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10.xml" ContentType="application/vnd.openxmlformats-officedocument.spreadsheetml.comments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3"/>
  </bookViews>
  <sheets>
    <sheet name="Setup" sheetId="1" state="visible" r:id="rId2"/>
    <sheet name="Details of Expenses" sheetId="2" state="hidden" r:id="rId3"/>
    <sheet name="MOOE" sheetId="3" state="visible" r:id="rId4"/>
    <sheet name="Special Projects" sheetId="4" state="visible" r:id="rId5"/>
    <sheet name="For Monitoring" sheetId="5" state="visible" r:id="rId6"/>
    <sheet name="Budget" sheetId="6" state="hidden" r:id="rId7"/>
    <sheet name="Expenses" sheetId="7" state="hidden" r:id="rId8"/>
    <sheet name="OVPD" sheetId="8" state="hidden" r:id="rId9"/>
    <sheet name="Analytics" sheetId="9" state="visible" r:id="rId10"/>
    <sheet name="Summary" sheetId="10" state="hidden" r:id="rId11"/>
  </sheets>
  <definedNames>
    <definedName function="false" hidden="false" name="StartingBalance" vbProcedure="false">Setup!$C$13</definedName>
  </definedNames>
  <calcPr iterateCount="100" refMode="A1" iterate="false" iterateDelta="0.0001"/>
</workbook>
</file>

<file path=xl/comments10.xml><?xml version="1.0" encoding="utf-8"?>
<comments xmlns="http://schemas.openxmlformats.org/spreadsheetml/2006/main" xmlns:xdr="http://schemas.openxmlformats.org/drawingml/2006/spreadsheetDrawing">
  <authors>
    <author/>
  </authors>
  <commentList>
    <comment ref="B31" authorId="0">
      <text>
        <r>
          <rPr>
            <sz val="10"/>
            <color rgb="FF000000"/>
            <rFont val="Arial"/>
            <family val="2"/>
            <charset val="1"/>
          </rPr>
          <t xml:space="preserve">This formula matches the categories in column C with their locations in the 'Income' tab, then displays the resulting row number. The formula in column D uses it to calculate the values in columns D:Q. </t>
        </r>
      </text>
    </comment>
    <comment ref="B44" authorId="0">
      <text>
        <r>
          <rPr>
            <sz val="10"/>
            <color rgb="FF000000"/>
            <rFont val="Arial"/>
            <family val="2"/>
            <charset val="1"/>
          </rPr>
          <t xml:space="preserve">This formula matches the categories in column C with their locations in the 'Expenses' tab, then displays the resulting row number. The formula in column D uses it to calculate the values in columns D:Q. </t>
        </r>
      </text>
    </comment>
    <comment ref="C25" authorId="0">
      <text>
        <r>
          <rPr>
            <sz val="10"/>
            <color rgb="FF000000"/>
            <rFont val="Arial"/>
            <family val="2"/>
            <charset val="1"/>
          </rPr>
          <t xml:space="preserve">Total of Income - Expenses</t>
        </r>
      </text>
    </comment>
    <comment ref="C26" authorId="0">
      <text>
        <r>
          <rPr>
            <sz val="10"/>
            <color rgb="FF000000"/>
            <rFont val="Arial"/>
            <family val="2"/>
            <charset val="1"/>
          </rPr>
          <t xml:space="preserve">This total includes the 'Starting Balance' from the 'Setup' tab.</t>
        </r>
      </text>
    </comment>
  </commentList>
</comments>
</file>

<file path=xl/sharedStrings.xml><?xml version="1.0" encoding="utf-8"?>
<sst xmlns="http://schemas.openxmlformats.org/spreadsheetml/2006/main" count="1450" uniqueCount="542">
  <si>
    <t>Annual budget tracker</t>
  </si>
  <si>
    <t>Plan and track your monthly spending for the entire year. </t>
  </si>
  <si>
    <t>How to use this template</t>
  </si>
  <si>
    <t>1.</t>
  </si>
  <si>
    <t>Get started by entering your starting balance in Row 13 below.</t>
  </si>
  <si>
    <t>2.</t>
  </si>
  <si>
    <t>Then, fill out the 'Expenses' and 'Income' tabs. </t>
  </si>
  <si>
    <t>3.</t>
  </si>
  <si>
    <t>Feel free to rename or delete categories in these tabs. Your changes will automatically be reflected on the 'Summary' tab, which shows an overview of your projected/actual spending.</t>
  </si>
  <si>
    <t>Configure</t>
  </si>
  <si>
    <t>Starting balance:</t>
  </si>
  <si>
    <t>ALOBS Number</t>
  </si>
  <si>
    <t>Date</t>
  </si>
  <si>
    <t>ITEM</t>
  </si>
  <si>
    <t>INVOLVED</t>
  </si>
  <si>
    <t>Obligation Incurred</t>
  </si>
  <si>
    <t>Source of Fund</t>
  </si>
  <si>
    <t>15-01-0045</t>
  </si>
  <si>
    <t>Payment of services for 01-15 Jan 2015</t>
  </si>
  <si>
    <t>Yves Benedict C. Reyes</t>
  </si>
  <si>
    <t>MOOE</t>
  </si>
  <si>
    <t>Item/Description</t>
  </si>
  <si>
    <t>Staff/Office/Vendor Involved</t>
  </si>
  <si>
    <t>1st Week</t>
  </si>
  <si>
    <t>2nd Week</t>
  </si>
  <si>
    <t>3rd Week</t>
  </si>
  <si>
    <t>4th Week</t>
  </si>
  <si>
    <t>Budget</t>
  </si>
  <si>
    <t>Balance</t>
  </si>
  <si>
    <t>15-01-0142</t>
  </si>
  <si>
    <t>Payment of services for 016-31 Jan 2015</t>
  </si>
  <si>
    <t>15-02-0125</t>
  </si>
  <si>
    <t>Printing of OVPD Letterhead</t>
  </si>
  <si>
    <t>UP NISMED</t>
  </si>
  <si>
    <t>Jan</t>
  </si>
  <si>
    <t>15-02-0126</t>
  </si>
  <si>
    <t>Reimbursement - Transporatation Expenses</t>
  </si>
  <si>
    <t>Nelda G. Gutierrez</t>
  </si>
  <si>
    <t>Feb</t>
  </si>
  <si>
    <t>Reimbursement - Prepaid Load</t>
  </si>
  <si>
    <t>Mar</t>
  </si>
  <si>
    <t>Reimbursement - Snacks, Drinks, Etc.</t>
  </si>
  <si>
    <t>Apr</t>
  </si>
  <si>
    <t>Reimbursement - Notary Fee</t>
  </si>
  <si>
    <t>May</t>
  </si>
  <si>
    <t>Reimbursement - Laundry Services</t>
  </si>
  <si>
    <t>Jun</t>
  </si>
  <si>
    <t>15-02-0127</t>
  </si>
  <si>
    <t>Payment of meals, snacks, etc.</t>
  </si>
  <si>
    <t>UPAA Hostel &amp; Services</t>
  </si>
  <si>
    <t>Jul</t>
  </si>
  <si>
    <t>15-02-0144</t>
  </si>
  <si>
    <t>VGA to VGA Cable, etc.</t>
  </si>
  <si>
    <t>OVPD</t>
  </si>
  <si>
    <t>Aug</t>
  </si>
  <si>
    <t>15-02-0202</t>
  </si>
  <si>
    <t>Payment of services for 01-15 Feb 2015</t>
  </si>
  <si>
    <t>Sep</t>
  </si>
  <si>
    <t>15-02-0242</t>
  </si>
  <si>
    <t>Oct</t>
  </si>
  <si>
    <t>15-02-0291</t>
  </si>
  <si>
    <t>Payment of newspaper subscription for Jan 2015</t>
  </si>
  <si>
    <t>Marcosa S. Raquiza</t>
  </si>
  <si>
    <t>Nov</t>
  </si>
  <si>
    <t>15-02-0416</t>
  </si>
  <si>
    <t>Payment of vehicle insurance premium - Innova (SLG 413)</t>
  </si>
  <si>
    <t>GSIS</t>
  </si>
  <si>
    <t>Dec</t>
  </si>
  <si>
    <t>15-02-0417</t>
  </si>
  <si>
    <t>Payment of phone charges for Jan 2015 (928-2888)</t>
  </si>
  <si>
    <t>PLDT</t>
  </si>
  <si>
    <t>15-02-0418</t>
  </si>
  <si>
    <t>Reimbursement - gasoline</t>
  </si>
  <si>
    <t>15-02-0463</t>
  </si>
  <si>
    <t>Payment of services for 16-28 Feb 2015</t>
  </si>
  <si>
    <t>15-03-0132</t>
  </si>
  <si>
    <t>Payment for snacks</t>
  </si>
  <si>
    <t>15-03-0257</t>
  </si>
  <si>
    <t>Payment of newspaper subscription for Feb. 2015</t>
  </si>
  <si>
    <t>15-03-0369</t>
  </si>
  <si>
    <t>Payment of services for 01-15 Mar 2015</t>
  </si>
  <si>
    <t>15-03-0372</t>
  </si>
  <si>
    <t>Payment of office supplies</t>
  </si>
  <si>
    <t>UPS Storeroom</t>
  </si>
  <si>
    <t>15-03-0434</t>
  </si>
  <si>
    <t>Payment for janitorial services for Jan 2015.</t>
  </si>
  <si>
    <t>Philcare Manpower Services</t>
  </si>
  <si>
    <t>15-03-0435</t>
  </si>
  <si>
    <t>Payment of food</t>
  </si>
  <si>
    <t>University Food Service</t>
  </si>
  <si>
    <t>15-03-0436</t>
  </si>
  <si>
    <t>15-03-0437</t>
  </si>
  <si>
    <t>15-03-0448</t>
  </si>
  <si>
    <t>Ink cartridges</t>
  </si>
  <si>
    <t>Group5 Audio Visual Systems Corp.</t>
  </si>
  <si>
    <t>15-03-0512</t>
  </si>
  <si>
    <t>Payment of celiphone charges for 11 Jan - 10 Feb 2015 (09178074750)</t>
  </si>
  <si>
    <t>Globe</t>
  </si>
  <si>
    <t>15-03-0517</t>
  </si>
  <si>
    <t>Reimbursement - toll fees/transportation expenses</t>
  </si>
  <si>
    <t>Reimbursement - office supplies</t>
  </si>
  <si>
    <t>Reimbursement - postage expenses</t>
  </si>
  <si>
    <t>Reimbursement - e-Load</t>
  </si>
  <si>
    <t>Reimbursement - snacks, groceries</t>
  </si>
  <si>
    <t>Reimbursement - notary fee</t>
  </si>
  <si>
    <t>Reimbursement - meal allowance</t>
  </si>
  <si>
    <t>15-03-0566</t>
  </si>
  <si>
    <t>Payment of phone charges for Feb. 2015 (928-2888)</t>
  </si>
  <si>
    <t>15-03-0567</t>
  </si>
  <si>
    <t>Payment of cellphone charges for 11 Feb - 10 Mar 2015</t>
  </si>
  <si>
    <t>Payment of services for 16-30 Mar 2015</t>
  </si>
  <si>
    <t>15-03-0635</t>
  </si>
  <si>
    <t>Reimbursement - diesel</t>
  </si>
  <si>
    <t>15-04-0051</t>
  </si>
  <si>
    <t>15-04-0052</t>
  </si>
  <si>
    <t>15-04-0053</t>
  </si>
  <si>
    <t>Payment of newspaper subscription for March 2015</t>
  </si>
  <si>
    <t>15-04-0209</t>
  </si>
  <si>
    <t>Payment of services for 01-15 Apr 2015</t>
  </si>
  <si>
    <t>15-04-0251</t>
  </si>
  <si>
    <t>Payment for meals</t>
  </si>
  <si>
    <t>15-04-0254</t>
  </si>
  <si>
    <t>Payment of meals</t>
  </si>
  <si>
    <t>15-04-0255</t>
  </si>
  <si>
    <t>15-04-0256</t>
  </si>
  <si>
    <t>15-04-0303</t>
  </si>
  <si>
    <t>15-04-0485</t>
  </si>
  <si>
    <t>Payment of phone charges for Mar 2015 (928-2888)</t>
  </si>
  <si>
    <t>15-04-0486</t>
  </si>
  <si>
    <t>Payment of cellphone charges for 11 Mar - 10 Apr 2015 (0917-8074750)</t>
  </si>
  <si>
    <t>15-04-0514</t>
  </si>
  <si>
    <t>Ink for Lextermark Laser Printer</t>
  </si>
  <si>
    <t>Link Network Solution, Inc.</t>
  </si>
  <si>
    <t>15-04-0660</t>
  </si>
  <si>
    <t>Payment of newspaper subscription for Apr 2015</t>
  </si>
  <si>
    <t>15-04-0684</t>
  </si>
  <si>
    <t>Payment of janitorial services for Feb 2015</t>
  </si>
  <si>
    <t>15-04-0685</t>
  </si>
  <si>
    <t>Payment of janitorial services for Mar 2015</t>
  </si>
  <si>
    <t>15-04-0696</t>
  </si>
  <si>
    <t>15-04-0697</t>
  </si>
  <si>
    <t>15-04-0698</t>
  </si>
  <si>
    <t>15-04-0699</t>
  </si>
  <si>
    <t>Payment of services for 16-30 Apr 2015</t>
  </si>
  <si>
    <t>15-05-0096</t>
  </si>
  <si>
    <t>Transfer of fund for payment of services of 10 security guards assigned at the Laguna-Quezon Land Grant (LQLG) for 2015</t>
  </si>
  <si>
    <t>UP Los Baños</t>
  </si>
  <si>
    <t>15-05-0145</t>
  </si>
  <si>
    <t>15-05-0146</t>
  </si>
  <si>
    <t>Payment for snacks, meals.</t>
  </si>
  <si>
    <t>15-05-0216</t>
  </si>
  <si>
    <t>Reimbursement - parking, transportation expenses, etc.</t>
  </si>
  <si>
    <t>Reimbursement - eLoad</t>
  </si>
  <si>
    <t>Reimbursement - snacks, etc.</t>
  </si>
  <si>
    <t>15-05-0307</t>
  </si>
  <si>
    <t>Cloud Hosting</t>
  </si>
  <si>
    <t>Additional Internet connectivity</t>
  </si>
  <si>
    <t>15-05-0340</t>
  </si>
  <si>
    <t>Payment of cellphone charges for 11 Apr - 10 May 2015 (0917-8074750)</t>
  </si>
  <si>
    <t>15-05-0364</t>
  </si>
  <si>
    <t>Payment of services for 01-15 May 2015</t>
  </si>
  <si>
    <t>15-05-0393</t>
  </si>
  <si>
    <t>Microsoft Office 365 Home Premium</t>
  </si>
  <si>
    <t>BayanPC Technologies, Inc.</t>
  </si>
  <si>
    <t>15-05-0437</t>
  </si>
  <si>
    <t>Payment for snacks/meals</t>
  </si>
  <si>
    <t>15-05-0507</t>
  </si>
  <si>
    <t>15-05-0508</t>
  </si>
  <si>
    <t>15-05-0509</t>
  </si>
  <si>
    <t>15-05-0510</t>
  </si>
  <si>
    <t>15-06-0031</t>
  </si>
  <si>
    <t>Payment of services for 16-31 May 2015</t>
  </si>
  <si>
    <t>15-06-0036</t>
  </si>
  <si>
    <t>Payment of newspaper subscription for May 2015</t>
  </si>
  <si>
    <t>15-06-0123</t>
  </si>
  <si>
    <t>Payment for office supplies</t>
  </si>
  <si>
    <t>UPS SPMO</t>
  </si>
  <si>
    <t>15-06-0125</t>
  </si>
  <si>
    <t>Reimbursement - Transporatation, toll fee</t>
  </si>
  <si>
    <t>Reimbursement - Prepaid card</t>
  </si>
  <si>
    <t>Reimbursement - meals, snacks</t>
  </si>
  <si>
    <t>15-06-0126</t>
  </si>
  <si>
    <t>15-06-0127</t>
  </si>
  <si>
    <t>Reiumbursement - diesel</t>
  </si>
  <si>
    <t>15-06-0229</t>
  </si>
  <si>
    <t>Payment of phone charges for April 2015 (928-2888)</t>
  </si>
  <si>
    <t>15-06-0268</t>
  </si>
  <si>
    <t>15-06-0296</t>
  </si>
  <si>
    <t>Payment of services 01-15 Jun 2015</t>
  </si>
  <si>
    <t>15-06-0324</t>
  </si>
  <si>
    <t>15-06-0453</t>
  </si>
  <si>
    <t>HP Laserjet CP1025 toner</t>
  </si>
  <si>
    <t>Integrated Computer Systems, Inc.</t>
  </si>
  <si>
    <t>15-06-0537</t>
  </si>
  <si>
    <t>15-06-0538</t>
  </si>
  <si>
    <t>Payment of cellphone charges for 11 May -10 June 2015 (0917-8074750)</t>
  </si>
  <si>
    <t>15-06-0539</t>
  </si>
  <si>
    <t>Payment of janitorial services for April and May 2015</t>
  </si>
  <si>
    <t>15-06-0540</t>
  </si>
  <si>
    <t>Payment of phone charges for May 2015 (928-2888)</t>
  </si>
  <si>
    <t>15-06-0592</t>
  </si>
  <si>
    <t>Payment of newspaper subscription for Jun 2015</t>
  </si>
  <si>
    <t>15-07-0029</t>
  </si>
  <si>
    <t>Payment of services for 16-30 June 2015</t>
  </si>
  <si>
    <t>15-07-0142</t>
  </si>
  <si>
    <t>15-07-0308</t>
  </si>
  <si>
    <t>Carlos N. Forteza</t>
  </si>
  <si>
    <t>15-07-0309</t>
  </si>
  <si>
    <t>Payment of snacks</t>
  </si>
  <si>
    <t>15-07-0310</t>
  </si>
  <si>
    <t>15-07-0388</t>
  </si>
  <si>
    <t>Payment of services for 01-15 Jul 2015</t>
  </si>
  <si>
    <t>15-07-0402</t>
  </si>
  <si>
    <t>Documentary Box, size 5" x 10 1/2" x 15 3/4" with clear plastic pocket on spine.</t>
  </si>
  <si>
    <t>Files System Manufacturing and Supply Corporation</t>
  </si>
  <si>
    <t>15-07-0552</t>
  </si>
  <si>
    <t>Payment of phone charges for Jun 2015 (928-2888)</t>
  </si>
  <si>
    <t>15-07-0553</t>
  </si>
  <si>
    <t>Reimbursement - fuel</t>
  </si>
  <si>
    <t>15-07-0554</t>
  </si>
  <si>
    <t>Reimbursement - toll fees, etc.</t>
  </si>
  <si>
    <t>Reimbursement - mailing</t>
  </si>
  <si>
    <t>Reimbursement - snacks, coffee</t>
  </si>
  <si>
    <t>Reimbursement - key duplication, car supplies</t>
  </si>
  <si>
    <t>Reimbursement - notary fees</t>
  </si>
  <si>
    <t>15-07-0555</t>
  </si>
  <si>
    <t>Payment of cellphone charges for 11 June - 10 July 2015 (0917-8074750)</t>
  </si>
  <si>
    <t>15-08-0043</t>
  </si>
  <si>
    <t>Payment of services for 16-31 Jul 2015</t>
  </si>
  <si>
    <t>15-08-0044</t>
  </si>
  <si>
    <t>Payment of newspaper subscription for Jul 2015</t>
  </si>
  <si>
    <t>15-08-0160</t>
  </si>
  <si>
    <t>Payment of services for 15 Jun - 31 Jul 2015</t>
  </si>
  <si>
    <t>15-08-0243</t>
  </si>
  <si>
    <t>Reimbursement - prepaid load</t>
  </si>
  <si>
    <t>Reimbursement - coffee granules</t>
  </si>
  <si>
    <t>Reimbursement - laundry services</t>
  </si>
  <si>
    <t>15-08-0269</t>
  </si>
  <si>
    <t>Payment of services for 01-15 Aug 2015</t>
  </si>
  <si>
    <t>15-08-0321</t>
  </si>
  <si>
    <t>15-08-0477</t>
  </si>
  <si>
    <t>15-08-0478</t>
  </si>
  <si>
    <t>15-08-0479</t>
  </si>
  <si>
    <t>15-08-0480</t>
  </si>
  <si>
    <t>Chicka Rue Resto and Events Place</t>
  </si>
  <si>
    <t>15-08-0603</t>
  </si>
  <si>
    <t>Payment of cellphone charges for 11 Jul - 10 Aug 2015</t>
  </si>
  <si>
    <t>15-09-0029</t>
  </si>
  <si>
    <t>Payment of services for 16-31 Aug 2015</t>
  </si>
  <si>
    <t>15-09-0050</t>
  </si>
  <si>
    <t>Payment of room accommodation</t>
  </si>
  <si>
    <t>Grand Menseng Hotel</t>
  </si>
  <si>
    <t>15-09-0051</t>
  </si>
  <si>
    <t>Payment for airfaire</t>
  </si>
  <si>
    <t>Global Link Travel and Tours</t>
  </si>
  <si>
    <t>15-09-0052</t>
  </si>
  <si>
    <t>Payment for newspaper subscription for Aug 2015</t>
  </si>
  <si>
    <t>15-09-0089</t>
  </si>
  <si>
    <t>15-09-0149</t>
  </si>
  <si>
    <t>15-09-0152</t>
  </si>
  <si>
    <t>15-09-0295</t>
  </si>
  <si>
    <t>15-09-0296</t>
  </si>
  <si>
    <t>15-09-0334</t>
  </si>
  <si>
    <t>Payment of phone charges for Jul 2015</t>
  </si>
  <si>
    <t>15-09-0347</t>
  </si>
  <si>
    <t>Payment for janitorial services for Jun 2015</t>
  </si>
  <si>
    <t>15-09-0407</t>
  </si>
  <si>
    <t>Payment of services for Aug - 15 Sept 2015 </t>
  </si>
  <si>
    <t>15-09-0465</t>
  </si>
  <si>
    <t>15-09-0490</t>
  </si>
  <si>
    <t>15-09-0552</t>
  </si>
  <si>
    <t>Cash advance</t>
  </si>
  <si>
    <t>15-09-0553</t>
  </si>
  <si>
    <t>15-09-0554</t>
  </si>
  <si>
    <t>15-09-0606</t>
  </si>
  <si>
    <t>15-10-0057</t>
  </si>
  <si>
    <t>Payment of phone charges for Aug 2015</t>
  </si>
  <si>
    <t>15-10-0068</t>
  </si>
  <si>
    <t>15-10-0088</t>
  </si>
  <si>
    <t>Payment for newspaper subscription for Sep 2015</t>
  </si>
  <si>
    <t>15-10-0105</t>
  </si>
  <si>
    <t>Payment of services as Software Developer for 01-30 Sep 2015</t>
  </si>
  <si>
    <t>John Thomas Raphael DG. Dulay</t>
  </si>
  <si>
    <t>Special Projects</t>
  </si>
  <si>
    <t>Budget Clearance - Roller Blinds for 3/f Quezon Hall</t>
  </si>
  <si>
    <t>ODPI</t>
  </si>
  <si>
    <t>15-01-0044</t>
  </si>
  <si>
    <t>15-01-0148</t>
  </si>
  <si>
    <t>Payment of services for 16-31 Jan 2015</t>
  </si>
  <si>
    <t>15-02-0124</t>
  </si>
  <si>
    <t>Payment of services</t>
  </si>
  <si>
    <t>Armand Michael E. Eustaquio</t>
  </si>
  <si>
    <t>15-02-0200</t>
  </si>
  <si>
    <t>Payment of services for 01-15 Feb 2015 </t>
  </si>
  <si>
    <t>Richmon M. Pancho</t>
  </si>
  <si>
    <t>15-02-0203</t>
  </si>
  <si>
    <t>15-02-0207</t>
  </si>
  <si>
    <t>Payment of services for Jan 2015</t>
  </si>
  <si>
    <t>Joel Robosa Oaña</t>
  </si>
  <si>
    <t>15-02-0208</t>
  </si>
  <si>
    <t>Payment of services as Property Management Consultant</t>
  </si>
  <si>
    <t>Nicardo M. Falcis II</t>
  </si>
  <si>
    <t>15-02-0464</t>
  </si>
  <si>
    <t>15-02-0465</t>
  </si>
  <si>
    <t>15-03-0300</t>
  </si>
  <si>
    <t>15-03-0301</t>
  </si>
  <si>
    <t>15-03-0386</t>
  </si>
  <si>
    <t>Payment of services for Feb 2015</t>
  </si>
  <si>
    <t>15-03-0606</t>
  </si>
  <si>
    <t>Payment of services for 16-31 Mar 2015</t>
  </si>
  <si>
    <t>15-03-0607</t>
  </si>
  <si>
    <t>15-04-0206</t>
  </si>
  <si>
    <t>15-04-0208</t>
  </si>
  <si>
    <t>15-04-0541</t>
  </si>
  <si>
    <t>Transfer of funds for the services of Campus Architect, Electrial Engineer, and Administrative Assistant for the MDP UP Cebu Infrastructure projects</t>
  </si>
  <si>
    <t>UP Cebu</t>
  </si>
  <si>
    <t>15-04-0656</t>
  </si>
  <si>
    <t>Payment of services for Mar 2015</t>
  </si>
  <si>
    <t>15-04-0657</t>
  </si>
  <si>
    <t>15-04-0658</t>
  </si>
  <si>
    <t>Payment of services for 16-31 Apr 2015</t>
  </si>
  <si>
    <t>15-04-0659</t>
  </si>
  <si>
    <t>15-05-0144</t>
  </si>
  <si>
    <t>Payment of services for April 2015</t>
  </si>
  <si>
    <t>John Thomas Raphael DG Dulay</t>
  </si>
  <si>
    <t>15-05-0214</t>
  </si>
  <si>
    <t>15-05-0215</t>
  </si>
  <si>
    <t>15-05-0376</t>
  </si>
  <si>
    <t>15-05-0377</t>
  </si>
  <si>
    <t>15-05-0381</t>
  </si>
  <si>
    <t>Transfer of funds for payment of services of 1 Junior Architect and 2 Draftsmen for Jan-June 2015 re UP MDP</t>
  </si>
  <si>
    <t>UP Mindanao</t>
  </si>
  <si>
    <t>15-05-0504</t>
  </si>
  <si>
    <t>Payment for room accommodation re: OVPD-ODPI Technical Workshop on the Operation Guidelines</t>
  </si>
  <si>
    <t>SEAMEO SEARCA</t>
  </si>
  <si>
    <t>15-05-0517</t>
  </si>
  <si>
    <t>15-05-0518</t>
  </si>
  <si>
    <t>15-06-0030</t>
  </si>
  <si>
    <t>Payment of services as Interim Director of UP BGC for Mar-May 2015</t>
  </si>
  <si>
    <t>15-06-0037</t>
  </si>
  <si>
    <t>Jose Marie P. Bernabe</t>
  </si>
  <si>
    <t>15-06-0085</t>
  </si>
  <si>
    <t>Payment for photocopy and binding of UP Master Development Plan and Design Guidelines</t>
  </si>
  <si>
    <t>EJESS Trading</t>
  </si>
  <si>
    <t>15-06-0097</t>
  </si>
  <si>
    <t>Payment of services for May 2015</t>
  </si>
  <si>
    <t>15-06-0226</t>
  </si>
  <si>
    <t>15-06-0227</t>
  </si>
  <si>
    <t>15-06-0228</t>
  </si>
  <si>
    <t>15-06-0239</t>
  </si>
  <si>
    <t>Payment of meals re: OVPD-ODPI Technical Workshop</t>
  </si>
  <si>
    <t>LB Gourmet Place Corporation</t>
  </si>
  <si>
    <t>15-06-0269</t>
  </si>
  <si>
    <t>Payment of services for Jan-Apr 2015</t>
  </si>
  <si>
    <t>Marie Catherine P. Fontanilla</t>
  </si>
  <si>
    <t>15-06-0270</t>
  </si>
  <si>
    <t>Payment of services for 01-15 June 2015</t>
  </si>
  <si>
    <t>15-06-0271</t>
  </si>
  <si>
    <t>15-06-0364</t>
  </si>
  <si>
    <t>15-06-0531</t>
  </si>
  <si>
    <t>15-06-0532</t>
  </si>
  <si>
    <t>15-07-0063</t>
  </si>
  <si>
    <t>Transfer of funds for payment of services of 1 Junior Architect and 2 Draftsmen for Jul-Sept 2015 re UP MDP</t>
  </si>
  <si>
    <t>15-07-0116</t>
  </si>
  <si>
    <t>Payment of services for 16-29 June 2015</t>
  </si>
  <si>
    <t>15-07-0184</t>
  </si>
  <si>
    <t>Payment of services for 16 Apr - 30 Jun 2015</t>
  </si>
  <si>
    <t>Winston S. Cruz</t>
  </si>
  <si>
    <t>15-07-0290</t>
  </si>
  <si>
    <t>Payment of services for June 2015</t>
  </si>
  <si>
    <t>15-07-0291</t>
  </si>
  <si>
    <t>15-07-0292</t>
  </si>
  <si>
    <t>15-07-0293</t>
  </si>
  <si>
    <t>15-07-0294</t>
  </si>
  <si>
    <t>15-07-0404</t>
  </si>
  <si>
    <t>Payment of services as Interim Director of UP BGC for June 2015</t>
  </si>
  <si>
    <t>15-07-0593</t>
  </si>
  <si>
    <t>Payment of services for January-April 2015</t>
  </si>
  <si>
    <t>Irene S. Aldovino</t>
  </si>
  <si>
    <t>15-07-0594</t>
  </si>
  <si>
    <t>Linus Noel E. Aldovino</t>
  </si>
  <si>
    <t>15-07-0595</t>
  </si>
  <si>
    <t>15-07-0596</t>
  </si>
  <si>
    <t>15-07-0668</t>
  </si>
  <si>
    <t>Procurement of Property Management Services for UP BGC</t>
  </si>
  <si>
    <t>15-08-0156</t>
  </si>
  <si>
    <t>Payment of services for July 2015</t>
  </si>
  <si>
    <t>15-08-0157</t>
  </si>
  <si>
    <t>15-08-0158</t>
  </si>
  <si>
    <t>15-08-0159</t>
  </si>
  <si>
    <t>15-08-0161</t>
  </si>
  <si>
    <t>Payment of services as Geodetic Engineer (50% first payment)</t>
  </si>
  <si>
    <t>Marlon A. Climaco</t>
  </si>
  <si>
    <t>15-08-0214</t>
  </si>
  <si>
    <t>15-08-0215</t>
  </si>
  <si>
    <t>15-08-0568</t>
  </si>
  <si>
    <t>15-08-0569</t>
  </si>
  <si>
    <t>15-08-0580</t>
  </si>
  <si>
    <t>Payment of services for Aug 2015</t>
  </si>
  <si>
    <t>15-09-0290</t>
  </si>
  <si>
    <t>15-09-0291</t>
  </si>
  <si>
    <t>15-09-0292</t>
  </si>
  <si>
    <t>15-09-0294</t>
  </si>
  <si>
    <t>Payment of office rental for Aug 2015</t>
  </si>
  <si>
    <t>University Hotel</t>
  </si>
  <si>
    <t>15-09-0371</t>
  </si>
  <si>
    <t>Payment of services for 01-15 Sep 2015</t>
  </si>
  <si>
    <t>15-09-0633</t>
  </si>
  <si>
    <t>Payment of services for Apr-Jun 2015</t>
  </si>
  <si>
    <t>Erwin M. Pasatemio</t>
  </si>
  <si>
    <t>15-09-0634</t>
  </si>
  <si>
    <t>15-09-0635</t>
  </si>
  <si>
    <t>Payment of services for 16-30 Sep 2015</t>
  </si>
  <si>
    <t>15-10-0058</t>
  </si>
  <si>
    <t>Vincent Cris G. Gallamoza</t>
  </si>
  <si>
    <t>15-10-0097</t>
  </si>
  <si>
    <t>Appraisal by two (2) independent valuators re: renewal of contract of lease with Citibank</t>
  </si>
  <si>
    <t>15-10-0122</t>
  </si>
  <si>
    <t>Transfer of funds for payment of services of 1 junior architect and 2 draftsmen for Oct-Dec 2015 re UP MDP</t>
  </si>
  <si>
    <t>15-10-0165</t>
  </si>
  <si>
    <t>Payment of estate dues-quarterly-for Sep 2015</t>
  </si>
  <si>
    <t>Bonifacio Global City Estate Association, Inc.</t>
  </si>
  <si>
    <t>Unpaid interest</t>
  </si>
  <si>
    <t>Payment of services for 01-15 Oct 2015</t>
  </si>
  <si>
    <t>For Monitoring</t>
  </si>
  <si>
    <t>Source of Funds</t>
  </si>
  <si>
    <t>Budget Clearance - Downpayment for Synthetic Turf-UP Diliman Sports Arena</t>
  </si>
  <si>
    <t>GAA</t>
  </si>
  <si>
    <t>Budget Clearance - UP BGC Utility Services-Boni Water</t>
  </si>
  <si>
    <t>1243rd &amp; 1256 Reprogrammed Funds</t>
  </si>
  <si>
    <t>Request for Funding for System Offices</t>
  </si>
  <si>
    <t>UPS Gen. Fund 101</t>
  </si>
  <si>
    <t>15-07-0011</t>
  </si>
  <si>
    <t>Computers &amp; Peripherals</t>
  </si>
  <si>
    <t>Total</t>
  </si>
  <si>
    <t>Monthly totals:</t>
  </si>
  <si>
    <t>PERSONAL SERVICES</t>
  </si>
  <si>
    <t>Salary per Personal Services Itemization (PSI)</t>
  </si>
  <si>
    <t>Lump sum for lecturers, honoraria, allowances, and hazard pay</t>
  </si>
  <si>
    <t>PERA/PIB/CL/Bonus/Cash Gift</t>
  </si>
  <si>
    <t>ECIP, HDMF, HIP, RLIP</t>
  </si>
  <si>
    <t>Maintenance and Other Operating Expenses</t>
  </si>
  <si>
    <t>Regular</t>
  </si>
  <si>
    <t>Utilities</t>
  </si>
  <si>
    <t>Janitorial Services</t>
  </si>
  <si>
    <t>Security Services</t>
  </si>
  <si>
    <t>Special 
Projects</t>
  </si>
  <si>
    <t>Expenses</t>
  </si>
  <si>
    <t>Education</t>
  </si>
  <si>
    <t>Tuition</t>
  </si>
  <si>
    <t>Books</t>
  </si>
  <si>
    <t>Music lessons</t>
  </si>
  <si>
    <t>Other</t>
  </si>
  <si>
    <t>Entertainment</t>
  </si>
  <si>
    <t>Concerts/shows</t>
  </si>
  <si>
    <t>Games</t>
  </si>
  <si>
    <t>Hobbies</t>
  </si>
  <si>
    <t>Movies</t>
  </si>
  <si>
    <t>Music</t>
  </si>
  <si>
    <t>Outdoor activities</t>
  </si>
  <si>
    <t>Photography</t>
  </si>
  <si>
    <t>Sports</t>
  </si>
  <si>
    <t>Theater/plays</t>
  </si>
  <si>
    <t>TV</t>
  </si>
  <si>
    <t>Everyday</t>
  </si>
  <si>
    <t>Groceries</t>
  </si>
  <si>
    <t>Restaurants</t>
  </si>
  <si>
    <t>Personal supplies</t>
  </si>
  <si>
    <t>Clothes</t>
  </si>
  <si>
    <t>Laundry/dry cleaning</t>
  </si>
  <si>
    <t>Hair/beauty</t>
  </si>
  <si>
    <t>Subscriptions</t>
  </si>
  <si>
    <t>Gifts</t>
  </si>
  <si>
    <t>Donations (charity)</t>
  </si>
  <si>
    <t>Health/medical</t>
  </si>
  <si>
    <t>Doctors/dental/vision</t>
  </si>
  <si>
    <t>Specialty care</t>
  </si>
  <si>
    <t>Pharmacy</t>
  </si>
  <si>
    <t>Emergency</t>
  </si>
  <si>
    <t>Home</t>
  </si>
  <si>
    <t>Rent/mortgage</t>
  </si>
  <si>
    <t>Property taxes</t>
  </si>
  <si>
    <t>Furnishings</t>
  </si>
  <si>
    <t>Lawn/garden</t>
  </si>
  <si>
    <t>Supplies</t>
  </si>
  <si>
    <t>Maintenance</t>
  </si>
  <si>
    <t>Improvements</t>
  </si>
  <si>
    <t>Moving</t>
  </si>
  <si>
    <t>Insurance</t>
  </si>
  <si>
    <t>Car</t>
  </si>
  <si>
    <t>Health</t>
  </si>
  <si>
    <t>Life</t>
  </si>
  <si>
    <t>Pets</t>
  </si>
  <si>
    <t>Food</t>
  </si>
  <si>
    <t>Vet/medical</t>
  </si>
  <si>
    <t>Toys</t>
  </si>
  <si>
    <t>Technology</t>
  </si>
  <si>
    <t>Domains &amp; hosting</t>
  </si>
  <si>
    <t>Online services</t>
  </si>
  <si>
    <t>Hardware</t>
  </si>
  <si>
    <t>Software</t>
  </si>
  <si>
    <t>Transportation</t>
  </si>
  <si>
    <t>Fuel</t>
  </si>
  <si>
    <t>Car payments</t>
  </si>
  <si>
    <t>Repairs</t>
  </si>
  <si>
    <t>Registration/license</t>
  </si>
  <si>
    <t>Public transit</t>
  </si>
  <si>
    <t>Travel</t>
  </si>
  <si>
    <t>Airfare</t>
  </si>
  <si>
    <t>Hotels</t>
  </si>
  <si>
    <t>Phone</t>
  </si>
  <si>
    <t>Internet</t>
  </si>
  <si>
    <t>Electricity</t>
  </si>
  <si>
    <t>Heat/gas</t>
  </si>
  <si>
    <t>Water</t>
  </si>
  <si>
    <t>Trash</t>
  </si>
  <si>
    <t>[Category 1]</t>
  </si>
  <si>
    <t>[Category 2]</t>
  </si>
  <si>
    <t>Personal Services</t>
  </si>
  <si>
    <t>Summary</t>
  </si>
  <si>
    <t>Month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</si>
  <si>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</si>
  <si>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</si>
  <si>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</si>
  <si>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</si>
  <si>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</si>
  <si>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</si>
  <si>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</si>
  <si>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</si>
  <si>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</si>
  <si>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</si>
  <si>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</si>
  <si>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ABOUT THIS SHEET</t>
  </si>
  <si>
    <t>NOTE</t>
  </si>
  <si>
    <t>This sheet generates a summary of your spending based on data in the 'Expenses' and 'Income' tabs.</t>
  </si>
  <si>
    <t>Please don't edit this sheet.</t>
  </si>
  <si>
    <t>Make sure you've set a starting balance in the 'Setup' tab before beginning.</t>
  </si>
  <si>
    <t>It contains formulas and will update automatically.</t>
  </si>
  <si>
    <t>Net savings</t>
  </si>
  <si>
    <t>Ending balance</t>
  </si>
  <si>
    <t>Income</t>
  </si>
  <si>
    <t>Row #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</si>
</sst>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$₱]#,##0.00"/>
    <numFmt numFmtId="166" formatCode="\$#,##0"/>
    <numFmt numFmtId="167" formatCode="M/D/YYYY"/>
    <numFmt numFmtId="168" formatCode="D\-MMM\-YYYY"/>
    <numFmt numFmtId="169" formatCode="MMMM\ YYYY"/>
    <numFmt numFmtId="170" formatCode="MMM"/>
    <numFmt numFmtId="171" formatCode="MMM&quot; '&quot;YY"/>
  </numFmts>
  <fonts count="6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576475"/>
      <name val="Arial"/>
      <family val="2"/>
      <charset val="1"/>
    </font>
    <font>
      <sz val="11"/>
      <name val="Arial"/>
      <family val="2"/>
      <charset val="1"/>
    </font>
    <font>
      <b val="true"/>
      <sz val="18"/>
      <color rgb="FF576475"/>
      <name val="Arial"/>
      <family val="2"/>
      <charset val="1"/>
    </font>
    <font>
      <b val="true"/>
      <sz val="17"/>
      <color rgb="FFF46524"/>
      <name val="Arial"/>
      <family val="2"/>
      <charset val="1"/>
    </font>
    <font>
      <sz val="18"/>
      <color rgb="FFFF3800"/>
      <name val="Arial"/>
      <family val="2"/>
      <charset val="1"/>
    </font>
    <font>
      <i val="true"/>
      <sz val="11"/>
      <color rgb="FF576475"/>
      <name val="Arial"/>
      <family val="2"/>
      <charset val="1"/>
    </font>
    <font>
      <sz val="11"/>
      <color rgb="FF576475"/>
      <name val="Arial"/>
      <family val="2"/>
      <charset val="1"/>
    </font>
    <font>
      <b val="true"/>
      <sz val="12"/>
      <color rgb="FF576475"/>
      <name val="Arial"/>
      <family val="2"/>
      <charset val="1"/>
    </font>
    <font>
      <b val="true"/>
      <sz val="12"/>
      <color rgb="FF334960"/>
      <name val="Arial"/>
      <family val="2"/>
      <charset val="1"/>
    </font>
    <font>
      <sz val="10"/>
      <color rgb="FF576475"/>
      <name val="Cambria"/>
      <family val="1"/>
      <charset val="1"/>
    </font>
    <font>
      <sz val="11"/>
      <name val="Cambria"/>
      <family val="1"/>
      <charset val="1"/>
    </font>
    <font>
      <b val="true"/>
      <sz val="11"/>
      <name val="Cambria"/>
      <family val="1"/>
      <charset val="1"/>
    </font>
    <font>
      <sz val="10"/>
      <name val="Cambria"/>
      <family val="1"/>
      <charset val="1"/>
    </font>
    <font>
      <b val="true"/>
      <sz val="10"/>
      <name val="Cambria"/>
      <family val="1"/>
      <charset val="1"/>
    </font>
    <font>
      <b val="true"/>
      <i val="true"/>
      <sz val="11"/>
      <color rgb="FF334960"/>
      <name val="Arial"/>
      <family val="2"/>
      <charset val="1"/>
    </font>
    <font>
      <sz val="10"/>
      <color rgb="FF576475"/>
      <name val="Arial"/>
      <family val="2"/>
      <charset val="1"/>
    </font>
    <font>
      <sz val="10"/>
      <color rgb="FF334960"/>
      <name val="Arial"/>
      <family val="2"/>
      <charset val="1"/>
    </font>
    <font>
      <b val="true"/>
      <i val="true"/>
      <sz val="9"/>
      <color rgb="FF334960"/>
      <name val="Arial"/>
      <family val="2"/>
      <charset val="1"/>
    </font>
    <font>
      <b val="true"/>
      <sz val="11"/>
      <color rgb="FF334960"/>
      <name val="Arial"/>
      <family val="2"/>
      <charset val="1"/>
    </font>
    <font>
      <b val="true"/>
      <i val="true"/>
      <sz val="9"/>
      <color rgb="FF576475"/>
      <name val="Arial"/>
      <family val="2"/>
      <charset val="1"/>
    </font>
    <font>
      <b val="true"/>
      <i val="true"/>
      <sz val="11"/>
      <color rgb="FF556376"/>
      <name val="Arial"/>
      <family val="2"/>
      <charset val="1"/>
    </font>
    <font>
      <b val="true"/>
      <i val="true"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9"/>
      <color rgb="FFD9D9D9"/>
      <name val="Arial"/>
      <family val="2"/>
      <charset val="1"/>
    </font>
    <font>
      <b val="true"/>
      <sz val="10"/>
      <color rgb="FF334960"/>
      <name val="Arial"/>
      <family val="2"/>
      <charset val="1"/>
    </font>
    <font>
      <sz val="9"/>
      <color rgb="FF576475"/>
      <name val="Arial"/>
      <family val="2"/>
      <charset val="1"/>
    </font>
    <font>
      <sz val="9"/>
      <color rgb="FF576475"/>
      <name val="Cambria"/>
      <family val="1"/>
      <charset val="1"/>
    </font>
    <font>
      <sz val="9"/>
      <color rgb="FF6C7687"/>
      <name val="Arial"/>
      <family val="2"/>
      <charset val="1"/>
    </font>
    <font>
      <i val="true"/>
      <sz val="9"/>
      <color rgb="FF33496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9"/>
      <color rgb="FF334960"/>
      <name val="Arial"/>
      <family val="2"/>
      <charset val="1"/>
    </font>
    <font>
      <b val="true"/>
      <sz val="18"/>
      <color rgb="FFF46524"/>
      <name val="Arial"/>
      <family val="2"/>
      <charset val="1"/>
    </font>
    <font>
      <b val="true"/>
      <sz val="9"/>
      <color rgb="FF576475"/>
      <name val="Arial"/>
      <family val="2"/>
      <charset val="1"/>
    </font>
    <font>
      <i val="true"/>
      <sz val="11"/>
      <color rgb="FF334960"/>
      <name val="Arial"/>
      <family val="2"/>
      <charset val="1"/>
    </font>
    <font>
      <sz val="11"/>
      <color rgb="FFD9D9D9"/>
      <name val="Arial"/>
      <family val="2"/>
      <charset val="1"/>
    </font>
    <font>
      <b val="true"/>
      <sz val="11"/>
      <color rgb="FF6C7687"/>
      <name val="Arial"/>
      <family val="2"/>
      <charset val="1"/>
    </font>
    <font>
      <sz val="9"/>
      <color rgb="FFA7B0BF"/>
      <name val="Arial"/>
      <family val="2"/>
      <charset val="1"/>
    </font>
    <font>
      <sz val="9"/>
      <color rgb="FF334960"/>
      <name val="Arial"/>
      <family val="2"/>
      <charset val="1"/>
    </font>
    <font>
      <b val="true"/>
      <sz val="16"/>
      <color rgb="FF000000"/>
      <name val="Arial"/>
      <family val="2"/>
    </font>
    <font>
      <sz val="10"/>
      <name val="Arial"/>
      <family val="2"/>
    </font>
    <font>
      <b val="true"/>
      <sz val="10"/>
      <name val="Arial"/>
      <family val="2"/>
    </font>
    <font>
      <sz val="6"/>
      <color rgb="FFFFFFFF"/>
      <name val="Cambria"/>
      <family val="1"/>
      <charset val="1"/>
    </font>
    <font>
      <sz val="6"/>
      <color rgb="FFB7B7B7"/>
      <name val="Cambria"/>
      <family val="1"/>
      <charset val="1"/>
    </font>
    <font>
      <i val="true"/>
      <sz val="11"/>
      <name val="Arial"/>
      <family val="2"/>
      <charset val="1"/>
    </font>
    <font>
      <b val="true"/>
      <sz val="9"/>
      <name val="Cambria"/>
      <family val="1"/>
      <charset val="1"/>
    </font>
    <font>
      <sz val="9"/>
      <name val="Cambria"/>
      <family val="1"/>
      <charset val="1"/>
    </font>
    <font>
      <b val="true"/>
      <sz val="9"/>
      <color rgb="FF222222"/>
      <name val="Cambria"/>
      <family val="1"/>
      <charset val="1"/>
    </font>
    <font>
      <sz val="9"/>
      <color rgb="FF434343"/>
      <name val="Cambria"/>
      <family val="1"/>
      <charset val="1"/>
    </font>
    <font>
      <sz val="6"/>
      <color rgb="FFB7B7B7"/>
      <name val="Arial"/>
      <family val="2"/>
      <charset val="1"/>
    </font>
    <font>
      <sz val="6"/>
      <color rgb="FFFFFFFF"/>
      <name val="Arial"/>
      <family val="2"/>
      <charset val="1"/>
    </font>
    <font>
      <b val="true"/>
      <sz val="6"/>
      <color rgb="FFFFFFFF"/>
      <name val="Arial"/>
      <family val="2"/>
      <charset val="1"/>
    </font>
    <font>
      <b val="true"/>
      <i val="true"/>
      <sz val="6"/>
      <color rgb="FFB7B7B7"/>
      <name val="Arial"/>
      <family val="2"/>
      <charset val="1"/>
    </font>
    <font>
      <b val="true"/>
      <i val="true"/>
      <sz val="11"/>
      <color rgb="FF666666"/>
      <name val="Arial"/>
      <family val="2"/>
      <charset val="1"/>
    </font>
    <font>
      <i val="true"/>
      <sz val="10"/>
      <color rgb="FF6C7687"/>
      <name val="Arial"/>
      <family val="2"/>
      <charset val="1"/>
    </font>
    <font>
      <sz val="11"/>
      <color rgb="FF334960"/>
      <name val="Arial"/>
      <family val="2"/>
      <charset val="1"/>
    </font>
    <font>
      <b val="true"/>
      <sz val="11"/>
      <color rgb="FF222222"/>
      <name val="Arial"/>
      <family val="2"/>
      <charset val="1"/>
    </font>
    <font>
      <sz val="11"/>
      <color rgb="FF222222"/>
      <name val="Arial"/>
      <family val="2"/>
      <charset val="1"/>
    </font>
    <font>
      <i val="true"/>
      <sz val="11"/>
      <color rgb="FF6C7687"/>
      <name val="Arial"/>
      <family val="2"/>
      <charset val="1"/>
    </font>
    <font>
      <b val="true"/>
      <sz val="18"/>
      <color rgb="FF334960"/>
      <name val="Arial"/>
      <family val="2"/>
      <charset val="1"/>
    </font>
    <font>
      <sz val="11"/>
      <color rgb="FF434343"/>
      <name val="Arial"/>
      <family val="2"/>
    </font>
    <font>
      <sz val="11"/>
      <color rgb="FF222222"/>
      <name val="Arial"/>
      <family val="2"/>
    </font>
    <font>
      <b val="true"/>
      <sz val="12"/>
      <color rgb="FF43434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34960"/>
        <bgColor rgb="FF434343"/>
      </patternFill>
    </fill>
    <fill>
      <patternFill patternType="solid">
        <fgColor rgb="FFFFFFFF"/>
        <bgColor rgb="FFFFF2CC"/>
      </patternFill>
    </fill>
    <fill>
      <patternFill patternType="solid">
        <fgColor rgb="FFF46524"/>
        <bgColor rgb="FFDC3912"/>
      </patternFill>
    </fill>
    <fill>
      <patternFill patternType="solid">
        <fgColor rgb="FFA4C2F4"/>
        <bgColor rgb="FFA7B0BF"/>
      </patternFill>
    </fill>
    <fill>
      <patternFill patternType="solid">
        <fgColor rgb="FFD9EAD3"/>
        <bgColor rgb="FFD0E0E3"/>
      </patternFill>
    </fill>
    <fill>
      <patternFill patternType="solid">
        <fgColor rgb="FF6C7687"/>
        <bgColor rgb="FF666666"/>
      </patternFill>
    </fill>
    <fill>
      <patternFill patternType="solid">
        <fgColor rgb="FFD0E0E3"/>
        <bgColor rgb="FFCFE2F3"/>
      </patternFill>
    </fill>
    <fill>
      <patternFill patternType="solid">
        <fgColor rgb="FFCFE2F3"/>
        <bgColor rgb="FFD0E0E3"/>
      </patternFill>
    </fill>
    <fill>
      <patternFill patternType="solid">
        <fgColor rgb="FFC9DAF8"/>
        <bgColor rgb="FFCFE2F3"/>
      </patternFill>
    </fill>
    <fill>
      <patternFill patternType="solid">
        <fgColor rgb="FFFFF2CC"/>
        <bgColor rgb="FFFFFFFF"/>
      </patternFill>
    </fill>
  </fills>
  <borders count="24">
    <border diagonalUp="false" diagonalDown="false">
      <left/>
      <right/>
      <top/>
      <bottom/>
      <diagonal/>
    </border>
    <border diagonalUp="false" diagonalDown="false">
      <left/>
      <right/>
      <top/>
      <bottom style="dashed">
        <color rgb="FFA7B0B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334960"/>
      </left>
      <right style="thin">
        <color rgb="FF334960"/>
      </right>
      <top style="thin">
        <color rgb="FF334960"/>
      </top>
      <bottom style="thin">
        <color rgb="FF334960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6C7687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/>
    </border>
    <border diagonalUp="false" diagonalDown="false">
      <left style="dotted">
        <color rgb="FFFFFFFF"/>
      </left>
      <right style="dotted">
        <color rgb="FFFFFFFF"/>
      </right>
      <top/>
      <bottom style="dotted">
        <color rgb="FFFFFFFF"/>
      </bottom>
      <diagonal/>
    </border>
    <border diagonalUp="false" diagonalDown="false">
      <left style="dotted">
        <color rgb="FFFFFFFF"/>
      </left>
      <right style="thin">
        <color rgb="FFFFFFFF"/>
      </right>
      <top/>
      <bottom style="dotted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dotted">
        <color rgb="FFFFFFFF"/>
      </left>
      <right style="thin">
        <color rgb="FFFFFFFF"/>
      </right>
      <top style="dotted">
        <color rgb="FFFFFFFF"/>
      </top>
      <bottom style="dotted">
        <color rgb="FFFFFFFF"/>
      </bottom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dashed">
        <color rgb="FFA7B0BF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A7B0BF"/>
      </bottom>
      <diagonal/>
    </border>
    <border diagonalUp="false" diagonalDown="false">
      <left/>
      <right/>
      <top/>
      <bottom style="thin">
        <color rgb="FFA7B0BF"/>
      </bottom>
      <diagonal/>
    </border>
    <border diagonalUp="false" diagonalDown="false">
      <left/>
      <right/>
      <top/>
      <bottom style="dashed">
        <color rgb="FFB7B7B7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dashed">
        <color rgb="FFA7B0B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3" fillId="3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5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2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20" fillId="2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21" fillId="2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1" fillId="2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22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23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4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4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5" fillId="7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26" fillId="7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27" fillId="7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28" fillId="0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0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0" borderId="1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9" fillId="8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30" fillId="8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31" fillId="8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32" fillId="8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33" fillId="0" borderId="1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0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0" fillId="8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22" fillId="8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9" fillId="9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30" fillId="9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32" fillId="9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0" fillId="9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22" fillId="10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3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22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4" fillId="0" borderId="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31" fillId="9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3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33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34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35" fillId="2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37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8" borderId="1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38" fillId="0" borderId="1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22" fillId="10" borderId="1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28" fillId="0" borderId="1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39" fillId="0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0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3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4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3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4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9" fontId="15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1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4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4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7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8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1" fillId="11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0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6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2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3" fillId="0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8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3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29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22" fillId="3" borderId="1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57" fillId="3" borderId="1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58" fillId="0" borderId="1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5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3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22" fillId="0" borderId="2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0" fillId="0" borderId="2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58" fillId="0" borderId="2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59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8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2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6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3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1" fontId="59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3" fillId="0" borderId="1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29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9" fillId="0" borderId="1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8" fillId="0" borderId="1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59" fillId="0" borderId="1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29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58" fillId="0" borderId="1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1" fontId="10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9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9" fillId="0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58" fillId="0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9" fillId="0" borderId="1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29" fillId="0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9" fillId="0" borderId="2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58" fillId="0" borderId="2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9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9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9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58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9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5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9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6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color rgb="FFF46524"/>
        <name val="Arial"/>
        <family val="2"/>
        <charset val="1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38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66666"/>
      <rgbColor rgb="FF800080"/>
      <rgbColor rgb="FF008080"/>
      <rgbColor rgb="FFB7B7B7"/>
      <rgbColor rgb="FF6C7687"/>
      <rgbColor rgb="FF9999FF"/>
      <rgbColor rgb="FF993366"/>
      <rgbColor rgb="FFFFF2CC"/>
      <rgbColor rgb="FFCFE2F3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D9EAD3"/>
      <rgbColor rgb="FFFFFF99"/>
      <rgbColor rgb="FFA4C2F4"/>
      <rgbColor rgb="FFFF99CC"/>
      <rgbColor rgb="FFCC99FF"/>
      <rgbColor rgb="FFD9D9D9"/>
      <rgbColor rgb="FF4684EE"/>
      <rgbColor rgb="FF33CCCC"/>
      <rgbColor rgb="FF99CC00"/>
      <rgbColor rgb="FFFFCC00"/>
      <rgbColor rgb="FFFF9900"/>
      <rgbColor rgb="FFF46524"/>
      <rgbColor rgb="FF576475"/>
      <rgbColor rgb="FFA7B0BF"/>
      <rgbColor rgb="FF003366"/>
      <rgbColor rgb="FF556376"/>
      <rgbColor rgb="FF003300"/>
      <rgbColor rgb="FF222222"/>
      <rgbColor rgb="FFDC3912"/>
      <rgbColor rgb="FF993366"/>
      <rgbColor rgb="FF334960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600">
                <a:solidFill>
                  <a:srgbClr val="000000"/>
                </a:solidFill>
                <a:latin typeface="Arial"/>
              </a:rPr>
              <a:t>Expenses vs. Month (Special Projects 2015)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Analytics!$B$31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rgbClr val="4684ee"/>
            </a:solidFill>
            <a:ln w="25560">
              <a:solidFill>
                <a:srgbClr val="4684ee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Analytics!$A$32:$A$43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Analytics!$B$32:$B$43</c:f>
              <c:numCache>
                <c:formatCode>General</c:formatCode>
                <c:ptCount val="12"/>
                <c:pt idx="0">
                  <c:v>47300</c:v>
                </c:pt>
                <c:pt idx="1">
                  <c:v>181300</c:v>
                </c:pt>
                <c:pt idx="2">
                  <c:v>122300</c:v>
                </c:pt>
                <c:pt idx="3">
                  <c:v>567727</c:v>
                </c:pt>
                <c:pt idx="4">
                  <c:v>494707</c:v>
                </c:pt>
                <c:pt idx="5">
                  <c:v>531800</c:v>
                </c:pt>
                <c:pt idx="6">
                  <c:v>8438451</c:v>
                </c:pt>
                <c:pt idx="7">
                  <c:v>413200</c:v>
                </c:pt>
                <c:pt idx="8">
                  <c:v>353409.09</c:v>
                </c:pt>
                <c:pt idx="9">
                  <c:v>810053.95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1677085"/>
        <c:axId val="61013645"/>
      </c:lineChart>
      <c:catAx>
        <c:axId val="16770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Month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noFill/>
          </a:ln>
        </c:spPr>
        <c:crossAx val="61013645"/>
        <c:crossesAt val="0"/>
        <c:auto val="1"/>
        <c:lblAlgn val="ctr"/>
        <c:lblOffset val="100"/>
      </c:catAx>
      <c:valAx>
        <c:axId val="610136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Expenses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47520">
            <a:noFill/>
          </a:ln>
        </c:spPr>
        <c:crossAx val="1677085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600">
                <a:solidFill>
                  <a:srgbClr val="000000"/>
                </a:solidFill>
                <a:latin typeface="Arial"/>
              </a:rPr>
              <a:t>Expenses vs. Month (MOOE 2015)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Analytics!$B$2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rgbClr val="4684ee"/>
            </a:solidFill>
            <a:ln w="25560">
              <a:solidFill>
                <a:srgbClr val="4684ee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Analytics!$A$3:$A$14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Analytics!$B$3:$B$14</c:f>
              <c:numCache>
                <c:formatCode>General</c:formatCod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marker val="1"/>
        <c:axId val="86893491"/>
        <c:axId val="97496420"/>
      </c:lineChart>
      <c:catAx>
        <c:axId val="868934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Month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noFill/>
          </a:ln>
        </c:spPr>
        <c:crossAx val="97496420"/>
        <c:crossesAt val="0"/>
        <c:auto val="1"/>
        <c:lblAlgn val="ctr"/>
        <c:lblOffset val="100"/>
      </c:catAx>
      <c:valAx>
        <c:axId val="974964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Expenses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47520">
            <a:noFill/>
          </a:ln>
        </c:spPr>
        <c:crossAx val="86893491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Summary!$C$23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rgbClr val="4684ee"/>
            </a:solidFill>
            <a:ln w="25560">
              <a:solidFill>
                <a:srgbClr val="4684e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Summary!$D$22:$O$22</c:f>
              <c:strCache>
                <c:ptCount val="12"/>
                <c:pt idx="0">
                  <c:v>Jan '15</c:v>
                </c:pt>
                <c:pt idx="1">
                  <c:v>Feb '15</c:v>
                </c:pt>
                <c:pt idx="2">
                  <c:v>Mar '15</c:v>
                </c:pt>
                <c:pt idx="3">
                  <c:v>Apr '15</c:v>
                </c:pt>
                <c:pt idx="4">
                  <c:v>May '15</c:v>
                </c:pt>
                <c:pt idx="5">
                  <c:v>Jun '15</c:v>
                </c:pt>
                <c:pt idx="6">
                  <c:v>Jul '15</c:v>
                </c:pt>
                <c:pt idx="7">
                  <c:v>Aug '15</c:v>
                </c:pt>
                <c:pt idx="8">
                  <c:v>Sep '15</c:v>
                </c:pt>
                <c:pt idx="9">
                  <c:v>Oct '15</c:v>
                </c:pt>
                <c:pt idx="10">
                  <c:v>Nov '15</c:v>
                </c:pt>
                <c:pt idx="11">
                  <c:v>Dec '15</c:v>
                </c:pt>
              </c:strCache>
            </c:strRef>
          </c:cat>
          <c:val>
            <c:numRef>
              <c:f>Summary!$D$23:$O$23</c:f>
              <c:numCache>
                <c:formatCode>General</c:formatCode>
                <c:ptCount val="12"/>
                <c:pt idx="0">
                  <c:v/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Summary!$C$24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rgbClr val="dc3912"/>
            </a:solidFill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Summary!$D$22:$O$22</c:f>
              <c:strCache>
                <c:ptCount val="12"/>
                <c:pt idx="0">
                  <c:v>Jan '15</c:v>
                </c:pt>
                <c:pt idx="1">
                  <c:v>Feb '15</c:v>
                </c:pt>
                <c:pt idx="2">
                  <c:v>Mar '15</c:v>
                </c:pt>
                <c:pt idx="3">
                  <c:v>Apr '15</c:v>
                </c:pt>
                <c:pt idx="4">
                  <c:v>May '15</c:v>
                </c:pt>
                <c:pt idx="5">
                  <c:v>Jun '15</c:v>
                </c:pt>
                <c:pt idx="6">
                  <c:v>Jul '15</c:v>
                </c:pt>
                <c:pt idx="7">
                  <c:v>Aug '15</c:v>
                </c:pt>
                <c:pt idx="8">
                  <c:v>Sep '15</c:v>
                </c:pt>
                <c:pt idx="9">
                  <c:v>Oct '15</c:v>
                </c:pt>
                <c:pt idx="10">
                  <c:v>Nov '15</c:v>
                </c:pt>
                <c:pt idx="11">
                  <c:v>Dec '15</c:v>
                </c:pt>
              </c:strCache>
            </c:strRef>
          </c:cat>
          <c:val>
            <c:numRef>
              <c:f>Summary!$D$24:$O$24</c:f>
              <c:numCache>
                <c:formatCode>General</c:formatCode>
                <c:ptCount val="12"/>
                <c:pt idx="0">
                  <c:v/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13630951.35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0"/>
        <c:axId val="8335559"/>
        <c:axId val="8641152"/>
      </c:lineChart>
      <c:areaChart>
        <c:grouping val="standard"/>
        <c:ser>
          <c:idx val="0"/>
          <c:order val="0"/>
          <c:tx>
            <c:strRef>
              <c:f>Summary!$C$26</c:f>
              <c:strCache>
                <c:ptCount val="1"/>
                <c:pt idx="0">
                  <c:v>Ending balance</c:v>
                </c:pt>
              </c:strCache>
            </c:strRef>
          </c:tx>
          <c:spPr>
            <a:solidFill>
              <a:srgbClr val="ff9900"/>
            </a:solidFill>
            <a:ln w="25560">
              <a:solidFill>
                <a:srgbClr val="ff99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Summary!$D$22:$O$22</c:f>
              <c:strCache>
                <c:ptCount val="12"/>
                <c:pt idx="0">
                  <c:v>Jan '15</c:v>
                </c:pt>
                <c:pt idx="1">
                  <c:v>Feb '15</c:v>
                </c:pt>
                <c:pt idx="2">
                  <c:v>Mar '15</c:v>
                </c:pt>
                <c:pt idx="3">
                  <c:v>Apr '15</c:v>
                </c:pt>
                <c:pt idx="4">
                  <c:v>May '15</c:v>
                </c:pt>
                <c:pt idx="5">
                  <c:v>Jun '15</c:v>
                </c:pt>
                <c:pt idx="6">
                  <c:v>Jul '15</c:v>
                </c:pt>
                <c:pt idx="7">
                  <c:v>Aug '15</c:v>
                </c:pt>
                <c:pt idx="8">
                  <c:v>Sep '15</c:v>
                </c:pt>
                <c:pt idx="9">
                  <c:v>Oct '15</c:v>
                </c:pt>
                <c:pt idx="10">
                  <c:v>Nov '15</c:v>
                </c:pt>
                <c:pt idx="11">
                  <c:v>Dec '15</c:v>
                </c:pt>
              </c:strCache>
            </c:strRef>
          </c:cat>
          <c:val>
            <c:numRef>
              <c:f>Summary!$D$26:$O$26</c:f>
              <c:numCache>
                <c:formatCode>General</c:formatCod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axId val="2673281"/>
        <c:axId val="89492973"/>
      </c:areaChart>
      <c:catAx>
        <c:axId val="83355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8641152"/>
        <c:crossesAt val="0"/>
        <c:auto val="1"/>
        <c:lblAlgn val="ctr"/>
        <c:lblOffset val="100"/>
      </c:catAx>
      <c:valAx>
        <c:axId val="864115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ajorTickMark val="out"/>
        <c:minorTickMark val="none"/>
        <c:tickLblPos val="nextTo"/>
        <c:spPr>
          <a:ln w="47520">
            <a:noFill/>
          </a:ln>
        </c:spPr>
        <c:crossAx val="8335559"/>
        <c:crossesAt val="0"/>
      </c:valAx>
      <c:catAx>
        <c:axId val="267328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89492973"/>
        <c:crossesAt val="0"/>
        <c:auto val="1"/>
        <c:lblAlgn val="ctr"/>
        <c:lblOffset val="100"/>
      </c:catAx>
      <c:valAx>
        <c:axId val="89492973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ajorTickMark val="out"/>
        <c:minorTickMark val="none"/>
        <c:tickLblPos val="nextTo"/>
        <c:spPr>
          <a:ln w="47520">
            <a:noFill/>
          </a:ln>
        </c:spPr>
        <c:crossAx val="2673281"/>
        <c:crossesAt val="0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198360</xdr:colOff>
      <xdr:row>30</xdr:row>
      <xdr:rowOff>360</xdr:rowOff>
    </xdr:from>
    <xdr:to>
      <xdr:col>9</xdr:col>
      <xdr:colOff>960120</xdr:colOff>
      <xdr:row>53</xdr:row>
      <xdr:rowOff>38160</xdr:rowOff>
    </xdr:to>
    <xdr:graphicFrame>
      <xdr:nvGraphicFramePr>
        <xdr:cNvPr id="0" name="Chart 1"/>
        <xdr:cNvGraphicFramePr/>
      </xdr:nvGraphicFramePr>
      <xdr:xfrm>
        <a:off x="2365560" y="6000840"/>
        <a:ext cx="7886880" cy="463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189000</xdr:colOff>
      <xdr:row>1</xdr:row>
      <xdr:rowOff>172080</xdr:rowOff>
    </xdr:from>
    <xdr:to>
      <xdr:col>9</xdr:col>
      <xdr:colOff>969840</xdr:colOff>
      <xdr:row>25</xdr:row>
      <xdr:rowOff>19440</xdr:rowOff>
    </xdr:to>
    <xdr:graphicFrame>
      <xdr:nvGraphicFramePr>
        <xdr:cNvPr id="1" name="Chart 2"/>
        <xdr:cNvGraphicFramePr/>
      </xdr:nvGraphicFramePr>
      <xdr:xfrm>
        <a:off x="2356200" y="371880"/>
        <a:ext cx="7905960" cy="464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407880</xdr:colOff>
      <xdr:row>6</xdr:row>
      <xdr:rowOff>48240</xdr:rowOff>
    </xdr:from>
    <xdr:to>
      <xdr:col>15</xdr:col>
      <xdr:colOff>740880</xdr:colOff>
      <xdr:row>18</xdr:row>
      <xdr:rowOff>181080</xdr:rowOff>
    </xdr:to>
    <xdr:graphicFrame>
      <xdr:nvGraphicFramePr>
        <xdr:cNvPr id="2" name="Chart 3"/>
        <xdr:cNvGraphicFramePr/>
      </xdr:nvGraphicFramePr>
      <xdr:xfrm>
        <a:off x="407880" y="1724400"/>
        <a:ext cx="12197880" cy="287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5.85714285714286"/>
    <col collapsed="false" hidden="false" max="2" min="2" style="0" width="16.7142857142857"/>
    <col collapsed="false" hidden="false" max="3" min="3" style="0" width="29.7091836734694"/>
    <col collapsed="false" hidden="false" max="5" min="4" style="0" width="9.28571428571429"/>
    <col collapsed="false" hidden="false" max="7" min="6" style="0" width="5.85714285714286"/>
    <col collapsed="false" hidden="false" max="1025" min="8" style="0" width="14.4285714285714"/>
  </cols>
  <sheetData>
    <row r="1" customFormat="false" ht="6" hidden="false" customHeight="true" outlineLevel="0" collapsed="false">
      <c r="A1" s="1"/>
      <c r="B1" s="2"/>
      <c r="C1" s="2"/>
      <c r="D1" s="3"/>
      <c r="E1" s="3"/>
      <c r="F1" s="3"/>
      <c r="G1" s="2"/>
    </row>
    <row r="2" customFormat="false" ht="42" hidden="false" customHeight="true" outlineLevel="0" collapsed="false">
      <c r="A2" s="4"/>
      <c r="B2" s="5" t="s">
        <v>0</v>
      </c>
      <c r="C2" s="5"/>
      <c r="D2" s="6"/>
      <c r="E2" s="6"/>
      <c r="F2" s="6"/>
      <c r="G2" s="7"/>
    </row>
    <row r="3" customFormat="false" ht="30" hidden="false" customHeight="true" outlineLevel="0" collapsed="false">
      <c r="A3" s="8"/>
      <c r="B3" s="9" t="s">
        <v>1</v>
      </c>
      <c r="C3" s="9"/>
      <c r="D3" s="9"/>
      <c r="E3" s="9"/>
      <c r="F3" s="9"/>
      <c r="G3" s="10"/>
    </row>
    <row r="4" customFormat="false" ht="12" hidden="false" customHeight="true" outlineLevel="0" collapsed="false">
      <c r="A4" s="11"/>
      <c r="B4" s="12"/>
      <c r="C4" s="12"/>
      <c r="D4" s="13"/>
      <c r="E4" s="13"/>
      <c r="F4" s="13"/>
      <c r="G4" s="14"/>
    </row>
    <row r="5" customFormat="false" ht="12" hidden="false" customHeight="true" outlineLevel="0" collapsed="false">
      <c r="A5" s="11"/>
      <c r="B5" s="14"/>
      <c r="C5" s="14"/>
      <c r="D5" s="15"/>
      <c r="E5" s="15"/>
      <c r="F5" s="15"/>
      <c r="G5" s="14"/>
    </row>
    <row r="6" customFormat="false" ht="30" hidden="false" customHeight="true" outlineLevel="0" collapsed="false">
      <c r="A6" s="16"/>
      <c r="B6" s="17" t="s">
        <v>2</v>
      </c>
      <c r="C6" s="18"/>
      <c r="D6" s="15"/>
      <c r="E6" s="15"/>
      <c r="F6" s="15"/>
      <c r="G6" s="18"/>
    </row>
    <row r="7" customFormat="false" ht="22.5" hidden="false" customHeight="true" outlineLevel="0" collapsed="false">
      <c r="A7" s="19" t="s">
        <v>3</v>
      </c>
      <c r="B7" s="20" t="s">
        <v>4</v>
      </c>
      <c r="C7" s="20"/>
      <c r="D7" s="20"/>
      <c r="E7" s="20"/>
      <c r="F7" s="20"/>
      <c r="G7" s="21"/>
    </row>
    <row r="8" customFormat="false" ht="22.5" hidden="false" customHeight="true" outlineLevel="0" collapsed="false">
      <c r="A8" s="19" t="s">
        <v>5</v>
      </c>
      <c r="B8" s="20" t="s">
        <v>6</v>
      </c>
      <c r="C8" s="20"/>
      <c r="D8" s="20"/>
      <c r="E8" s="20"/>
      <c r="F8" s="20"/>
      <c r="G8" s="21"/>
    </row>
    <row r="9" customFormat="false" ht="22.5" hidden="false" customHeight="true" outlineLevel="0" collapsed="false">
      <c r="A9" s="19" t="s">
        <v>7</v>
      </c>
      <c r="B9" s="20" t="s">
        <v>8</v>
      </c>
      <c r="C9" s="20"/>
      <c r="D9" s="20"/>
      <c r="E9" s="20"/>
      <c r="F9" s="20"/>
      <c r="G9" s="21"/>
    </row>
    <row r="10" customFormat="false" ht="18" hidden="false" customHeight="true" outlineLevel="0" collapsed="false">
      <c r="A10" s="11"/>
      <c r="B10" s="12"/>
      <c r="C10" s="12"/>
      <c r="D10" s="13"/>
      <c r="E10" s="13"/>
      <c r="F10" s="13"/>
      <c r="G10" s="14"/>
    </row>
    <row r="11" customFormat="false" ht="18" hidden="false" customHeight="true" outlineLevel="0" collapsed="false">
      <c r="A11" s="11"/>
      <c r="B11" s="14"/>
      <c r="C11" s="14"/>
      <c r="D11" s="15"/>
      <c r="E11" s="15"/>
      <c r="F11" s="15"/>
      <c r="G11" s="14"/>
    </row>
    <row r="12" customFormat="false" ht="30" hidden="false" customHeight="true" outlineLevel="0" collapsed="false">
      <c r="A12" s="16"/>
      <c r="B12" s="17" t="s">
        <v>9</v>
      </c>
      <c r="C12" s="18"/>
      <c r="D12" s="15"/>
      <c r="E12" s="15"/>
      <c r="F12" s="15"/>
      <c r="G12" s="18"/>
    </row>
    <row r="13" customFormat="false" ht="18" hidden="false" customHeight="true" outlineLevel="0" collapsed="false">
      <c r="A13" s="8"/>
      <c r="B13" s="22" t="s">
        <v>10</v>
      </c>
      <c r="C13" s="23" t="n">
        <v>0</v>
      </c>
      <c r="D13" s="24"/>
      <c r="E13" s="24"/>
      <c r="F13" s="24"/>
      <c r="G13" s="10"/>
    </row>
  </sheetData>
  <mergeCells count="5">
    <mergeCell ref="B2:C2"/>
    <mergeCell ref="B3:F3"/>
    <mergeCell ref="B7:F7"/>
    <mergeCell ref="B8:F8"/>
    <mergeCell ref="B9:F9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80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5.85714285714286"/>
    <col collapsed="false" hidden="true" max="2" min="2" style="0" width="0"/>
    <col collapsed="false" hidden="false" max="3" min="3" style="0" width="14.4285714285714"/>
    <col collapsed="false" hidden="false" max="12" min="4" style="0" width="11.5714285714286"/>
    <col collapsed="false" hidden="false" max="16" min="13" style="0" width="14.5714285714286"/>
    <col collapsed="false" hidden="false" max="17" min="17" style="0" width="5.85714285714286"/>
    <col collapsed="false" hidden="false" max="1025" min="18" style="0" width="14.4285714285714"/>
  </cols>
  <sheetData>
    <row r="1" customFormat="false" ht="6" hidden="false" customHeight="true" outlineLevel="0" collapsed="false">
      <c r="A1" s="132"/>
      <c r="B1" s="133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5"/>
      <c r="O1" s="135"/>
      <c r="P1" s="136"/>
      <c r="Q1" s="135"/>
    </row>
    <row r="2" customFormat="false" ht="30" hidden="false" customHeight="true" outlineLevel="0" collapsed="false">
      <c r="A2" s="137"/>
      <c r="B2" s="138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9"/>
      <c r="O2" s="139"/>
      <c r="P2" s="140"/>
      <c r="Q2" s="139"/>
    </row>
    <row r="3" customFormat="false" ht="24" hidden="false" customHeight="true" outlineLevel="0" collapsed="false">
      <c r="A3" s="141"/>
      <c r="B3" s="142"/>
      <c r="C3" s="143" t="s">
        <v>532</v>
      </c>
      <c r="D3" s="144"/>
      <c r="E3" s="144"/>
      <c r="F3" s="144"/>
      <c r="G3" s="144"/>
      <c r="H3" s="144"/>
      <c r="J3" s="144"/>
      <c r="K3" s="145" t="s">
        <v>533</v>
      </c>
      <c r="L3" s="144"/>
      <c r="M3" s="144"/>
      <c r="N3" s="146"/>
      <c r="O3" s="146"/>
      <c r="P3" s="147"/>
      <c r="Q3" s="146"/>
    </row>
    <row r="4" customFormat="false" ht="18" hidden="false" customHeight="true" outlineLevel="0" collapsed="false">
      <c r="A4" s="141"/>
      <c r="B4" s="142"/>
      <c r="C4" s="148" t="s">
        <v>534</v>
      </c>
      <c r="D4" s="149"/>
      <c r="E4" s="149"/>
      <c r="F4" s="149"/>
      <c r="G4" s="149"/>
      <c r="H4" s="149"/>
      <c r="I4" s="150"/>
      <c r="J4" s="149"/>
      <c r="K4" s="151" t="s">
        <v>535</v>
      </c>
      <c r="L4" s="151"/>
      <c r="M4" s="151"/>
      <c r="N4" s="152"/>
      <c r="O4" s="146"/>
      <c r="P4" s="147"/>
      <c r="Q4" s="146"/>
    </row>
    <row r="5" customFormat="false" ht="24" hidden="false" customHeight="true" outlineLevel="0" collapsed="false">
      <c r="A5" s="141"/>
      <c r="B5" s="142"/>
      <c r="C5" s="153" t="s">
        <v>536</v>
      </c>
      <c r="D5" s="154"/>
      <c r="E5" s="155"/>
      <c r="F5" s="155"/>
      <c r="G5" s="155"/>
      <c r="H5" s="155"/>
      <c r="J5" s="155"/>
      <c r="K5" s="156" t="s">
        <v>537</v>
      </c>
      <c r="L5" s="155"/>
      <c r="M5" s="155"/>
      <c r="N5" s="157"/>
      <c r="O5" s="157"/>
      <c r="P5" s="158"/>
      <c r="Q5" s="157"/>
    </row>
    <row r="6" customFormat="false" ht="30" hidden="false" customHeight="true" outlineLevel="0" collapsed="false">
      <c r="A6" s="159"/>
      <c r="B6" s="160"/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61"/>
      <c r="Q6" s="159"/>
    </row>
    <row r="7" customFormat="false" ht="18" hidden="false" customHeight="true" outlineLevel="0" collapsed="false">
      <c r="A7" s="162"/>
      <c r="B7" s="163"/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5"/>
      <c r="Q7" s="146"/>
    </row>
    <row r="8" customFormat="false" ht="18" hidden="false" customHeight="true" outlineLevel="0" collapsed="false">
      <c r="A8" s="162"/>
      <c r="B8" s="163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5"/>
      <c r="Q8" s="146"/>
    </row>
    <row r="9" customFormat="false" ht="18" hidden="false" customHeight="true" outlineLevel="0" collapsed="false">
      <c r="A9" s="162"/>
      <c r="B9" s="163"/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5"/>
      <c r="Q9" s="146"/>
    </row>
    <row r="10" customFormat="false" ht="18" hidden="false" customHeight="true" outlineLevel="0" collapsed="false">
      <c r="A10" s="162"/>
      <c r="B10" s="163"/>
      <c r="C10" s="164"/>
      <c r="D10" s="164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5"/>
      <c r="Q10" s="146"/>
    </row>
    <row r="11" customFormat="false" ht="18" hidden="false" customHeight="true" outlineLevel="0" collapsed="false">
      <c r="A11" s="162"/>
      <c r="B11" s="163"/>
      <c r="C11" s="164"/>
      <c r="D11" s="164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5"/>
      <c r="Q11" s="146"/>
    </row>
    <row r="12" customFormat="false" ht="18" hidden="false" customHeight="true" outlineLevel="0" collapsed="false">
      <c r="A12" s="162"/>
      <c r="B12" s="163"/>
      <c r="C12" s="164"/>
      <c r="D12" s="164"/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5"/>
      <c r="Q12" s="146"/>
    </row>
    <row r="13" customFormat="false" ht="18" hidden="false" customHeight="true" outlineLevel="0" collapsed="false">
      <c r="A13" s="162"/>
      <c r="B13" s="163"/>
      <c r="C13" s="164"/>
      <c r="D13" s="164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5"/>
      <c r="Q13" s="146"/>
    </row>
    <row r="14" customFormat="false" ht="18" hidden="false" customHeight="true" outlineLevel="0" collapsed="false">
      <c r="A14" s="162"/>
      <c r="B14" s="163"/>
      <c r="C14" s="164"/>
      <c r="D14" s="164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5"/>
      <c r="Q14" s="146"/>
    </row>
    <row r="15" customFormat="false" ht="18" hidden="false" customHeight="true" outlineLevel="0" collapsed="false">
      <c r="A15" s="162"/>
      <c r="B15" s="163"/>
      <c r="C15" s="164"/>
      <c r="D15" s="164"/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5"/>
      <c r="Q15" s="146"/>
    </row>
    <row r="16" customFormat="false" ht="18" hidden="false" customHeight="true" outlineLevel="0" collapsed="false">
      <c r="A16" s="162"/>
      <c r="B16" s="163"/>
      <c r="C16" s="164"/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5"/>
      <c r="Q16" s="146"/>
    </row>
    <row r="17" customFormat="false" ht="18" hidden="false" customHeight="true" outlineLevel="0" collapsed="false">
      <c r="A17" s="162"/>
      <c r="B17" s="163"/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5"/>
      <c r="Q17" s="146"/>
    </row>
    <row r="18" customFormat="false" ht="18" hidden="false" customHeight="true" outlineLevel="0" collapsed="false">
      <c r="A18" s="162"/>
      <c r="B18" s="163"/>
      <c r="C18" s="164"/>
      <c r="D18" s="164"/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5"/>
      <c r="Q18" s="146"/>
    </row>
    <row r="19" customFormat="false" ht="18" hidden="false" customHeight="true" outlineLevel="0" collapsed="false">
      <c r="A19" s="162"/>
      <c r="B19" s="163"/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5"/>
      <c r="Q19" s="146"/>
    </row>
    <row r="20" customFormat="false" ht="30" hidden="false" customHeight="true" outlineLevel="0" collapsed="false">
      <c r="A20" s="162"/>
      <c r="B20" s="163"/>
      <c r="C20" s="146"/>
      <c r="D20" s="146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7"/>
      <c r="Q20" s="146"/>
    </row>
    <row r="21" customFormat="false" ht="19.5" hidden="false" customHeight="true" outlineLevel="0" collapsed="false">
      <c r="A21" s="162"/>
      <c r="B21" s="163"/>
      <c r="C21" s="130" t="s">
        <v>519</v>
      </c>
      <c r="D21" s="130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7"/>
      <c r="Q21" s="166"/>
    </row>
    <row r="22" customFormat="false" ht="19.5" hidden="false" customHeight="true" outlineLevel="0" collapsed="false">
      <c r="A22" s="168"/>
      <c r="B22" s="169"/>
      <c r="C22" s="170"/>
      <c r="D22" s="171" t="n">
        <v>42005</v>
      </c>
      <c r="E22" s="171" t="n">
        <v>42036</v>
      </c>
      <c r="F22" s="171" t="n">
        <v>42064</v>
      </c>
      <c r="G22" s="171" t="n">
        <v>42095</v>
      </c>
      <c r="H22" s="171" t="n">
        <v>42125</v>
      </c>
      <c r="I22" s="171" t="n">
        <v>42156</v>
      </c>
      <c r="J22" s="171" t="n">
        <v>42186</v>
      </c>
      <c r="K22" s="171" t="n">
        <v>42217</v>
      </c>
      <c r="L22" s="171" t="n">
        <v>42248</v>
      </c>
      <c r="M22" s="171" t="n">
        <v>42278</v>
      </c>
      <c r="N22" s="171" t="n">
        <v>42309</v>
      </c>
      <c r="O22" s="171" t="n">
        <v>42339</v>
      </c>
      <c r="P22" s="172" t="s">
        <v>434</v>
      </c>
      <c r="Q22" s="173"/>
    </row>
    <row r="23" customFormat="false" ht="24" hidden="false" customHeight="true" outlineLevel="0" collapsed="false">
      <c r="A23" s="162"/>
      <c r="B23" s="163"/>
      <c r="C23" s="174" t="s">
        <v>27</v>
      </c>
      <c r="D23" s="175" t="e">
        <f aca="false">SUM(D31:D41)</f>
        <v>#REF!</v>
      </c>
      <c r="E23" s="175" t="n">
        <f aca="false">SUM(E31:E41)</f>
        <v>0</v>
      </c>
      <c r="F23" s="175" t="n">
        <f aca="false">SUM(F31:F41)</f>
        <v>0</v>
      </c>
      <c r="G23" s="175" t="n">
        <f aca="false">SUM(G31:G41)</f>
        <v>0</v>
      </c>
      <c r="H23" s="175" t="n">
        <f aca="false">SUM(H31:H41)</f>
        <v>0</v>
      </c>
      <c r="I23" s="175" t="n">
        <f aca="false">SUM(I31:I41)</f>
        <v>0</v>
      </c>
      <c r="J23" s="175" t="n">
        <f aca="false">SUM(J31:J41)</f>
        <v>0</v>
      </c>
      <c r="K23" s="175" t="n">
        <f aca="false">SUM(K31:K41)</f>
        <v>0</v>
      </c>
      <c r="L23" s="175" t="n">
        <f aca="false">SUM(L31:L41)</f>
        <v>0</v>
      </c>
      <c r="M23" s="175" t="n">
        <f aca="false">SUM(M31:M41)</f>
        <v>0</v>
      </c>
      <c r="N23" s="175" t="n">
        <f aca="false">SUM(N31:N41)</f>
        <v>0</v>
      </c>
      <c r="O23" s="175" t="n">
        <f aca="false">SUM(O31:O41)</f>
        <v>0</v>
      </c>
      <c r="P23" s="176" t="e">
        <f aca="false">SUM(D23:O23)</f>
        <v>#REF!</v>
      </c>
      <c r="Q23" s="177"/>
    </row>
    <row r="24" customFormat="false" ht="21" hidden="false" customHeight="true" outlineLevel="0" collapsed="false">
      <c r="A24" s="178"/>
      <c r="B24" s="179"/>
      <c r="C24" s="180" t="s">
        <v>447</v>
      </c>
      <c r="D24" s="181" t="e">
        <f aca="false">SUM(D44:D58)</f>
        <v>#REF!</v>
      </c>
      <c r="E24" s="181" t="n">
        <f aca="false">SUM(E44:E58)</f>
        <v>0</v>
      </c>
      <c r="F24" s="181" t="n">
        <f aca="false">SUM(F44:F58)</f>
        <v>0</v>
      </c>
      <c r="G24" s="181" t="n">
        <f aca="false">SUM(G44:G58)</f>
        <v>0</v>
      </c>
      <c r="H24" s="181" t="n">
        <f aca="false">SUM(H44:H58)</f>
        <v>0</v>
      </c>
      <c r="I24" s="181" t="n">
        <f aca="false">SUM(I44:I58)</f>
        <v>0</v>
      </c>
      <c r="J24" s="181" t="n">
        <f aca="false">SUM(J44:J58)</f>
        <v>0</v>
      </c>
      <c r="K24" s="181" t="n">
        <f aca="false">SUM(K44:K58)</f>
        <v>0</v>
      </c>
      <c r="L24" s="181" t="n">
        <f aca="false">SUM(L44:L58)</f>
        <v>0</v>
      </c>
      <c r="M24" s="181" t="n">
        <f aca="false">SUM(M44:M58)</f>
        <v>13630951.35</v>
      </c>
      <c r="N24" s="181" t="n">
        <f aca="false">SUM(N44:N58)</f>
        <v>0</v>
      </c>
      <c r="O24" s="181" t="n">
        <f aca="false">SUM(O44:O58)</f>
        <v>0</v>
      </c>
      <c r="P24" s="182" t="e">
        <f aca="false">SUM(D24:O24)</f>
        <v>#REF!</v>
      </c>
      <c r="Q24" s="183"/>
    </row>
    <row r="25" customFormat="false" ht="21" hidden="false" customHeight="true" outlineLevel="0" collapsed="false">
      <c r="A25" s="184"/>
      <c r="B25" s="185"/>
      <c r="C25" s="186" t="s">
        <v>538</v>
      </c>
      <c r="D25" s="187" t="e">
        <f aca="false">D23-D24</f>
        <v>#REF!</v>
      </c>
      <c r="E25" s="187" t="n">
        <f aca="false">E23-E24</f>
        <v>0</v>
      </c>
      <c r="F25" s="187" t="n">
        <f aca="false">F23-F24</f>
        <v>0</v>
      </c>
      <c r="G25" s="187" t="n">
        <f aca="false">G23-G24</f>
        <v>0</v>
      </c>
      <c r="H25" s="187" t="n">
        <f aca="false">H23-H24</f>
        <v>0</v>
      </c>
      <c r="I25" s="187" t="n">
        <f aca="false">I23-I24</f>
        <v>0</v>
      </c>
      <c r="J25" s="187" t="n">
        <f aca="false">J23-J24</f>
        <v>0</v>
      </c>
      <c r="K25" s="187" t="n">
        <f aca="false">K23-K24</f>
        <v>0</v>
      </c>
      <c r="L25" s="187" t="n">
        <f aca="false">L23-L24</f>
        <v>0</v>
      </c>
      <c r="M25" s="187" t="n">
        <f aca="false">M23-M24</f>
        <v>-13630951.35</v>
      </c>
      <c r="N25" s="187" t="n">
        <f aca="false">N23-N24</f>
        <v>0</v>
      </c>
      <c r="O25" s="187" t="n">
        <f aca="false">O23-O24</f>
        <v>0</v>
      </c>
      <c r="P25" s="188" t="e">
        <f aca="false">SUM(D25:O25)</f>
        <v>#REF!</v>
      </c>
      <c r="Q25" s="189"/>
    </row>
    <row r="26" customFormat="false" ht="21" hidden="false" customHeight="true" outlineLevel="0" collapsed="false">
      <c r="A26" s="162"/>
      <c r="B26" s="163"/>
      <c r="C26" s="190" t="s">
        <v>539</v>
      </c>
      <c r="D26" s="191" t="e">
        <f aca="false">(StartingBalance+D23)-D24</f>
        <v>#REF!</v>
      </c>
      <c r="E26" s="191" t="e">
        <f aca="false">(D26+E23)-E24</f>
        <v>#REF!</v>
      </c>
      <c r="F26" s="191" t="e">
        <f aca="false">(E26+F23)-F24</f>
        <v>#REF!</v>
      </c>
      <c r="G26" s="191" t="e">
        <f aca="false">(F26+G23)-G24</f>
        <v>#REF!</v>
      </c>
      <c r="H26" s="191" t="e">
        <f aca="false">(G26+H23)-H24</f>
        <v>#REF!</v>
      </c>
      <c r="I26" s="191" t="e">
        <f aca="false">(H26+I23)-I24</f>
        <v>#REF!</v>
      </c>
      <c r="J26" s="191" t="e">
        <f aca="false">(I26+J23)-J24</f>
        <v>#REF!</v>
      </c>
      <c r="K26" s="191" t="e">
        <f aca="false">(J26+K23)-K24</f>
        <v>#REF!</v>
      </c>
      <c r="L26" s="191" t="e">
        <f aca="false">(K26+L23)-L24</f>
        <v>#REF!</v>
      </c>
      <c r="M26" s="191" t="e">
        <f aca="false">(L26+M23)-M24</f>
        <v>#REF!</v>
      </c>
      <c r="N26" s="191" t="e">
        <f aca="false">(M26+N23)-N24</f>
        <v>#REF!</v>
      </c>
      <c r="O26" s="191" t="e">
        <f aca="false">(N26+O23)-O24</f>
        <v>#REF!</v>
      </c>
      <c r="P26" s="176"/>
      <c r="Q26" s="177"/>
    </row>
    <row r="27" customFormat="false" ht="19.5" hidden="false" customHeight="true" outlineLevel="0" collapsed="false">
      <c r="A27" s="162"/>
      <c r="B27" s="163"/>
      <c r="C27" s="146"/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92"/>
      <c r="Q27" s="177"/>
    </row>
    <row r="28" customFormat="false" ht="19.5" hidden="false" customHeight="true" outlineLevel="0" collapsed="false">
      <c r="A28" s="162"/>
      <c r="B28" s="163"/>
      <c r="C28" s="146"/>
      <c r="D28" s="193"/>
      <c r="E28" s="193"/>
      <c r="F28" s="193"/>
      <c r="G28" s="193"/>
      <c r="H28" s="193"/>
      <c r="I28" s="193"/>
      <c r="J28" s="193"/>
      <c r="K28" s="193"/>
      <c r="L28" s="193"/>
      <c r="M28" s="193"/>
      <c r="N28" s="193"/>
      <c r="O28" s="193"/>
      <c r="P28" s="194"/>
      <c r="Q28" s="193"/>
    </row>
    <row r="29" customFormat="false" ht="19.5" hidden="false" customHeight="true" outlineLevel="0" collapsed="false">
      <c r="A29" s="162"/>
      <c r="B29" s="163"/>
      <c r="C29" s="130" t="s">
        <v>540</v>
      </c>
      <c r="D29" s="195"/>
      <c r="E29" s="196"/>
      <c r="F29" s="196"/>
      <c r="G29" s="196"/>
      <c r="H29" s="196"/>
      <c r="I29" s="196"/>
      <c r="J29" s="197"/>
      <c r="K29" s="193"/>
      <c r="L29" s="193"/>
      <c r="M29" s="193"/>
      <c r="N29" s="193"/>
      <c r="O29" s="193"/>
      <c r="P29" s="194"/>
      <c r="Q29" s="193"/>
    </row>
    <row r="30" customFormat="false" ht="19.5" hidden="false" customHeight="true" outlineLevel="0" collapsed="false">
      <c r="A30" s="168"/>
      <c r="B30" s="169" t="s">
        <v>541</v>
      </c>
      <c r="C30" s="170" t="str">
        <f aca="false">IFERROR(__xludf.dummyfunction(unique(Budget!A:A)),"")</f>
        <v/>
      </c>
      <c r="D30" s="171" t="n">
        <v>42005</v>
      </c>
      <c r="E30" s="171" t="n">
        <v>42036</v>
      </c>
      <c r="F30" s="171" t="n">
        <v>42064</v>
      </c>
      <c r="G30" s="171" t="n">
        <v>42095</v>
      </c>
      <c r="H30" s="171" t="n">
        <v>42125</v>
      </c>
      <c r="I30" s="171" t="n">
        <v>42156</v>
      </c>
      <c r="J30" s="171" t="n">
        <v>42186</v>
      </c>
      <c r="K30" s="171" t="n">
        <v>42217</v>
      </c>
      <c r="L30" s="171" t="n">
        <v>42248</v>
      </c>
      <c r="M30" s="171" t="n">
        <v>42278</v>
      </c>
      <c r="N30" s="171" t="n">
        <v>42309</v>
      </c>
      <c r="O30" s="171" t="n">
        <v>42339</v>
      </c>
      <c r="P30" s="172" t="s">
        <v>434</v>
      </c>
      <c r="Q30" s="173"/>
    </row>
    <row r="31" customFormat="false" ht="19.5" hidden="false" customHeight="true" outlineLevel="0" collapsed="false">
      <c r="A31" s="162"/>
      <c r="B31" s="198" t="n">
        <f aca="false">IFERROR(MATCH(C31:C40,Budget!A:A,0))</f>
        <v>3</v>
      </c>
      <c r="C31" s="199" t="s">
        <v>53</v>
      </c>
      <c r="D31" s="200" t="e">
        <f aca="true">IF(NOT(ISBLANK(B31)), INDIRECT("Income!D"&amp;B31&amp;":Q"&amp;B31),"")</f>
        <v>#REF!</v>
      </c>
      <c r="E31" s="200"/>
      <c r="F31" s="200"/>
      <c r="G31" s="200"/>
      <c r="H31" s="200"/>
      <c r="I31" s="200"/>
      <c r="J31" s="200"/>
      <c r="K31" s="200"/>
      <c r="L31" s="200"/>
      <c r="M31" s="200"/>
      <c r="N31" s="200"/>
      <c r="O31" s="200"/>
      <c r="P31" s="201"/>
      <c r="Q31" s="202"/>
    </row>
    <row r="32" customFormat="false" ht="19.5" hidden="false" customHeight="true" outlineLevel="0" collapsed="false">
      <c r="A32" s="162"/>
      <c r="B32" s="198" t="n">
        <f aca="false">B31</f>
        <v>15</v>
      </c>
      <c r="C32" s="203" t="s">
        <v>446</v>
      </c>
      <c r="D32" s="200" t="e">
        <f aca="true">IF(NOT(ISBLANK(B32)), INDIRECT("Income!D"&amp;B32&amp;":Q"&amp;B32),"")</f>
        <v>#REF!</v>
      </c>
      <c r="E32" s="200"/>
      <c r="F32" s="200"/>
      <c r="G32" s="200"/>
      <c r="H32" s="200"/>
      <c r="I32" s="200"/>
      <c r="J32" s="200"/>
      <c r="K32" s="200"/>
      <c r="L32" s="200"/>
      <c r="M32" s="200"/>
      <c r="N32" s="200"/>
      <c r="O32" s="200"/>
      <c r="P32" s="201"/>
      <c r="Q32" s="202"/>
    </row>
    <row r="33" customFormat="false" ht="1.5" hidden="false" customHeight="true" outlineLevel="0" collapsed="false">
      <c r="A33" s="162"/>
      <c r="B33" s="163" t="n">
        <f aca="false">B31</f>
        <v>1</v>
      </c>
      <c r="C33" s="203"/>
      <c r="D33" s="200" t="e">
        <f aca="true">IF(NOT(ISBLANK(B33)), INDIRECT("Income!D"&amp;B33&amp;":Q"&amp;B33),"")</f>
        <v>#REF!</v>
      </c>
      <c r="E33" s="200"/>
      <c r="F33" s="200"/>
      <c r="G33" s="200"/>
      <c r="H33" s="200"/>
      <c r="I33" s="200"/>
      <c r="J33" s="200"/>
      <c r="K33" s="200"/>
      <c r="L33" s="200"/>
      <c r="M33" s="200"/>
      <c r="N33" s="200"/>
      <c r="O33" s="200"/>
      <c r="P33" s="204"/>
      <c r="Q33" s="177"/>
    </row>
    <row r="34" customFormat="false" ht="1.5" hidden="false" customHeight="true" outlineLevel="0" collapsed="false">
      <c r="A34" s="162"/>
      <c r="B34" s="163" t="n">
        <f aca="false">B31</f>
        <v>1</v>
      </c>
      <c r="C34" s="203"/>
      <c r="D34" s="200" t="e">
        <f aca="true">IF(NOT(ISBLANK(B34)), INDIRECT("Income!D"&amp;B34&amp;":Q"&amp;B34),"")</f>
        <v>#REF!</v>
      </c>
      <c r="E34" s="200"/>
      <c r="F34" s="200"/>
      <c r="G34" s="200"/>
      <c r="H34" s="200"/>
      <c r="I34" s="200"/>
      <c r="J34" s="200"/>
      <c r="K34" s="200"/>
      <c r="L34" s="200"/>
      <c r="M34" s="200"/>
      <c r="N34" s="200"/>
      <c r="O34" s="200"/>
      <c r="P34" s="204"/>
      <c r="Q34" s="177"/>
    </row>
    <row r="35" customFormat="false" ht="1.5" hidden="false" customHeight="true" outlineLevel="0" collapsed="false">
      <c r="A35" s="162"/>
      <c r="B35" s="163" t="n">
        <f aca="false">B31</f>
        <v>1</v>
      </c>
      <c r="C35" s="203"/>
      <c r="D35" s="200" t="e">
        <f aca="true">IF(NOT(ISBLANK(B35)), INDIRECT("Income!D"&amp;B35&amp;":Q"&amp;B35),"")</f>
        <v>#REF!</v>
      </c>
      <c r="E35" s="200"/>
      <c r="F35" s="200"/>
      <c r="G35" s="200"/>
      <c r="H35" s="200"/>
      <c r="I35" s="200"/>
      <c r="J35" s="200"/>
      <c r="K35" s="200"/>
      <c r="L35" s="200"/>
      <c r="M35" s="200"/>
      <c r="N35" s="200"/>
      <c r="O35" s="200"/>
      <c r="P35" s="204"/>
      <c r="Q35" s="177"/>
    </row>
    <row r="36" customFormat="false" ht="1.5" hidden="false" customHeight="true" outlineLevel="0" collapsed="false">
      <c r="A36" s="162"/>
      <c r="B36" s="163" t="n">
        <f aca="false">B31</f>
        <v>1</v>
      </c>
      <c r="C36" s="203"/>
      <c r="D36" s="200" t="e">
        <f aca="true">IF(NOT(ISBLANK(B36)), INDIRECT("Income!D"&amp;B36&amp;":Q"&amp;B36),"")</f>
        <v>#REF!</v>
      </c>
      <c r="E36" s="200"/>
      <c r="F36" s="200"/>
      <c r="G36" s="200"/>
      <c r="H36" s="200"/>
      <c r="I36" s="200"/>
      <c r="J36" s="200"/>
      <c r="K36" s="200"/>
      <c r="L36" s="200"/>
      <c r="M36" s="200"/>
      <c r="N36" s="200"/>
      <c r="O36" s="200"/>
      <c r="P36" s="204"/>
      <c r="Q36" s="177"/>
    </row>
    <row r="37" customFormat="false" ht="1.5" hidden="false" customHeight="true" outlineLevel="0" collapsed="false">
      <c r="A37" s="162"/>
      <c r="B37" s="163" t="n">
        <f aca="false">B31</f>
        <v>1</v>
      </c>
      <c r="C37" s="203"/>
      <c r="D37" s="200" t="e">
        <f aca="true">IF(NOT(ISBLANK(B37)), INDIRECT("Income!D"&amp;B37&amp;":Q"&amp;B37),"")</f>
        <v>#REF!</v>
      </c>
      <c r="E37" s="200"/>
      <c r="F37" s="200"/>
      <c r="G37" s="200"/>
      <c r="H37" s="200"/>
      <c r="I37" s="200"/>
      <c r="J37" s="200"/>
      <c r="K37" s="200"/>
      <c r="L37" s="200"/>
      <c r="M37" s="200"/>
      <c r="N37" s="200"/>
      <c r="O37" s="200"/>
      <c r="P37" s="204"/>
      <c r="Q37" s="177"/>
    </row>
    <row r="38" customFormat="false" ht="1.5" hidden="false" customHeight="true" outlineLevel="0" collapsed="false">
      <c r="A38" s="162"/>
      <c r="B38" s="163" t="n">
        <f aca="false">B31</f>
        <v>1</v>
      </c>
      <c r="C38" s="203"/>
      <c r="D38" s="200" t="e">
        <f aca="true">IF(NOT(ISBLANK(B38)), INDIRECT("Income!D"&amp;B38&amp;":Q"&amp;B38),"")</f>
        <v>#REF!</v>
      </c>
      <c r="E38" s="200"/>
      <c r="F38" s="200"/>
      <c r="G38" s="200"/>
      <c r="H38" s="200"/>
      <c r="I38" s="200"/>
      <c r="J38" s="200"/>
      <c r="K38" s="200"/>
      <c r="L38" s="200"/>
      <c r="M38" s="200"/>
      <c r="N38" s="200"/>
      <c r="O38" s="200"/>
      <c r="P38" s="204"/>
      <c r="Q38" s="177"/>
    </row>
    <row r="39" customFormat="false" ht="1.5" hidden="false" customHeight="true" outlineLevel="0" collapsed="false">
      <c r="A39" s="162"/>
      <c r="B39" s="163" t="n">
        <f aca="false">B31</f>
        <v>1</v>
      </c>
      <c r="C39" s="203"/>
      <c r="D39" s="200" t="e">
        <f aca="true">IF(NOT(ISBLANK(B39)), INDIRECT("Income!D"&amp;B39&amp;":Q"&amp;B39),"")</f>
        <v>#REF!</v>
      </c>
      <c r="E39" s="200"/>
      <c r="F39" s="200"/>
      <c r="G39" s="200"/>
      <c r="H39" s="200"/>
      <c r="I39" s="200"/>
      <c r="J39" s="200"/>
      <c r="K39" s="200"/>
      <c r="L39" s="200"/>
      <c r="M39" s="200"/>
      <c r="N39" s="200"/>
      <c r="O39" s="200"/>
      <c r="P39" s="204"/>
      <c r="Q39" s="177"/>
    </row>
    <row r="40" customFormat="false" ht="1.5" hidden="false" customHeight="true" outlineLevel="0" collapsed="false">
      <c r="A40" s="162"/>
      <c r="B40" s="163" t="n">
        <f aca="false">B31</f>
        <v>1</v>
      </c>
      <c r="C40" s="203"/>
      <c r="D40" s="200" t="e">
        <f aca="true">IF(NOT(ISBLANK(B40)), INDIRECT("Income!D"&amp;B40&amp;":Q"&amp;B40),"")</f>
        <v>#REF!</v>
      </c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4"/>
      <c r="Q40" s="193"/>
    </row>
    <row r="41" customFormat="false" ht="19.5" hidden="false" customHeight="true" outlineLevel="0" collapsed="false">
      <c r="A41" s="162"/>
      <c r="B41" s="163"/>
      <c r="C41" s="130"/>
      <c r="D41" s="205"/>
      <c r="E41" s="206"/>
      <c r="F41" s="206"/>
      <c r="G41" s="207"/>
      <c r="H41" s="207"/>
      <c r="I41" s="207"/>
      <c r="J41" s="207"/>
      <c r="K41" s="207"/>
      <c r="L41" s="207"/>
      <c r="M41" s="207"/>
      <c r="N41" s="207"/>
      <c r="O41" s="207"/>
      <c r="P41" s="204"/>
      <c r="Q41" s="193"/>
    </row>
    <row r="42" customFormat="false" ht="19.5" hidden="false" customHeight="true" outlineLevel="0" collapsed="false">
      <c r="A42" s="162"/>
      <c r="B42" s="163"/>
      <c r="C42" s="130" t="s">
        <v>447</v>
      </c>
      <c r="D42" s="195"/>
      <c r="E42" s="197"/>
      <c r="F42" s="197"/>
      <c r="G42" s="208"/>
      <c r="H42" s="208"/>
      <c r="I42" s="208"/>
      <c r="J42" s="208"/>
      <c r="K42" s="208"/>
      <c r="L42" s="208"/>
      <c r="M42" s="208"/>
      <c r="N42" s="208"/>
      <c r="O42" s="208"/>
      <c r="P42" s="204"/>
      <c r="Q42" s="193"/>
    </row>
    <row r="43" customFormat="false" ht="19.5" hidden="false" customHeight="true" outlineLevel="0" collapsed="false">
      <c r="A43" s="168"/>
      <c r="B43" s="169" t="s">
        <v>541</v>
      </c>
      <c r="C43" s="209" t="str">
        <f aca="false">IFERROR(__xludf.dummyfunction(unique(Expenses!A:A)),"")</f>
        <v/>
      </c>
      <c r="D43" s="171" t="n">
        <v>42005</v>
      </c>
      <c r="E43" s="171" t="n">
        <v>42036</v>
      </c>
      <c r="F43" s="171" t="n">
        <v>42064</v>
      </c>
      <c r="G43" s="171" t="n">
        <v>42095</v>
      </c>
      <c r="H43" s="171" t="n">
        <v>42125</v>
      </c>
      <c r="I43" s="171" t="n">
        <v>42156</v>
      </c>
      <c r="J43" s="171" t="n">
        <v>42186</v>
      </c>
      <c r="K43" s="171" t="n">
        <v>42217</v>
      </c>
      <c r="L43" s="171" t="n">
        <v>42248</v>
      </c>
      <c r="M43" s="171" t="n">
        <v>42278</v>
      </c>
      <c r="N43" s="171" t="n">
        <v>42309</v>
      </c>
      <c r="O43" s="171" t="n">
        <v>42339</v>
      </c>
      <c r="P43" s="172" t="s">
        <v>434</v>
      </c>
      <c r="Q43" s="173"/>
    </row>
    <row r="44" customFormat="false" ht="19.5" hidden="false" customHeight="true" outlineLevel="0" collapsed="false">
      <c r="A44" s="162"/>
      <c r="B44" s="198" t="n">
        <f aca="false">IFERROR(MATCH(C44:C58,Expenses!A:A,0))</f>
        <v>3</v>
      </c>
      <c r="C44" s="210" t="s">
        <v>53</v>
      </c>
      <c r="D44" s="211" t="e">
        <f aca="true">IF(NOT(ISBLANK(B44)), INDIRECT("Expenses!D"&amp;B44&amp;":Q"&amp;B44),"")</f>
        <v>#REF!</v>
      </c>
      <c r="E44" s="211" t="n">
        <v>0</v>
      </c>
      <c r="F44" s="211" t="n">
        <v>0</v>
      </c>
      <c r="G44" s="211" t="n">
        <v>0</v>
      </c>
      <c r="H44" s="211" t="n">
        <v>0</v>
      </c>
      <c r="I44" s="211" t="n">
        <v>0</v>
      </c>
      <c r="J44" s="211" t="n">
        <v>0</v>
      </c>
      <c r="K44" s="211" t="n">
        <v>0</v>
      </c>
      <c r="L44" s="211" t="n">
        <v>0</v>
      </c>
      <c r="M44" s="211" t="n">
        <v>2420757.26</v>
      </c>
      <c r="N44" s="211" t="n">
        <v>0</v>
      </c>
      <c r="O44" s="211" t="n">
        <v>0</v>
      </c>
      <c r="P44" s="212" t="n">
        <v>2420757.26</v>
      </c>
      <c r="Q44" s="213"/>
    </row>
    <row r="45" customFormat="false" ht="19.5" hidden="false" customHeight="true" outlineLevel="0" collapsed="false">
      <c r="A45" s="162"/>
      <c r="B45" s="198" t="n">
        <f aca="false">B44</f>
        <v>15</v>
      </c>
      <c r="C45" s="214" t="s">
        <v>446</v>
      </c>
      <c r="D45" s="215" t="e">
        <f aca="true">IF(NOT(ISBLANK(B45)), INDIRECT("Expenses!D"&amp;B45&amp;":Q"&amp;B45),"")</f>
        <v>#REF!</v>
      </c>
      <c r="E45" s="215" t="n">
        <v>0</v>
      </c>
      <c r="F45" s="215" t="n">
        <v>0</v>
      </c>
      <c r="G45" s="215" t="n">
        <v>0</v>
      </c>
      <c r="H45" s="215" t="n">
        <v>0</v>
      </c>
      <c r="I45" s="215" t="n">
        <v>0</v>
      </c>
      <c r="J45" s="215" t="n">
        <v>0</v>
      </c>
      <c r="K45" s="215" t="n">
        <v>0</v>
      </c>
      <c r="L45" s="215" t="n">
        <v>0</v>
      </c>
      <c r="M45" s="215" t="n">
        <v>11210194.09</v>
      </c>
      <c r="N45" s="215" t="n">
        <v>0</v>
      </c>
      <c r="O45" s="215" t="n">
        <v>0</v>
      </c>
      <c r="P45" s="216" t="n">
        <v>11210194.09</v>
      </c>
      <c r="Q45" s="213"/>
    </row>
    <row r="46" customFormat="false" ht="19.5" hidden="false" customHeight="true" outlineLevel="0" collapsed="false">
      <c r="A46" s="162"/>
      <c r="B46" s="198" t="n">
        <f aca="false">B44</f>
        <v>22</v>
      </c>
      <c r="C46" s="214" t="s">
        <v>448</v>
      </c>
      <c r="D46" s="215" t="e">
        <f aca="true">IF(NOT(ISBLANK(B46)), INDIRECT("Expenses!D"&amp;B46&amp;":Q"&amp;B46),"")</f>
        <v>#REF!</v>
      </c>
      <c r="E46" s="215" t="n">
        <v>0</v>
      </c>
      <c r="F46" s="215" t="n">
        <v>0</v>
      </c>
      <c r="G46" s="215" t="n">
        <v>0</v>
      </c>
      <c r="H46" s="215" t="n">
        <v>0</v>
      </c>
      <c r="I46" s="215" t="n">
        <v>0</v>
      </c>
      <c r="J46" s="215" t="n">
        <v>0</v>
      </c>
      <c r="K46" s="215" t="n">
        <v>0</v>
      </c>
      <c r="L46" s="215" t="n">
        <v>0</v>
      </c>
      <c r="M46" s="215" t="n">
        <v>0</v>
      </c>
      <c r="N46" s="215" t="n">
        <v>0</v>
      </c>
      <c r="O46" s="215" t="n">
        <v>0</v>
      </c>
      <c r="P46" s="216" t="n">
        <v>0</v>
      </c>
      <c r="Q46" s="213"/>
    </row>
    <row r="47" customFormat="false" ht="19.5" hidden="false" customHeight="true" outlineLevel="0" collapsed="false">
      <c r="A47" s="162"/>
      <c r="B47" s="198" t="n">
        <f aca="false">B44</f>
        <v>29</v>
      </c>
      <c r="C47" s="214" t="s">
        <v>453</v>
      </c>
      <c r="D47" s="215" t="e">
        <f aca="true">IF(NOT(ISBLANK(B47)), INDIRECT("Expenses!D"&amp;B47&amp;":Q"&amp;B47),"")</f>
        <v>#REF!</v>
      </c>
      <c r="E47" s="215" t="n">
        <v>0</v>
      </c>
      <c r="F47" s="215" t="n">
        <v>0</v>
      </c>
      <c r="G47" s="215" t="n">
        <v>0</v>
      </c>
      <c r="H47" s="215" t="n">
        <v>0</v>
      </c>
      <c r="I47" s="215" t="n">
        <v>0</v>
      </c>
      <c r="J47" s="215" t="n">
        <v>0</v>
      </c>
      <c r="K47" s="215" t="n">
        <v>0</v>
      </c>
      <c r="L47" s="215" t="n">
        <v>0</v>
      </c>
      <c r="M47" s="215" t="n">
        <v>0</v>
      </c>
      <c r="N47" s="215" t="n">
        <v>0</v>
      </c>
      <c r="O47" s="215" t="n">
        <v>0</v>
      </c>
      <c r="P47" s="216" t="n">
        <v>0</v>
      </c>
      <c r="Q47" s="213"/>
    </row>
    <row r="48" customFormat="false" ht="19.5" hidden="false" customHeight="true" outlineLevel="0" collapsed="false">
      <c r="A48" s="162"/>
      <c r="B48" s="198" t="n">
        <f aca="false">B44</f>
        <v>44</v>
      </c>
      <c r="C48" s="214" t="s">
        <v>464</v>
      </c>
      <c r="D48" s="215" t="e">
        <f aca="true">IF(NOT(ISBLANK(B48)), INDIRECT("Expenses!D"&amp;B48&amp;":Q"&amp;B48),"")</f>
        <v>#REF!</v>
      </c>
      <c r="E48" s="215" t="n">
        <v>0</v>
      </c>
      <c r="F48" s="215" t="n">
        <v>0</v>
      </c>
      <c r="G48" s="215" t="n">
        <v>0</v>
      </c>
      <c r="H48" s="215" t="n">
        <v>0</v>
      </c>
      <c r="I48" s="215" t="n">
        <v>0</v>
      </c>
      <c r="J48" s="215" t="n">
        <v>0</v>
      </c>
      <c r="K48" s="215" t="n">
        <v>0</v>
      </c>
      <c r="L48" s="215" t="n">
        <v>0</v>
      </c>
      <c r="M48" s="215" t="n">
        <v>0</v>
      </c>
      <c r="N48" s="215" t="n">
        <v>0</v>
      </c>
      <c r="O48" s="215" t="n">
        <v>0</v>
      </c>
      <c r="P48" s="216" t="n">
        <v>0</v>
      </c>
      <c r="Q48" s="213"/>
    </row>
    <row r="49" customFormat="false" ht="19.5" hidden="false" customHeight="true" outlineLevel="0" collapsed="false">
      <c r="A49" s="162"/>
      <c r="B49" s="198" t="n">
        <f aca="false">B44</f>
        <v>55</v>
      </c>
      <c r="C49" s="214" t="s">
        <v>472</v>
      </c>
      <c r="D49" s="215" t="e">
        <f aca="true">IF(NOT(ISBLANK(B49)), INDIRECT("Expenses!D"&amp;B49&amp;":Q"&amp;B49),"")</f>
        <v>#REF!</v>
      </c>
      <c r="E49" s="215" t="n">
        <v>0</v>
      </c>
      <c r="F49" s="215" t="n">
        <v>0</v>
      </c>
      <c r="G49" s="215" t="n">
        <v>0</v>
      </c>
      <c r="H49" s="215" t="n">
        <v>0</v>
      </c>
      <c r="I49" s="215" t="n">
        <v>0</v>
      </c>
      <c r="J49" s="215" t="n">
        <v>0</v>
      </c>
      <c r="K49" s="215" t="n">
        <v>0</v>
      </c>
      <c r="L49" s="215" t="n">
        <v>0</v>
      </c>
      <c r="M49" s="215" t="n">
        <v>0</v>
      </c>
      <c r="N49" s="215" t="n">
        <v>0</v>
      </c>
      <c r="O49" s="215" t="n">
        <v>0</v>
      </c>
      <c r="P49" s="216" t="n">
        <v>0</v>
      </c>
      <c r="Q49" s="213"/>
    </row>
    <row r="50" customFormat="false" ht="19.5" hidden="false" customHeight="true" outlineLevel="0" collapsed="false">
      <c r="A50" s="162"/>
      <c r="B50" s="198" t="n">
        <f aca="false">B44</f>
        <v>61</v>
      </c>
      <c r="C50" s="214" t="s">
        <v>474</v>
      </c>
      <c r="D50" s="215" t="e">
        <f aca="true">IF(NOT(ISBLANK(B50)), INDIRECT("Expenses!D"&amp;B50&amp;":Q"&amp;B50),"")</f>
        <v>#REF!</v>
      </c>
      <c r="E50" s="215" t="n">
        <v>0</v>
      </c>
      <c r="F50" s="215" t="n">
        <v>0</v>
      </c>
      <c r="G50" s="215" t="n">
        <v>0</v>
      </c>
      <c r="H50" s="215" t="n">
        <v>0</v>
      </c>
      <c r="I50" s="215" t="n">
        <v>0</v>
      </c>
      <c r="J50" s="215" t="n">
        <v>0</v>
      </c>
      <c r="K50" s="215" t="n">
        <v>0</v>
      </c>
      <c r="L50" s="215" t="n">
        <v>0</v>
      </c>
      <c r="M50" s="215" t="n">
        <v>0</v>
      </c>
      <c r="N50" s="215" t="n">
        <v>0</v>
      </c>
      <c r="O50" s="215" t="n">
        <v>0</v>
      </c>
      <c r="P50" s="216" t="n">
        <v>0</v>
      </c>
      <c r="Q50" s="213"/>
    </row>
    <row r="51" customFormat="false" ht="19.5" hidden="false" customHeight="true" outlineLevel="0" collapsed="false">
      <c r="A51" s="162"/>
      <c r="B51" s="198" t="n">
        <f aca="false">B44</f>
        <v>69</v>
      </c>
      <c r="C51" s="214" t="s">
        <v>479</v>
      </c>
      <c r="D51" s="215" t="e">
        <f aca="true">IF(NOT(ISBLANK(B51)), INDIRECT("Expenses!D"&amp;B51&amp;":Q"&amp;B51),"")</f>
        <v>#REF!</v>
      </c>
      <c r="E51" s="215" t="n">
        <v>0</v>
      </c>
      <c r="F51" s="215" t="n">
        <v>0</v>
      </c>
      <c r="G51" s="215" t="n">
        <v>0</v>
      </c>
      <c r="H51" s="215" t="n">
        <v>0</v>
      </c>
      <c r="I51" s="215" t="n">
        <v>0</v>
      </c>
      <c r="J51" s="215" t="n">
        <v>0</v>
      </c>
      <c r="K51" s="215" t="n">
        <v>0</v>
      </c>
      <c r="L51" s="215" t="n">
        <v>0</v>
      </c>
      <c r="M51" s="215" t="n">
        <v>0</v>
      </c>
      <c r="N51" s="215" t="n">
        <v>0</v>
      </c>
      <c r="O51" s="215" t="n">
        <v>0</v>
      </c>
      <c r="P51" s="216" t="n">
        <v>0</v>
      </c>
      <c r="Q51" s="213"/>
    </row>
    <row r="52" customFormat="false" ht="19.5" hidden="false" customHeight="true" outlineLevel="0" collapsed="false">
      <c r="A52" s="162"/>
      <c r="B52" s="198" t="n">
        <f aca="false">B44</f>
        <v>81</v>
      </c>
      <c r="C52" s="214" t="s">
        <v>488</v>
      </c>
      <c r="D52" s="215" t="e">
        <f aca="true">IF(NOT(ISBLANK(B52)), INDIRECT("Expenses!D"&amp;B52&amp;":Q"&amp;B52),"")</f>
        <v>#REF!</v>
      </c>
      <c r="E52" s="215" t="n">
        <v>0</v>
      </c>
      <c r="F52" s="215" t="n">
        <v>0</v>
      </c>
      <c r="G52" s="215" t="n">
        <v>0</v>
      </c>
      <c r="H52" s="215" t="n">
        <v>0</v>
      </c>
      <c r="I52" s="215" t="n">
        <v>0</v>
      </c>
      <c r="J52" s="215" t="n">
        <v>0</v>
      </c>
      <c r="K52" s="215" t="n">
        <v>0</v>
      </c>
      <c r="L52" s="215" t="n">
        <v>0</v>
      </c>
      <c r="M52" s="215" t="n">
        <v>0</v>
      </c>
      <c r="N52" s="215" t="n">
        <v>0</v>
      </c>
      <c r="O52" s="215" t="n">
        <v>0</v>
      </c>
      <c r="P52" s="216" t="n">
        <v>0</v>
      </c>
      <c r="Q52" s="213"/>
    </row>
    <row r="53" customFormat="false" ht="19.5" hidden="false" customHeight="true" outlineLevel="0" collapsed="false">
      <c r="A53" s="162"/>
      <c r="B53" s="198" t="n">
        <f aca="false">B44</f>
        <v>89</v>
      </c>
      <c r="C53" s="214" t="s">
        <v>492</v>
      </c>
      <c r="D53" s="215" t="e">
        <f aca="true">IF(NOT(ISBLANK(B53)), INDIRECT("Expenses!D"&amp;B53&amp;":Q"&amp;B53),"")</f>
        <v>#REF!</v>
      </c>
      <c r="E53" s="215" t="n">
        <v>0</v>
      </c>
      <c r="F53" s="215" t="n">
        <v>0</v>
      </c>
      <c r="G53" s="215" t="n">
        <v>0</v>
      </c>
      <c r="H53" s="215" t="n">
        <v>0</v>
      </c>
      <c r="I53" s="215" t="n">
        <v>0</v>
      </c>
      <c r="J53" s="215" t="n">
        <v>0</v>
      </c>
      <c r="K53" s="215" t="n">
        <v>0</v>
      </c>
      <c r="L53" s="215" t="n">
        <v>0</v>
      </c>
      <c r="M53" s="215" t="n">
        <v>0</v>
      </c>
      <c r="N53" s="215" t="n">
        <v>0</v>
      </c>
      <c r="O53" s="215" t="n">
        <v>0</v>
      </c>
      <c r="P53" s="216" t="n">
        <v>0</v>
      </c>
      <c r="Q53" s="213"/>
    </row>
    <row r="54" customFormat="false" ht="19.5" hidden="false" customHeight="true" outlineLevel="0" collapsed="false">
      <c r="A54" s="162"/>
      <c r="B54" s="198" t="n">
        <f aca="false">B44</f>
        <v>97</v>
      </c>
      <c r="C54" s="214" t="s">
        <v>496</v>
      </c>
      <c r="D54" s="215" t="e">
        <f aca="true">IF(NOT(ISBLANK(B54)), INDIRECT("Expenses!D"&amp;B54&amp;":Q"&amp;B54),"")</f>
        <v>#REF!</v>
      </c>
      <c r="E54" s="215" t="n">
        <v>0</v>
      </c>
      <c r="F54" s="215" t="n">
        <v>0</v>
      </c>
      <c r="G54" s="215" t="n">
        <v>0</v>
      </c>
      <c r="H54" s="215" t="n">
        <v>0</v>
      </c>
      <c r="I54" s="215" t="n">
        <v>0</v>
      </c>
      <c r="J54" s="215" t="n">
        <v>0</v>
      </c>
      <c r="K54" s="215" t="n">
        <v>0</v>
      </c>
      <c r="L54" s="215" t="n">
        <v>0</v>
      </c>
      <c r="M54" s="215" t="n">
        <v>0</v>
      </c>
      <c r="N54" s="215" t="n">
        <v>0</v>
      </c>
      <c r="O54" s="215" t="n">
        <v>0</v>
      </c>
      <c r="P54" s="216" t="n">
        <v>0</v>
      </c>
      <c r="Q54" s="213"/>
    </row>
    <row r="55" customFormat="false" ht="19.5" hidden="false" customHeight="true" outlineLevel="0" collapsed="false">
      <c r="A55" s="162"/>
      <c r="B55" s="198" t="n">
        <f aca="false">B44</f>
        <v>105</v>
      </c>
      <c r="C55" s="214" t="s">
        <v>501</v>
      </c>
      <c r="D55" s="215" t="e">
        <f aca="true">IF(NOT(ISBLANK(B55)), INDIRECT("Expenses!D"&amp;B55&amp;":Q"&amp;B55),"")</f>
        <v>#REF!</v>
      </c>
      <c r="E55" s="215" t="n">
        <v>0</v>
      </c>
      <c r="F55" s="215" t="n">
        <v>0</v>
      </c>
      <c r="G55" s="215" t="n">
        <v>0</v>
      </c>
      <c r="H55" s="215" t="n">
        <v>0</v>
      </c>
      <c r="I55" s="215" t="n">
        <v>0</v>
      </c>
      <c r="J55" s="215" t="n">
        <v>0</v>
      </c>
      <c r="K55" s="215" t="n">
        <v>0</v>
      </c>
      <c r="L55" s="215" t="n">
        <v>0</v>
      </c>
      <c r="M55" s="215" t="n">
        <v>0</v>
      </c>
      <c r="N55" s="215" t="n">
        <v>0</v>
      </c>
      <c r="O55" s="215" t="n">
        <v>0</v>
      </c>
      <c r="P55" s="216" t="n">
        <v>0</v>
      </c>
      <c r="Q55" s="213"/>
    </row>
    <row r="56" customFormat="false" ht="19.5" hidden="false" customHeight="true" outlineLevel="0" collapsed="false">
      <c r="A56" s="162"/>
      <c r="B56" s="198" t="n">
        <f aca="false">B44</f>
        <v>115</v>
      </c>
      <c r="C56" s="214" t="s">
        <v>507</v>
      </c>
      <c r="D56" s="215" t="e">
        <f aca="true">IF(NOT(ISBLANK(B56)), INDIRECT("Expenses!D"&amp;B56&amp;":Q"&amp;B56),"")</f>
        <v>#REF!</v>
      </c>
      <c r="E56" s="215" t="n">
        <v>0</v>
      </c>
      <c r="F56" s="215" t="n">
        <v>0</v>
      </c>
      <c r="G56" s="215" t="n">
        <v>0</v>
      </c>
      <c r="H56" s="215" t="n">
        <v>0</v>
      </c>
      <c r="I56" s="215" t="n">
        <v>0</v>
      </c>
      <c r="J56" s="215" t="n">
        <v>0</v>
      </c>
      <c r="K56" s="215" t="n">
        <v>0</v>
      </c>
      <c r="L56" s="215" t="n">
        <v>0</v>
      </c>
      <c r="M56" s="215" t="n">
        <v>0</v>
      </c>
      <c r="N56" s="215" t="n">
        <v>0</v>
      </c>
      <c r="O56" s="215" t="n">
        <v>0</v>
      </c>
      <c r="P56" s="216" t="n">
        <v>0</v>
      </c>
      <c r="Q56" s="213"/>
    </row>
    <row r="57" customFormat="false" ht="19.5" hidden="false" customHeight="true" outlineLevel="0" collapsed="false">
      <c r="A57" s="162"/>
      <c r="B57" s="198" t="n">
        <f aca="false">B44</f>
        <v>124</v>
      </c>
      <c r="C57" s="217" t="s">
        <v>443</v>
      </c>
      <c r="D57" s="215" t="e">
        <f aca="true">IF(NOT(ISBLANK(B57)), INDIRECT("Expenses!D"&amp;B57&amp;":Q"&amp;B57),"")</f>
        <v>#REF!</v>
      </c>
      <c r="E57" s="215" t="n">
        <v>0</v>
      </c>
      <c r="F57" s="215" t="n">
        <v>0</v>
      </c>
      <c r="G57" s="215" t="n">
        <v>0</v>
      </c>
      <c r="H57" s="215" t="n">
        <v>0</v>
      </c>
      <c r="I57" s="215" t="n">
        <v>0</v>
      </c>
      <c r="J57" s="215" t="n">
        <v>0</v>
      </c>
      <c r="K57" s="215" t="n">
        <v>0</v>
      </c>
      <c r="L57" s="215" t="n">
        <v>0</v>
      </c>
      <c r="M57" s="215" t="n">
        <v>0</v>
      </c>
      <c r="N57" s="215" t="n">
        <v>0</v>
      </c>
      <c r="O57" s="215" t="n">
        <v>0</v>
      </c>
      <c r="P57" s="216" t="n">
        <v>0</v>
      </c>
      <c r="Q57" s="213"/>
    </row>
    <row r="58" customFormat="false" ht="19.5" hidden="false" customHeight="true" outlineLevel="0" collapsed="false">
      <c r="A58" s="162"/>
      <c r="B58" s="198" t="n">
        <f aca="false">B44</f>
        <v>135</v>
      </c>
      <c r="C58" s="214" t="s">
        <v>452</v>
      </c>
      <c r="D58" s="215" t="e">
        <f aca="true">IF(NOT(ISBLANK(B58)), INDIRECT("Expenses!D"&amp;B58&amp;":Q"&amp;B58),"")</f>
        <v>#REF!</v>
      </c>
      <c r="E58" s="215" t="n">
        <v>0</v>
      </c>
      <c r="F58" s="215" t="n">
        <v>0</v>
      </c>
      <c r="G58" s="215" t="n">
        <v>0</v>
      </c>
      <c r="H58" s="215" t="n">
        <v>0</v>
      </c>
      <c r="I58" s="215" t="n">
        <v>0</v>
      </c>
      <c r="J58" s="215" t="n">
        <v>0</v>
      </c>
      <c r="K58" s="215" t="n">
        <v>0</v>
      </c>
      <c r="L58" s="215" t="n">
        <v>0</v>
      </c>
      <c r="M58" s="215" t="n">
        <v>0</v>
      </c>
      <c r="N58" s="215" t="n">
        <v>0</v>
      </c>
      <c r="O58" s="215" t="n">
        <v>0</v>
      </c>
      <c r="P58" s="216" t="n">
        <v>0</v>
      </c>
      <c r="Q58" s="213"/>
    </row>
    <row r="59" customFormat="false" ht="19.5" hidden="false" customHeight="true" outlineLevel="0" collapsed="false">
      <c r="A59" s="162"/>
      <c r="B59" s="198"/>
      <c r="C59" s="218"/>
      <c r="D59" s="219" t="str">
        <f aca="true">IF(NOT(ISBLANK(B59)), INDIRECT("Expenses!D"&amp;B59&amp;":Q"&amp;B59),"")</f>
        <v/>
      </c>
      <c r="E59" s="219"/>
      <c r="F59" s="219"/>
      <c r="G59" s="219"/>
      <c r="H59" s="219"/>
      <c r="I59" s="219"/>
      <c r="J59" s="219"/>
      <c r="K59" s="219"/>
      <c r="L59" s="219"/>
      <c r="M59" s="219"/>
      <c r="N59" s="219"/>
      <c r="O59" s="219"/>
      <c r="P59" s="220"/>
      <c r="Q59" s="221"/>
    </row>
    <row r="60" customFormat="false" ht="19.5" hidden="false" customHeight="true" outlineLevel="0" collapsed="false">
      <c r="A60" s="162"/>
      <c r="B60" s="163"/>
      <c r="C60" s="146"/>
      <c r="D60" s="200" t="str">
        <f aca="true">IF(NOT(ISBLANK(B60)), INDIRECT("Expenses!D"&amp;B60&amp;":Q"&amp;B60),"")</f>
        <v/>
      </c>
      <c r="E60" s="222"/>
      <c r="F60" s="222"/>
      <c r="G60" s="222"/>
      <c r="H60" s="222"/>
      <c r="I60" s="222"/>
      <c r="J60" s="222"/>
      <c r="K60" s="222"/>
      <c r="L60" s="222"/>
      <c r="M60" s="222"/>
      <c r="N60" s="222"/>
      <c r="O60" s="222"/>
      <c r="P60" s="223"/>
      <c r="Q60" s="224"/>
    </row>
    <row r="61" customFormat="false" ht="19.5" hidden="false" customHeight="true" outlineLevel="0" collapsed="false">
      <c r="A61" s="162"/>
      <c r="B61" s="163"/>
      <c r="C61" s="18"/>
      <c r="D61" s="200" t="str">
        <f aca="true">IF(NOT(ISBLANK(B61)), INDIRECT("Expenses!D"&amp;B61&amp;":Q"&amp;B61),"")</f>
        <v/>
      </c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3"/>
      <c r="Q61" s="146"/>
    </row>
    <row r="62" customFormat="false" ht="19.5" hidden="false" customHeight="true" outlineLevel="0" collapsed="false">
      <c r="A62" s="162"/>
      <c r="B62" s="163"/>
      <c r="C62" s="18"/>
      <c r="D62" s="200" t="str">
        <f aca="true">IF(NOT(ISBLANK(B62)), INDIRECT("Expenses!D"&amp;B62&amp;":Q"&amp;B62),"")</f>
        <v/>
      </c>
      <c r="E62" s="225"/>
      <c r="F62" s="226"/>
      <c r="G62" s="226"/>
      <c r="H62" s="227"/>
      <c r="I62" s="226"/>
      <c r="J62" s="226"/>
      <c r="K62" s="226"/>
      <c r="L62" s="226"/>
      <c r="M62" s="226"/>
      <c r="N62" s="226"/>
      <c r="O62" s="226"/>
      <c r="P62" s="228"/>
      <c r="Q62" s="146"/>
    </row>
    <row r="63" customFormat="false" ht="19.5" hidden="false" customHeight="true" outlineLevel="0" collapsed="false">
      <c r="A63" s="162"/>
      <c r="B63" s="163"/>
      <c r="C63" s="18"/>
      <c r="D63" s="200" t="str">
        <f aca="true">IF(NOT(ISBLANK(B63)), INDIRECT("Expenses!D"&amp;B63&amp;":Q"&amp;B63),"")</f>
        <v/>
      </c>
      <c r="E63" s="225"/>
      <c r="F63" s="226"/>
      <c r="G63" s="226"/>
      <c r="H63" s="227"/>
      <c r="I63" s="226"/>
      <c r="J63" s="226"/>
      <c r="K63" s="226"/>
      <c r="L63" s="226"/>
      <c r="M63" s="226"/>
      <c r="N63" s="226"/>
      <c r="O63" s="226"/>
      <c r="P63" s="228"/>
      <c r="Q63" s="146"/>
    </row>
    <row r="64" customFormat="false" ht="19.5" hidden="false" customHeight="true" outlineLevel="0" collapsed="false">
      <c r="A64" s="162"/>
      <c r="B64" s="163"/>
      <c r="C64" s="18"/>
      <c r="D64" s="200" t="str">
        <f aca="true">IF(NOT(ISBLANK(B64)), INDIRECT("Expenses!D"&amp;B64&amp;":Q"&amp;B64),"")</f>
        <v/>
      </c>
      <c r="E64" s="225"/>
      <c r="F64" s="226"/>
      <c r="G64" s="226"/>
      <c r="H64" s="227"/>
      <c r="I64" s="226"/>
      <c r="J64" s="226"/>
      <c r="K64" s="226"/>
      <c r="L64" s="226"/>
      <c r="M64" s="226"/>
      <c r="N64" s="226"/>
      <c r="O64" s="226"/>
      <c r="P64" s="228"/>
      <c r="Q64" s="146"/>
    </row>
    <row r="65" customFormat="false" ht="19.5" hidden="false" customHeight="true" outlineLevel="0" collapsed="false">
      <c r="A65" s="162"/>
      <c r="B65" s="163"/>
      <c r="C65" s="18"/>
      <c r="D65" s="200" t="str">
        <f aca="true">IF(NOT(ISBLANK(B65)), INDIRECT("Expenses!D"&amp;B65&amp;":Q"&amp;B65),"")</f>
        <v/>
      </c>
      <c r="E65" s="225"/>
      <c r="F65" s="226"/>
      <c r="G65" s="226"/>
      <c r="H65" s="227"/>
      <c r="I65" s="226"/>
      <c r="J65" s="226"/>
      <c r="K65" s="226"/>
      <c r="L65" s="226"/>
      <c r="M65" s="226"/>
      <c r="N65" s="226"/>
      <c r="O65" s="226"/>
      <c r="P65" s="228"/>
      <c r="Q65" s="146"/>
    </row>
    <row r="66" customFormat="false" ht="19.5" hidden="false" customHeight="true" outlineLevel="0" collapsed="false">
      <c r="A66" s="162"/>
      <c r="B66" s="163"/>
      <c r="C66" s="146"/>
      <c r="D66" s="200" t="str">
        <f aca="true">IF(NOT(ISBLANK(B66)), INDIRECT("Expenses!D"&amp;B66&amp;":Q"&amp;B66),"")</f>
        <v/>
      </c>
      <c r="E66" s="226"/>
      <c r="F66" s="226"/>
      <c r="G66" s="226"/>
      <c r="H66" s="227"/>
      <c r="I66" s="226"/>
      <c r="J66" s="226"/>
      <c r="K66" s="226"/>
      <c r="L66" s="226"/>
      <c r="M66" s="226"/>
      <c r="N66" s="226"/>
      <c r="O66" s="226"/>
      <c r="P66" s="228"/>
      <c r="Q66" s="146"/>
    </row>
    <row r="67" customFormat="false" ht="19.5" hidden="false" customHeight="true" outlineLevel="0" collapsed="false">
      <c r="A67" s="162"/>
      <c r="B67" s="163"/>
      <c r="C67" s="146"/>
      <c r="D67" s="200" t="str">
        <f aca="true">IF(NOT(ISBLANK(B67)), INDIRECT("Expenses!D"&amp;B67&amp;":Q"&amp;B67),"")</f>
        <v/>
      </c>
      <c r="E67" s="226"/>
      <c r="F67" s="226"/>
      <c r="G67" s="226"/>
      <c r="H67" s="227"/>
      <c r="I67" s="226"/>
      <c r="J67" s="226"/>
      <c r="K67" s="226"/>
      <c r="L67" s="226"/>
      <c r="M67" s="226"/>
      <c r="N67" s="226"/>
      <c r="O67" s="226"/>
      <c r="P67" s="228"/>
      <c r="Q67" s="146"/>
    </row>
    <row r="68" customFormat="false" ht="19.5" hidden="false" customHeight="true" outlineLevel="0" collapsed="false">
      <c r="A68" s="162"/>
      <c r="B68" s="163"/>
      <c r="C68" s="146"/>
      <c r="D68" s="200" t="str">
        <f aca="true">IF(NOT(ISBLANK(B68)), INDIRECT("Expenses!D"&amp;B68&amp;":Q"&amp;B68),"")</f>
        <v/>
      </c>
      <c r="E68" s="226"/>
      <c r="F68" s="226"/>
      <c r="G68" s="226"/>
      <c r="H68" s="227"/>
      <c r="I68" s="226"/>
      <c r="J68" s="226"/>
      <c r="K68" s="226"/>
      <c r="L68" s="226"/>
      <c r="M68" s="226"/>
      <c r="N68" s="226"/>
      <c r="O68" s="226"/>
      <c r="P68" s="228"/>
      <c r="Q68" s="146"/>
    </row>
    <row r="69" customFormat="false" ht="19.5" hidden="false" customHeight="true" outlineLevel="0" collapsed="false">
      <c r="A69" s="162"/>
      <c r="B69" s="163"/>
      <c r="C69" s="146"/>
      <c r="D69" s="200" t="str">
        <f aca="true">IF(NOT(ISBLANK(B69)), INDIRECT("Expenses!D"&amp;B69&amp;":Q"&amp;B69),"")</f>
        <v/>
      </c>
      <c r="E69" s="226"/>
      <c r="F69" s="226"/>
      <c r="G69" s="226"/>
      <c r="H69" s="227"/>
      <c r="I69" s="226"/>
      <c r="J69" s="226"/>
      <c r="K69" s="226"/>
      <c r="L69" s="226"/>
      <c r="M69" s="226"/>
      <c r="N69" s="226"/>
      <c r="O69" s="226"/>
      <c r="P69" s="228"/>
      <c r="Q69" s="146"/>
    </row>
    <row r="70" customFormat="false" ht="19.5" hidden="false" customHeight="true" outlineLevel="0" collapsed="false">
      <c r="A70" s="162"/>
      <c r="B70" s="163"/>
      <c r="C70" s="146"/>
      <c r="D70" s="200" t="str">
        <f aca="true">IF(NOT(ISBLANK(B70)), INDIRECT("Expenses!D"&amp;B70&amp;":Q"&amp;B70),"")</f>
        <v/>
      </c>
      <c r="E70" s="226"/>
      <c r="F70" s="226"/>
      <c r="G70" s="226"/>
      <c r="H70" s="227"/>
      <c r="I70" s="226"/>
      <c r="J70" s="226"/>
      <c r="K70" s="226"/>
      <c r="L70" s="226"/>
      <c r="M70" s="226"/>
      <c r="N70" s="226"/>
      <c r="O70" s="226"/>
      <c r="P70" s="228"/>
      <c r="Q70" s="146"/>
    </row>
    <row r="71" customFormat="false" ht="19.5" hidden="false" customHeight="true" outlineLevel="0" collapsed="false">
      <c r="A71" s="162"/>
      <c r="B71" s="163"/>
      <c r="C71" s="146"/>
      <c r="D71" s="200" t="str">
        <f aca="true">IF(NOT(ISBLANK(B71)), INDIRECT("Expenses!D"&amp;B71&amp;":Q"&amp;B71),"")</f>
        <v/>
      </c>
      <c r="E71" s="226"/>
      <c r="F71" s="226"/>
      <c r="G71" s="226"/>
      <c r="H71" s="227"/>
      <c r="I71" s="226"/>
      <c r="J71" s="226"/>
      <c r="K71" s="226"/>
      <c r="L71" s="226"/>
      <c r="M71" s="226"/>
      <c r="N71" s="226"/>
      <c r="O71" s="226"/>
      <c r="P71" s="228"/>
      <c r="Q71" s="146"/>
    </row>
    <row r="72" customFormat="false" ht="19.5" hidden="false" customHeight="true" outlineLevel="0" collapsed="false">
      <c r="A72" s="162"/>
      <c r="B72" s="163"/>
      <c r="C72" s="146"/>
      <c r="D72" s="200" t="str">
        <f aca="true">IF(NOT(ISBLANK(B72)), INDIRECT("Expenses!D"&amp;B72&amp;":Q"&amp;B72),"")</f>
        <v/>
      </c>
      <c r="E72" s="226"/>
      <c r="F72" s="226"/>
      <c r="G72" s="226"/>
      <c r="H72" s="227"/>
      <c r="I72" s="226"/>
      <c r="J72" s="226"/>
      <c r="K72" s="226"/>
      <c r="L72" s="226"/>
      <c r="M72" s="226"/>
      <c r="N72" s="226"/>
      <c r="O72" s="226"/>
      <c r="P72" s="228"/>
      <c r="Q72" s="146"/>
    </row>
    <row r="73" customFormat="false" ht="19.5" hidden="false" customHeight="true" outlineLevel="0" collapsed="false">
      <c r="A73" s="162"/>
      <c r="B73" s="163"/>
      <c r="C73" s="146"/>
      <c r="D73" s="200" t="str">
        <f aca="true">IF(NOT(ISBLANK(B73)), INDIRECT("Expenses!D"&amp;B73&amp;":Q"&amp;B73),"")</f>
        <v/>
      </c>
      <c r="E73" s="226"/>
      <c r="F73" s="226"/>
      <c r="G73" s="226"/>
      <c r="H73" s="227"/>
      <c r="I73" s="226"/>
      <c r="J73" s="226"/>
      <c r="K73" s="226"/>
      <c r="L73" s="226"/>
      <c r="M73" s="226"/>
      <c r="N73" s="226"/>
      <c r="O73" s="226"/>
      <c r="P73" s="228"/>
      <c r="Q73" s="146"/>
    </row>
    <row r="74" customFormat="false" ht="19.5" hidden="false" customHeight="true" outlineLevel="0" collapsed="false">
      <c r="A74" s="162"/>
      <c r="B74" s="163"/>
      <c r="C74" s="146"/>
      <c r="D74" s="200" t="str">
        <f aca="true">IF(NOT(ISBLANK(B74)), INDIRECT("Expenses!D"&amp;B74&amp;":Q"&amp;B74),"")</f>
        <v/>
      </c>
      <c r="E74" s="226"/>
      <c r="F74" s="226"/>
      <c r="G74" s="226"/>
      <c r="H74" s="227"/>
      <c r="I74" s="226"/>
      <c r="J74" s="226"/>
      <c r="K74" s="226"/>
      <c r="L74" s="226"/>
      <c r="M74" s="226"/>
      <c r="N74" s="226"/>
      <c r="O74" s="226"/>
      <c r="P74" s="228"/>
      <c r="Q74" s="146"/>
    </row>
    <row r="75" customFormat="false" ht="19.5" hidden="false" customHeight="true" outlineLevel="0" collapsed="false">
      <c r="A75" s="162"/>
      <c r="B75" s="163"/>
      <c r="C75" s="146"/>
      <c r="D75" s="200" t="str">
        <f aca="true">IF(NOT(ISBLANK(B75)), INDIRECT("Expenses!D"&amp;B75&amp;":Q"&amp;B75),"")</f>
        <v/>
      </c>
      <c r="E75" s="226"/>
      <c r="F75" s="226"/>
      <c r="G75" s="226"/>
      <c r="H75" s="227"/>
      <c r="I75" s="226"/>
      <c r="J75" s="226"/>
      <c r="K75" s="226"/>
      <c r="L75" s="226"/>
      <c r="M75" s="226"/>
      <c r="N75" s="226"/>
      <c r="O75" s="226"/>
      <c r="P75" s="228"/>
      <c r="Q75" s="146"/>
    </row>
    <row r="76" customFormat="false" ht="19.5" hidden="false" customHeight="true" outlineLevel="0" collapsed="false">
      <c r="A76" s="162"/>
      <c r="B76" s="163"/>
      <c r="C76" s="146"/>
      <c r="D76" s="200" t="str">
        <f aca="true">IF(NOT(ISBLANK(B76)), INDIRECT("Expenses!D"&amp;B76&amp;":Q"&amp;B76),"")</f>
        <v/>
      </c>
      <c r="E76" s="226"/>
      <c r="F76" s="226"/>
      <c r="G76" s="226"/>
      <c r="H76" s="227"/>
      <c r="I76" s="226"/>
      <c r="J76" s="226"/>
      <c r="K76" s="226"/>
      <c r="L76" s="226"/>
      <c r="M76" s="226"/>
      <c r="N76" s="226"/>
      <c r="O76" s="226"/>
      <c r="P76" s="228"/>
      <c r="Q76" s="146"/>
    </row>
    <row r="77" customFormat="false" ht="19.5" hidden="false" customHeight="true" outlineLevel="0" collapsed="false">
      <c r="A77" s="162"/>
      <c r="B77" s="163"/>
      <c r="C77" s="146"/>
      <c r="D77" s="200" t="str">
        <f aca="true">IF(NOT(ISBLANK(B77)), INDIRECT("Expenses!D"&amp;B77&amp;":Q"&amp;B77),"")</f>
        <v/>
      </c>
      <c r="E77" s="226"/>
      <c r="F77" s="226"/>
      <c r="G77" s="226"/>
      <c r="H77" s="227"/>
      <c r="I77" s="226"/>
      <c r="J77" s="226"/>
      <c r="K77" s="226"/>
      <c r="L77" s="226"/>
      <c r="M77" s="226"/>
      <c r="N77" s="226"/>
      <c r="O77" s="226"/>
      <c r="P77" s="228"/>
      <c r="Q77" s="146"/>
    </row>
    <row r="78" customFormat="false" ht="19.5" hidden="false" customHeight="true" outlineLevel="0" collapsed="false">
      <c r="A78" s="162"/>
      <c r="B78" s="163"/>
      <c r="C78" s="146"/>
      <c r="D78" s="200" t="str">
        <f aca="true">IF(NOT(ISBLANK(B78)), INDIRECT("Expenses!D"&amp;B78&amp;":Q"&amp;B78),"")</f>
        <v/>
      </c>
      <c r="E78" s="226"/>
      <c r="F78" s="226"/>
      <c r="G78" s="226"/>
      <c r="H78" s="227"/>
      <c r="I78" s="226"/>
      <c r="J78" s="226"/>
      <c r="K78" s="226"/>
      <c r="L78" s="226"/>
      <c r="M78" s="226"/>
      <c r="N78" s="226"/>
      <c r="O78" s="226"/>
      <c r="P78" s="228"/>
      <c r="Q78" s="146"/>
    </row>
    <row r="79" customFormat="false" ht="19.5" hidden="false" customHeight="true" outlineLevel="0" collapsed="false">
      <c r="A79" s="162"/>
      <c r="B79" s="163"/>
      <c r="C79" s="146"/>
      <c r="D79" s="200" t="str">
        <f aca="true">IF(NOT(ISBLANK(B79)), INDIRECT("Expenses!D"&amp;B79&amp;":Q"&amp;B79),"")</f>
        <v/>
      </c>
      <c r="E79" s="226"/>
      <c r="F79" s="226"/>
      <c r="G79" s="226"/>
      <c r="H79" s="227"/>
      <c r="I79" s="226"/>
      <c r="J79" s="226"/>
      <c r="K79" s="226"/>
      <c r="L79" s="226"/>
      <c r="M79" s="226"/>
      <c r="N79" s="226"/>
      <c r="O79" s="226"/>
      <c r="P79" s="228"/>
      <c r="Q79" s="146"/>
    </row>
    <row r="80" customFormat="false" ht="19.5" hidden="false" customHeight="true" outlineLevel="0" collapsed="false">
      <c r="A80" s="162"/>
      <c r="B80" s="163"/>
      <c r="C80" s="146"/>
      <c r="D80" s="200" t="str">
        <f aca="true">IF(NOT(ISBLANK(B80)), INDIRECT("Expenses!D"&amp;B80&amp;":Q"&amp;B80),"")</f>
        <v/>
      </c>
      <c r="E80" s="226"/>
      <c r="F80" s="226"/>
      <c r="G80" s="226"/>
      <c r="H80" s="227"/>
      <c r="I80" s="226"/>
      <c r="J80" s="226"/>
      <c r="K80" s="226"/>
      <c r="L80" s="226"/>
      <c r="M80" s="226"/>
      <c r="N80" s="226"/>
      <c r="O80" s="226"/>
      <c r="P80" s="228"/>
      <c r="Q80" s="146"/>
    </row>
  </sheetData>
  <mergeCells count="1">
    <mergeCell ref="K4:M4"/>
  </mergeCells>
  <conditionalFormatting sqref="D25:O26">
    <cfRule type="cellIs" priority="2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.99489795918367"/>
    <col collapsed="false" hidden="false" max="2" min="2" style="0" width="14.2908163265306"/>
    <col collapsed="false" hidden="false" max="3" min="3" style="0" width="9.13265306122449"/>
    <col collapsed="false" hidden="false" max="4" min="4" style="0" width="34.2857142857143"/>
    <col collapsed="false" hidden="false" max="5" min="5" style="0" width="21.4285714285714"/>
    <col collapsed="false" hidden="false" max="6" min="6" style="0" width="16.5663265306122"/>
    <col collapsed="false" hidden="false" max="7" min="7" style="0" width="27.9948979591837"/>
    <col collapsed="false" hidden="false" max="1025" min="8" style="0" width="14.4285714285714"/>
  </cols>
  <sheetData>
    <row r="1" customFormat="false" ht="15.75" hidden="false" customHeight="false" outlineLevel="0" collapsed="false">
      <c r="A1" s="25"/>
      <c r="B1" s="25" t="s">
        <v>11</v>
      </c>
      <c r="C1" s="25" t="s">
        <v>12</v>
      </c>
      <c r="D1" s="25" t="s">
        <v>13</v>
      </c>
      <c r="E1" s="25" t="s">
        <v>14</v>
      </c>
      <c r="F1" s="25" t="s">
        <v>15</v>
      </c>
      <c r="G1" s="25" t="s">
        <v>16</v>
      </c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customFormat="false" ht="15.75" hidden="false" customHeight="false" outlineLevel="0" collapsed="false">
      <c r="A2" s="26" t="n">
        <v>1</v>
      </c>
      <c r="B2" s="26" t="s">
        <v>17</v>
      </c>
      <c r="C2" s="27" t="n">
        <v>42016</v>
      </c>
      <c r="D2" s="26" t="s">
        <v>18</v>
      </c>
      <c r="E2" s="26" t="s">
        <v>19</v>
      </c>
      <c r="F2" s="28" t="n">
        <v>7203.75</v>
      </c>
      <c r="G2" s="26" t="s">
        <v>20</v>
      </c>
    </row>
    <row r="3" customFormat="false" ht="15.75" hidden="false" customHeight="false" outlineLevel="0" collapsed="false">
      <c r="A3" s="26" t="n">
        <v>2</v>
      </c>
    </row>
    <row r="4" customFormat="false" ht="15.75" hidden="false" customHeight="false" outlineLevel="0" collapsed="false">
      <c r="A4" s="26" t="n">
        <v>3</v>
      </c>
    </row>
    <row r="5" customFormat="false" ht="15.75" hidden="false" customHeight="false" outlineLevel="0" collapsed="false">
      <c r="A5" s="26" t="n">
        <v>4</v>
      </c>
    </row>
    <row r="6" customFormat="false" ht="15.75" hidden="false" customHeight="false" outlineLevel="0" collapsed="false">
      <c r="A6" s="26" t="n">
        <v>5</v>
      </c>
    </row>
    <row r="7" customFormat="false" ht="15.75" hidden="false" customHeight="false" outlineLevel="0" collapsed="false">
      <c r="A7" s="26" t="n">
        <v>6</v>
      </c>
    </row>
    <row r="8" customFormat="false" ht="15.75" hidden="false" customHeight="false" outlineLevel="0" collapsed="false">
      <c r="A8" s="26" t="n">
        <v>7</v>
      </c>
    </row>
    <row r="9" customFormat="false" ht="15.75" hidden="false" customHeight="false" outlineLevel="0" collapsed="false">
      <c r="A9" s="26" t="n">
        <v>8</v>
      </c>
    </row>
    <row r="10" customFormat="false" ht="15.75" hidden="false" customHeight="false" outlineLevel="0" collapsed="false">
      <c r="A10" s="26" t="n">
        <v>9</v>
      </c>
    </row>
    <row r="11" customFormat="false" ht="15.75" hidden="false" customHeight="false" outlineLevel="0" collapsed="false">
      <c r="A11" s="26" t="n">
        <v>10</v>
      </c>
    </row>
    <row r="12" customFormat="false" ht="15.75" hidden="false" customHeight="false" outlineLevel="0" collapsed="false">
      <c r="A12" s="26" t="n">
        <v>11</v>
      </c>
    </row>
    <row r="13" customFormat="false" ht="15.75" hidden="false" customHeight="false" outlineLevel="0" collapsed="false">
      <c r="A13" s="26" t="n">
        <v>12</v>
      </c>
    </row>
    <row r="14" customFormat="false" ht="15.75" hidden="false" customHeight="false" outlineLevel="0" collapsed="false">
      <c r="A14" s="26" t="n">
        <v>13</v>
      </c>
    </row>
    <row r="15" customFormat="false" ht="15.75" hidden="false" customHeight="false" outlineLevel="0" collapsed="false">
      <c r="A15" s="26" t="n">
        <v>14</v>
      </c>
    </row>
    <row r="16" customFormat="false" ht="15.75" hidden="false" customHeight="false" outlineLevel="0" collapsed="false">
      <c r="A16" s="26" t="n">
        <v>15</v>
      </c>
    </row>
    <row r="17" customFormat="false" ht="15.75" hidden="false" customHeight="false" outlineLevel="0" collapsed="false">
      <c r="A17" s="26" t="n">
        <v>16</v>
      </c>
    </row>
    <row r="18" customFormat="false" ht="15.75" hidden="false" customHeight="false" outlineLevel="0" collapsed="false">
      <c r="A18" s="26" t="n">
        <v>17</v>
      </c>
    </row>
    <row r="19" customFormat="false" ht="15.75" hidden="false" customHeight="false" outlineLevel="0" collapsed="false">
      <c r="A19" s="26" t="n">
        <v>18</v>
      </c>
    </row>
    <row r="20" customFormat="false" ht="15.75" hidden="false" customHeight="false" outlineLevel="0" collapsed="false">
      <c r="A20" s="26" t="n">
        <v>19</v>
      </c>
    </row>
    <row r="21" customFormat="false" ht="15.75" hidden="false" customHeight="false" outlineLevel="0" collapsed="false">
      <c r="A21" s="26" t="n">
        <v>20</v>
      </c>
    </row>
    <row r="22" customFormat="false" ht="15.75" hidden="false" customHeight="false" outlineLevel="0" collapsed="false">
      <c r="A22" s="26" t="n">
        <v>21</v>
      </c>
    </row>
    <row r="23" customFormat="false" ht="15.75" hidden="false" customHeight="false" outlineLevel="0" collapsed="false">
      <c r="A23" s="26" t="n">
        <v>22</v>
      </c>
    </row>
    <row r="24" customFormat="false" ht="15.75" hidden="false" customHeight="false" outlineLevel="0" collapsed="false">
      <c r="A24" s="26" t="n">
        <v>23</v>
      </c>
    </row>
    <row r="25" customFormat="false" ht="15.75" hidden="false" customHeight="false" outlineLevel="0" collapsed="false">
      <c r="A25" s="26" t="n">
        <v>24</v>
      </c>
    </row>
    <row r="26" customFormat="false" ht="15.75" hidden="false" customHeight="false" outlineLevel="0" collapsed="false">
      <c r="A26" s="26" t="n">
        <v>25</v>
      </c>
    </row>
    <row r="27" customFormat="false" ht="15.75" hidden="false" customHeight="false" outlineLevel="0" collapsed="false">
      <c r="A27" s="26" t="n">
        <v>26</v>
      </c>
    </row>
    <row r="28" customFormat="false" ht="15.75" hidden="false" customHeight="false" outlineLevel="0" collapsed="false">
      <c r="A28" s="26" t="n">
        <v>27</v>
      </c>
    </row>
    <row r="29" customFormat="false" ht="15.75" hidden="false" customHeight="false" outlineLevel="0" collapsed="false">
      <c r="A29" s="26" t="n">
        <v>28</v>
      </c>
    </row>
    <row r="30" customFormat="false" ht="15.75" hidden="false" customHeight="false" outlineLevel="0" collapsed="false">
      <c r="A30" s="26" t="n">
        <v>29</v>
      </c>
    </row>
    <row r="31" customFormat="false" ht="15.75" hidden="false" customHeight="false" outlineLevel="0" collapsed="false">
      <c r="A31" s="26" t="n">
        <v>30</v>
      </c>
    </row>
    <row r="32" customFormat="false" ht="15.75" hidden="false" customHeight="false" outlineLevel="0" collapsed="false">
      <c r="A32" s="26" t="n">
        <v>31</v>
      </c>
    </row>
    <row r="33" customFormat="false" ht="15.75" hidden="false" customHeight="false" outlineLevel="0" collapsed="false">
      <c r="A33" s="26" t="n">
        <v>32</v>
      </c>
    </row>
    <row r="34" customFormat="false" ht="15.75" hidden="false" customHeight="false" outlineLevel="0" collapsed="false">
      <c r="A34" s="26" t="n">
        <v>33</v>
      </c>
    </row>
    <row r="35" customFormat="false" ht="15.75" hidden="false" customHeight="false" outlineLevel="0" collapsed="false">
      <c r="A35" s="26" t="n">
        <v>34</v>
      </c>
    </row>
    <row r="36" customFormat="false" ht="15.75" hidden="false" customHeight="false" outlineLevel="0" collapsed="false">
      <c r="A36" s="26" t="n">
        <v>35</v>
      </c>
    </row>
    <row r="37" customFormat="false" ht="15.75" hidden="false" customHeight="false" outlineLevel="0" collapsed="false">
      <c r="A37" s="26" t="n">
        <v>36</v>
      </c>
    </row>
    <row r="38" customFormat="false" ht="15.75" hidden="false" customHeight="false" outlineLevel="0" collapsed="false">
      <c r="A38" s="26" t="n">
        <v>37</v>
      </c>
    </row>
    <row r="39" customFormat="false" ht="15.75" hidden="false" customHeight="false" outlineLevel="0" collapsed="false">
      <c r="A39" s="26" t="n">
        <v>38</v>
      </c>
    </row>
    <row r="40" customFormat="false" ht="15.75" hidden="false" customHeight="false" outlineLevel="0" collapsed="false">
      <c r="A40" s="26" t="n">
        <v>39</v>
      </c>
    </row>
    <row r="41" customFormat="false" ht="15.75" hidden="false" customHeight="false" outlineLevel="0" collapsed="false">
      <c r="A41" s="26" t="n">
        <v>40</v>
      </c>
    </row>
    <row r="42" customFormat="false" ht="15.75" hidden="false" customHeight="false" outlineLevel="0" collapsed="false">
      <c r="A42" s="26" t="n">
        <v>41</v>
      </c>
    </row>
    <row r="43" customFormat="false" ht="15.75" hidden="false" customHeight="false" outlineLevel="0" collapsed="false">
      <c r="A43" s="26" t="n">
        <v>42</v>
      </c>
    </row>
    <row r="44" customFormat="false" ht="15.75" hidden="false" customHeight="false" outlineLevel="0" collapsed="false">
      <c r="A44" s="26" t="n">
        <v>43</v>
      </c>
    </row>
    <row r="45" customFormat="false" ht="15.75" hidden="false" customHeight="false" outlineLevel="0" collapsed="false">
      <c r="A45" s="26" t="n">
        <v>44</v>
      </c>
    </row>
    <row r="46" customFormat="false" ht="15.75" hidden="false" customHeight="false" outlineLevel="0" collapsed="false">
      <c r="A46" s="26" t="n">
        <v>45</v>
      </c>
    </row>
    <row r="47" customFormat="false" ht="15.75" hidden="false" customHeight="false" outlineLevel="0" collapsed="false">
      <c r="A47" s="26" t="n">
        <v>46</v>
      </c>
    </row>
    <row r="48" customFormat="false" ht="15.75" hidden="false" customHeight="false" outlineLevel="0" collapsed="false">
      <c r="A48" s="26" t="n">
        <v>47</v>
      </c>
    </row>
    <row r="49" customFormat="false" ht="15.75" hidden="false" customHeight="false" outlineLevel="0" collapsed="false">
      <c r="A49" s="26" t="n">
        <v>48</v>
      </c>
    </row>
    <row r="50" customFormat="false" ht="15.75" hidden="false" customHeight="false" outlineLevel="0" collapsed="false">
      <c r="A50" s="26" t="n">
        <v>49</v>
      </c>
    </row>
    <row r="51" customFormat="false" ht="15.75" hidden="false" customHeight="false" outlineLevel="0" collapsed="false">
      <c r="A51" s="26" t="n">
        <v>50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0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6" topLeftCell="A99" activePane="bottomLeft" state="frozen"/>
      <selection pane="topLeft" activeCell="A1" activeCellId="0" sqref="A1"/>
      <selection pane="bottomLeft" activeCell="H101" activeCellId="0" sqref="H101"/>
    </sheetView>
  </sheetViews>
  <sheetFormatPr defaultRowHeight="15.75"/>
  <cols>
    <col collapsed="false" hidden="false" max="2" min="1" style="0" width="14.4285714285714"/>
    <col collapsed="false" hidden="false" max="3" min="3" style="0" width="1.70918367346939"/>
    <col collapsed="false" hidden="false" max="4" min="4" style="0" width="6.52551020408163"/>
    <col collapsed="false" hidden="false" max="5" min="5" style="0" width="38.3469387755102"/>
    <col collapsed="false" hidden="false" max="6" min="6" style="0" width="62.4285714285714"/>
    <col collapsed="false" hidden="false" max="7" min="7" style="0" width="31.0051020408163"/>
    <col collapsed="false" hidden="false" max="8" min="8" style="0" width="11.7091836734694"/>
    <col collapsed="false" hidden="false" max="9" min="9" style="0" width="18.2857142857143"/>
    <col collapsed="false" hidden="false" max="10" min="10" style="0" width="2.14285714285714"/>
    <col collapsed="false" hidden="false" max="1025" min="11" style="0" width="14.4285714285714"/>
  </cols>
  <sheetData>
    <row r="1" customFormat="false" ht="15.75" hidden="false" customHeight="false" outlineLevel="0" collapsed="false">
      <c r="A1" s="29" t="s">
        <v>20</v>
      </c>
      <c r="B1" s="29"/>
      <c r="C1" s="30"/>
      <c r="E1" s="31" t="s">
        <v>11</v>
      </c>
      <c r="F1" s="31" t="s">
        <v>21</v>
      </c>
      <c r="G1" s="31" t="s">
        <v>22</v>
      </c>
      <c r="H1" s="32" t="s">
        <v>12</v>
      </c>
      <c r="I1" s="31" t="s">
        <v>15</v>
      </c>
      <c r="J1" s="30"/>
      <c r="K1" s="33" t="s">
        <v>23</v>
      </c>
      <c r="L1" s="33" t="s">
        <v>24</v>
      </c>
      <c r="M1" s="33" t="s">
        <v>25</v>
      </c>
      <c r="N1" s="33" t="s">
        <v>26</v>
      </c>
    </row>
    <row r="2" customFormat="false" ht="15.75" hidden="false" customHeight="false" outlineLevel="0" collapsed="false">
      <c r="A2" s="34" t="s">
        <v>27</v>
      </c>
      <c r="B2" s="35" t="s">
        <v>28</v>
      </c>
      <c r="C2" s="30"/>
      <c r="D2" s="26" t="n">
        <v>1</v>
      </c>
      <c r="E2" s="26" t="s">
        <v>17</v>
      </c>
      <c r="F2" s="26" t="s">
        <v>18</v>
      </c>
      <c r="G2" s="26" t="s">
        <v>19</v>
      </c>
      <c r="H2" s="36" t="n">
        <v>42016</v>
      </c>
      <c r="I2" s="37" t="n">
        <v>7203.75</v>
      </c>
      <c r="J2" s="30"/>
      <c r="K2" s="38" t="n">
        <v>42005</v>
      </c>
      <c r="L2" s="38"/>
      <c r="M2" s="38"/>
      <c r="N2" s="38"/>
      <c r="O2" s="39"/>
    </row>
    <row r="3" customFormat="false" ht="15.75" hidden="false" customHeight="false" outlineLevel="0" collapsed="false">
      <c r="A3" s="40" t="n">
        <v>3136000</v>
      </c>
      <c r="B3" s="41" t="n">
        <f aca="false">A3-O26</f>
        <v>178382.45</v>
      </c>
      <c r="C3" s="30"/>
      <c r="D3" s="26" t="n">
        <f aca="false">D2+1</f>
        <v>2</v>
      </c>
      <c r="E3" s="26" t="s">
        <v>29</v>
      </c>
      <c r="F3" s="26" t="s">
        <v>30</v>
      </c>
      <c r="G3" s="26" t="s">
        <v>19</v>
      </c>
      <c r="H3" s="36" t="n">
        <v>42033</v>
      </c>
      <c r="I3" s="28" t="n">
        <v>8559.75</v>
      </c>
      <c r="J3" s="30"/>
      <c r="K3" s="42" t="n">
        <f aca="false">SUMIFS(I:I,H:H,"&gt;="&amp;DATE(2015,1,1),H:H,"&lt;="&amp;DATE(2015,1,7))</f>
        <v>0</v>
      </c>
      <c r="L3" s="42" t="n">
        <f aca="false">SUMIFS(I:I,H:H,"&gt;="&amp;DATE(2015,1,8),H:H,"&lt;="&amp;DATE(2015,1,14))</f>
        <v>7203.75</v>
      </c>
      <c r="M3" s="42" t="n">
        <f aca="false">SUMIFS(I:I,H:H,"&gt;="&amp;DATE(2015,1,15),H:H,"&lt;="&amp;DATE(2015,1,21))</f>
        <v>0</v>
      </c>
      <c r="N3" s="42" t="n">
        <f aca="false">SUMIFS(I:I,H:H,"&gt;="&amp;DATE(2015,1,22),H:H,"&lt;="&amp;DATE(2015,1,31))</f>
        <v>8559.75</v>
      </c>
      <c r="O3" s="42" t="n">
        <f aca="false">SUM(K3:N3)</f>
        <v>15763.5</v>
      </c>
    </row>
    <row r="4" customFormat="false" ht="15.75" hidden="false" customHeight="false" outlineLevel="0" collapsed="false">
      <c r="A4" s="43"/>
      <c r="B4" s="44"/>
      <c r="C4" s="30"/>
      <c r="D4" s="26" t="n">
        <f aca="false">D3+1</f>
        <v>3</v>
      </c>
      <c r="E4" s="26" t="s">
        <v>31</v>
      </c>
      <c r="F4" s="26" t="s">
        <v>32</v>
      </c>
      <c r="G4" s="26" t="s">
        <v>33</v>
      </c>
      <c r="H4" s="36" t="n">
        <v>42045</v>
      </c>
      <c r="I4" s="28" t="n">
        <v>487.5</v>
      </c>
      <c r="J4" s="30"/>
      <c r="K4" s="45" t="n">
        <v>42036</v>
      </c>
      <c r="L4" s="45"/>
      <c r="M4" s="45"/>
      <c r="N4" s="45"/>
    </row>
    <row r="5" customFormat="false" ht="15.75" hidden="false" customHeight="false" outlineLevel="0" collapsed="false">
      <c r="A5" s="43" t="s">
        <v>34</v>
      </c>
      <c r="B5" s="46" t="n">
        <f aca="false">O3</f>
        <v>15763.5</v>
      </c>
      <c r="C5" s="30"/>
      <c r="D5" s="26" t="n">
        <f aca="false">D4+1</f>
        <v>4</v>
      </c>
      <c r="E5" s="26" t="s">
        <v>35</v>
      </c>
      <c r="F5" s="26" t="s">
        <v>36</v>
      </c>
      <c r="G5" s="26" t="s">
        <v>37</v>
      </c>
      <c r="H5" s="36" t="n">
        <v>42045</v>
      </c>
      <c r="I5" s="28" t="n">
        <v>171</v>
      </c>
      <c r="J5" s="30"/>
      <c r="K5" s="47" t="n">
        <f aca="false">SUMIFS(I:I,H:H,"&gt;="&amp;DATE(2015,2,1),H:H,"&lt;="&amp;DATE(2015,2,7))</f>
        <v>0</v>
      </c>
      <c r="L5" s="47" t="n">
        <f aca="false">SUMIFS(I:I,H:H,"&gt;="&amp;DATE(2015,2,8),H:H,"&lt;="&amp;DATE(2015,2,14))</f>
        <v>24192.15</v>
      </c>
      <c r="M5" s="47" t="n">
        <f aca="false">SUMIFS(I:I,H:H,"&gt;="&amp;DATE(2015,2,15),H:H,"&lt;="&amp;DATE(2015,2,21))</f>
        <v>7418.72</v>
      </c>
      <c r="N5" s="47" t="n">
        <f aca="false">SUMIFS(I:I,H:H,"&gt;="&amp;DATE(2015,2,22),H:H,"&lt;="&amp;DATE(2015,2,28))</f>
        <v>18929.34</v>
      </c>
      <c r="O5" s="47" t="n">
        <f aca="false">SUM(K5:N5)</f>
        <v>50540.21</v>
      </c>
    </row>
    <row r="6" customFormat="false" ht="15.75" hidden="false" customHeight="false" outlineLevel="0" collapsed="false">
      <c r="A6" s="25" t="s">
        <v>38</v>
      </c>
      <c r="B6" s="48" t="n">
        <f aca="false">O5</f>
        <v>50540.21</v>
      </c>
      <c r="C6" s="30"/>
      <c r="D6" s="26" t="n">
        <f aca="false">D5+1</f>
        <v>5</v>
      </c>
      <c r="E6" s="26" t="s">
        <v>35</v>
      </c>
      <c r="F6" s="26" t="s">
        <v>39</v>
      </c>
      <c r="G6" s="26" t="s">
        <v>37</v>
      </c>
      <c r="H6" s="36" t="n">
        <v>42045</v>
      </c>
      <c r="I6" s="28" t="n">
        <v>300</v>
      </c>
      <c r="J6" s="30"/>
      <c r="K6" s="45" t="n">
        <v>42064</v>
      </c>
      <c r="L6" s="45"/>
      <c r="M6" s="45"/>
      <c r="N6" s="45"/>
    </row>
    <row r="7" customFormat="false" ht="15.75" hidden="false" customHeight="false" outlineLevel="0" collapsed="false">
      <c r="A7" s="25" t="s">
        <v>40</v>
      </c>
      <c r="B7" s="48" t="n">
        <f aca="false">O7</f>
        <v>80485.05</v>
      </c>
      <c r="C7" s="30"/>
      <c r="D7" s="26" t="n">
        <f aca="false">D6+1</f>
        <v>6</v>
      </c>
      <c r="E7" s="26" t="s">
        <v>35</v>
      </c>
      <c r="F7" s="26" t="s">
        <v>41</v>
      </c>
      <c r="G7" s="26" t="s">
        <v>37</v>
      </c>
      <c r="H7" s="36" t="n">
        <v>42045</v>
      </c>
      <c r="I7" s="28" t="n">
        <v>3128.9</v>
      </c>
      <c r="J7" s="30"/>
      <c r="K7" s="47" t="n">
        <f aca="false">SUMIFS(I:I,H:H,"&gt;="&amp;DATE(2015,3,1),H:H,"&lt;="&amp;DATE(2015,3,7))</f>
        <v>6842</v>
      </c>
      <c r="L7" s="47" t="n">
        <f aca="false">SUMIFS(I:I,H:H,"&gt;="&amp;DATE(2015,3,8),H:H,"&lt;="&amp;DATE(2015,3,14))</f>
        <v>16581.47</v>
      </c>
      <c r="M7" s="47" t="n">
        <f aca="false">SUMIFS(I:I,H:H,"&gt;="&amp;DATE(2015,3,15),H:H,"&lt;="&amp;DATE(2015,3,21))</f>
        <v>32400.13</v>
      </c>
      <c r="N7" s="47" t="n">
        <f aca="false">SUMIFS(I:I,H:H,"&gt;="&amp;DATE(2015,3,22),H:H,"&lt;="&amp;DATE(2015,3,31))</f>
        <v>24661.45</v>
      </c>
      <c r="O7" s="47" t="n">
        <f aca="false">SUM(K7:N7)</f>
        <v>80485.05</v>
      </c>
    </row>
    <row r="8" customFormat="false" ht="15.75" hidden="false" customHeight="false" outlineLevel="0" collapsed="false">
      <c r="A8" s="43" t="s">
        <v>42</v>
      </c>
      <c r="B8" s="46" t="n">
        <f aca="false">O9</f>
        <v>95565.73</v>
      </c>
      <c r="C8" s="30"/>
      <c r="D8" s="26" t="n">
        <f aca="false">D7+1</f>
        <v>7</v>
      </c>
      <c r="E8" s="26" t="s">
        <v>35</v>
      </c>
      <c r="F8" s="26" t="s">
        <v>43</v>
      </c>
      <c r="G8" s="26" t="s">
        <v>37</v>
      </c>
      <c r="H8" s="36" t="n">
        <v>42045</v>
      </c>
      <c r="I8" s="28" t="n">
        <v>300</v>
      </c>
      <c r="J8" s="30"/>
      <c r="K8" s="45" t="n">
        <v>42095</v>
      </c>
      <c r="L8" s="45"/>
      <c r="M8" s="45"/>
      <c r="N8" s="45"/>
    </row>
    <row r="9" customFormat="false" ht="15.75" hidden="false" customHeight="false" outlineLevel="0" collapsed="false">
      <c r="A9" s="43" t="s">
        <v>44</v>
      </c>
      <c r="B9" s="46" t="n">
        <f aca="false">O11</f>
        <v>2275004.1</v>
      </c>
      <c r="C9" s="30"/>
      <c r="D9" s="26" t="n">
        <f aca="false">D8+1</f>
        <v>8</v>
      </c>
      <c r="E9" s="26" t="s">
        <v>35</v>
      </c>
      <c r="F9" s="26" t="s">
        <v>45</v>
      </c>
      <c r="G9" s="26" t="s">
        <v>37</v>
      </c>
      <c r="H9" s="36" t="n">
        <v>42045</v>
      </c>
      <c r="I9" s="28" t="n">
        <v>1325</v>
      </c>
      <c r="J9" s="30"/>
      <c r="K9" s="47" t="n">
        <f aca="false">SUMIFS(I:I,H:H,"&gt;="&amp;DATE(2015,4,1),H:H,"&lt;="&amp;DATE(2015,4,10))</f>
        <v>7124.52</v>
      </c>
      <c r="L9" s="47" t="n">
        <f aca="false">SUMIFS(I:I,H:H,"&gt;="&amp;DATE(2015,4,11),H:H,"&lt;="&amp;DATE(2015,4,18))</f>
        <v>19014.37</v>
      </c>
      <c r="M9" s="47" t="n">
        <f aca="false">SUMIFS(I:I,H:H,"&gt;="&amp;DATE(2015,4,19),H:H,"&lt;="&amp;DATE(2015,4,25))</f>
        <v>13127.76</v>
      </c>
      <c r="N9" s="47" t="n">
        <f aca="false">SUMIFS(I:I,H:H,"&gt;="&amp;DATE(2015,4,26),H:H,"&lt;="&amp;DATE(2015,4,30))</f>
        <v>56299.08</v>
      </c>
      <c r="O9" s="47" t="n">
        <f aca="false">SUM(K9:N9)</f>
        <v>95565.73</v>
      </c>
    </row>
    <row r="10" customFormat="false" ht="15.75" hidden="false" customHeight="false" outlineLevel="0" collapsed="false">
      <c r="A10" s="43" t="s">
        <v>46</v>
      </c>
      <c r="B10" s="46" t="n">
        <f aca="false">O13</f>
        <v>107591.42</v>
      </c>
      <c r="C10" s="30"/>
      <c r="D10" s="26" t="n">
        <f aca="false">D9+1</f>
        <v>9</v>
      </c>
      <c r="E10" s="26" t="s">
        <v>47</v>
      </c>
      <c r="F10" s="26" t="s">
        <v>48</v>
      </c>
      <c r="G10" s="26" t="s">
        <v>49</v>
      </c>
      <c r="H10" s="36" t="n">
        <v>42045</v>
      </c>
      <c r="I10" s="28" t="n">
        <v>6242</v>
      </c>
      <c r="J10" s="30"/>
      <c r="K10" s="45" t="n">
        <v>42125</v>
      </c>
      <c r="L10" s="45"/>
      <c r="M10" s="45"/>
      <c r="N10" s="45"/>
    </row>
    <row r="11" customFormat="false" ht="15.75" hidden="false" customHeight="false" outlineLevel="0" collapsed="false">
      <c r="A11" s="43" t="s">
        <v>50</v>
      </c>
      <c r="B11" s="46" t="n">
        <f aca="false">O15</f>
        <v>67127.82</v>
      </c>
      <c r="C11" s="30"/>
      <c r="D11" s="26" t="n">
        <f aca="false">D10+1</f>
        <v>10</v>
      </c>
      <c r="E11" s="26" t="s">
        <v>51</v>
      </c>
      <c r="F11" s="26" t="s">
        <v>52</v>
      </c>
      <c r="G11" s="26" t="s">
        <v>53</v>
      </c>
      <c r="H11" s="36" t="n">
        <v>42045</v>
      </c>
      <c r="I11" s="28" t="n">
        <v>3000</v>
      </c>
      <c r="J11" s="30"/>
      <c r="K11" s="47" t="n">
        <f aca="false">SUMIFS(I:I,H:H,"&gt;="&amp;DATE(2015,5,1),H:H,"&lt;="&amp;DATE(2015,5,9))</f>
        <v>2145487.25</v>
      </c>
      <c r="L11" s="47" t="n">
        <f aca="false">SUMIFS(I:I,H:H,"&gt;="&amp;DATE(2015,5,10),H:H,"&lt;="&amp;DATE(2015,5,16))</f>
        <v>101094.6</v>
      </c>
      <c r="M11" s="47" t="n">
        <f aca="false">SUMIFS(I:I,H:H,"&gt;="&amp;DATE(2015,5,17),H:H,"&lt;="&amp;DATE(2015,5,23))</f>
        <v>17222.25</v>
      </c>
      <c r="N11" s="47" t="n">
        <f aca="false">SUMIFS(I:I,H:H,"&gt;="&amp;DATE(2015,5,24),H:H,"&lt;="&amp;DATE(2015,5,31))</f>
        <v>11200</v>
      </c>
      <c r="O11" s="47" t="n">
        <f aca="false">SUM(K11:N11)</f>
        <v>2275004.1</v>
      </c>
    </row>
    <row r="12" customFormat="false" ht="15.75" hidden="false" customHeight="false" outlineLevel="0" collapsed="false">
      <c r="A12" s="25" t="s">
        <v>54</v>
      </c>
      <c r="B12" s="48" t="n">
        <f aca="false">O17</f>
        <v>92388.8</v>
      </c>
      <c r="C12" s="30"/>
      <c r="D12" s="26" t="n">
        <f aca="false">D11+1</f>
        <v>11</v>
      </c>
      <c r="E12" s="26" t="s">
        <v>55</v>
      </c>
      <c r="F12" s="26" t="s">
        <v>56</v>
      </c>
      <c r="G12" s="26" t="s">
        <v>19</v>
      </c>
      <c r="H12" s="36" t="n">
        <v>42048</v>
      </c>
      <c r="I12" s="28" t="n">
        <v>9237.75</v>
      </c>
      <c r="J12" s="30"/>
      <c r="K12" s="45" t="n">
        <v>42156</v>
      </c>
      <c r="L12" s="45"/>
      <c r="M12" s="45"/>
      <c r="N12" s="45"/>
    </row>
    <row r="13" customFormat="false" ht="15.75" hidden="false" customHeight="false" outlineLevel="0" collapsed="false">
      <c r="A13" s="25" t="s">
        <v>57</v>
      </c>
      <c r="B13" s="48" t="n">
        <f aca="false">O19</f>
        <v>157089.15</v>
      </c>
      <c r="C13" s="30"/>
      <c r="D13" s="26" t="n">
        <f aca="false">D12+1</f>
        <v>12</v>
      </c>
      <c r="E13" s="26" t="s">
        <v>58</v>
      </c>
      <c r="F13" s="26" t="s">
        <v>48</v>
      </c>
      <c r="G13" s="26" t="s">
        <v>49</v>
      </c>
      <c r="H13" s="36" t="n">
        <v>42051</v>
      </c>
      <c r="I13" s="28" t="n">
        <v>6600</v>
      </c>
      <c r="J13" s="30"/>
      <c r="K13" s="47" t="n">
        <f aca="false">SUMIFS(I:I,H:H,"&gt;="&amp;DATE(2015,6,1),H:H,"&lt;="&amp;DATE(2015,6,6))</f>
        <v>27174.97</v>
      </c>
      <c r="L13" s="47" t="n">
        <f aca="false">SUMIFS(I:I,H:H,"&gt;="&amp;DATE(2015,6,7),H:H,"&lt;="&amp;DATE(2015,6,13))</f>
        <v>13237.9</v>
      </c>
      <c r="M13" s="47" t="n">
        <f aca="false">SUMIFS(I:I,H:H,"&gt;="&amp;DATE(2015,6,14),H:H,"&lt;="&amp;DATE(2015,6,20))</f>
        <v>9363.12</v>
      </c>
      <c r="N13" s="47" t="n">
        <f aca="false">SUMIFS(I:I,H:H,"&gt;="&amp;DATE(2015,6,21),H:H,"&lt;="&amp;DATE(2015,6,30))</f>
        <v>57815.43</v>
      </c>
      <c r="O13" s="47" t="n">
        <f aca="false">SUM(K13:N13)</f>
        <v>107591.42</v>
      </c>
    </row>
    <row r="14" customFormat="false" ht="15.75" hidden="false" customHeight="false" outlineLevel="0" collapsed="false">
      <c r="A14" s="25" t="s">
        <v>59</v>
      </c>
      <c r="B14" s="48" t="n">
        <f aca="false">O21</f>
        <v>31825.27</v>
      </c>
      <c r="C14" s="30"/>
      <c r="D14" s="26" t="n">
        <f aca="false">D13+1</f>
        <v>13</v>
      </c>
      <c r="E14" s="26" t="s">
        <v>60</v>
      </c>
      <c r="F14" s="26" t="s">
        <v>61</v>
      </c>
      <c r="G14" s="26" t="s">
        <v>62</v>
      </c>
      <c r="H14" s="36" t="n">
        <v>42052</v>
      </c>
      <c r="I14" s="28" t="n">
        <v>818.72</v>
      </c>
      <c r="J14" s="30"/>
      <c r="K14" s="45" t="n">
        <v>42186</v>
      </c>
      <c r="L14" s="45"/>
      <c r="M14" s="45"/>
      <c r="N14" s="45"/>
    </row>
    <row r="15" customFormat="false" ht="15.75" hidden="false" customHeight="false" outlineLevel="0" collapsed="false">
      <c r="A15" s="25" t="s">
        <v>63</v>
      </c>
      <c r="B15" s="48" t="n">
        <f aca="false">O23</f>
        <v>0</v>
      </c>
      <c r="C15" s="30"/>
      <c r="D15" s="26" t="n">
        <f aca="false">D14+1</f>
        <v>14</v>
      </c>
      <c r="E15" s="26" t="s">
        <v>64</v>
      </c>
      <c r="F15" s="26" t="s">
        <v>65</v>
      </c>
      <c r="G15" s="26" t="s">
        <v>66</v>
      </c>
      <c r="H15" s="36" t="n">
        <v>42060</v>
      </c>
      <c r="I15" s="28" t="n">
        <v>5899.28</v>
      </c>
      <c r="J15" s="30"/>
      <c r="K15" s="47" t="n">
        <f aca="false">SUMIFS(I:I,H:H,"&gt;="&amp;DATE(2015,7,1),H:H,"&lt;="&amp;DATE(2015,7,11))</f>
        <v>10086.12</v>
      </c>
      <c r="L15" s="47" t="n">
        <f aca="false">SUMIFS(I:I,H:H,"&gt;="&amp;DATE(2015,7,12),H:H,"&lt;="&amp;DATE(2015,7,18))</f>
        <v>14736.58</v>
      </c>
      <c r="M15" s="47" t="n">
        <f aca="false">SUMIFS(I:I,H:H,"&gt;="&amp;DATE(2015,7,19),H:H,"&lt;="&amp;DATE(2015,7,25))</f>
        <v>32400</v>
      </c>
      <c r="N15" s="47" t="n">
        <f aca="false">SUMIFS(I:I,H:H,"&gt;="&amp;DATE(2015,7,26),H:H,"&lt;="&amp;DATE(2015,7,31))</f>
        <v>9905.12</v>
      </c>
      <c r="O15" s="47" t="n">
        <f aca="false">SUM(K15:N15)</f>
        <v>67127.82</v>
      </c>
    </row>
    <row r="16" customFormat="false" ht="15.75" hidden="false" customHeight="false" outlineLevel="0" collapsed="false">
      <c r="A16" s="25" t="s">
        <v>67</v>
      </c>
      <c r="B16" s="49" t="n">
        <f aca="false">O25</f>
        <v>0</v>
      </c>
      <c r="C16" s="30"/>
      <c r="D16" s="26" t="n">
        <f aca="false">D15+1</f>
        <v>15</v>
      </c>
      <c r="E16" s="26" t="s">
        <v>68</v>
      </c>
      <c r="F16" s="26" t="s">
        <v>69</v>
      </c>
      <c r="G16" s="26" t="s">
        <v>70</v>
      </c>
      <c r="H16" s="36" t="n">
        <v>42060</v>
      </c>
      <c r="I16" s="28" t="n">
        <v>1978.15</v>
      </c>
      <c r="J16" s="30"/>
      <c r="K16" s="45" t="n">
        <v>42217</v>
      </c>
      <c r="L16" s="45"/>
      <c r="M16" s="45"/>
      <c r="N16" s="45"/>
    </row>
    <row r="17" customFormat="false" ht="15.75" hidden="false" customHeight="false" outlineLevel="0" collapsed="false">
      <c r="B17" s="37" t="n">
        <f aca="false">O26</f>
        <v>2957617.55</v>
      </c>
      <c r="C17" s="30"/>
      <c r="D17" s="26" t="n">
        <f aca="false">D16+1</f>
        <v>16</v>
      </c>
      <c r="E17" s="26" t="s">
        <v>71</v>
      </c>
      <c r="F17" s="26" t="s">
        <v>72</v>
      </c>
      <c r="G17" s="26" t="s">
        <v>37</v>
      </c>
      <c r="H17" s="36" t="n">
        <v>42060</v>
      </c>
      <c r="I17" s="28" t="n">
        <v>2280.29</v>
      </c>
      <c r="J17" s="30"/>
      <c r="K17" s="47" t="n">
        <f aca="false">SUMIFS(I:I,H:H,"&gt;="&amp;DATE(2015,8,1),H:H,"&lt;="&amp;DATE(2015,8,8))</f>
        <v>9582.68</v>
      </c>
      <c r="L17" s="47" t="n">
        <f aca="false">SUMIFS(I:I,H:H,"&gt;="&amp;DATE(2015,8,9),H:H,"&lt;="&amp;DATE(2015,8,15))</f>
        <v>63122.12</v>
      </c>
      <c r="M17" s="47" t="n">
        <f aca="false">SUMIFS(I:I,H:H,"&gt;="&amp;DATE(2015,8,16),H:H,"&lt;="&amp;DATE(2015,8,22))</f>
        <v>1200</v>
      </c>
      <c r="N17" s="47" t="n">
        <f aca="false">SUMIFS(I:I,H:H,"&gt;="&amp;DATE(2015,8,22),H:H,"&lt;="&amp;DATE(2015,8,30))</f>
        <v>18484</v>
      </c>
      <c r="O17" s="47" t="n">
        <f aca="false">SUM(K17:N17)</f>
        <v>92388.8</v>
      </c>
    </row>
    <row r="18" customFormat="false" ht="15.75" hidden="false" customHeight="false" outlineLevel="0" collapsed="false">
      <c r="C18" s="30"/>
      <c r="D18" s="26" t="n">
        <f aca="false">D17+1</f>
        <v>17</v>
      </c>
      <c r="E18" s="26" t="s">
        <v>73</v>
      </c>
      <c r="F18" s="26" t="s">
        <v>74</v>
      </c>
      <c r="G18" s="26" t="s">
        <v>19</v>
      </c>
      <c r="H18" s="36" t="n">
        <v>42061</v>
      </c>
      <c r="I18" s="28" t="n">
        <v>8771.62</v>
      </c>
      <c r="J18" s="30"/>
      <c r="K18" s="45" t="n">
        <v>42248</v>
      </c>
      <c r="L18" s="45"/>
      <c r="M18" s="45"/>
      <c r="N18" s="45"/>
    </row>
    <row r="19" customFormat="false" ht="15.75" hidden="false" customHeight="false" outlineLevel="0" collapsed="false">
      <c r="C19" s="30"/>
      <c r="D19" s="26" t="n">
        <f aca="false">D18+1</f>
        <v>18</v>
      </c>
      <c r="E19" s="26" t="s">
        <v>75</v>
      </c>
      <c r="F19" s="26" t="s">
        <v>76</v>
      </c>
      <c r="G19" s="26" t="s">
        <v>49</v>
      </c>
      <c r="H19" s="36" t="n">
        <v>42067</v>
      </c>
      <c r="I19" s="28" t="n">
        <v>6842</v>
      </c>
      <c r="J19" s="30"/>
      <c r="K19" s="47" t="n">
        <f aca="false">SUMIFS(I:I,H:H,"&gt;="&amp;DATE(2015,9,1),H:H,"&lt;="&amp;DATE(2015,9,5))</f>
        <v>43022.23</v>
      </c>
      <c r="L19" s="47" t="n">
        <f aca="false">SUMIFS(I:I,H:H,"&gt;="&amp;DATE(2015,9,6),H:H,"&lt;="&amp;DATE(2015,9,12))</f>
        <v>19398.4</v>
      </c>
      <c r="M19" s="47" t="n">
        <f aca="false">SUMIFS(I:I,H:H,"&gt;="&amp;DATE(2015,9,13),H:H,"&lt;="&amp;DATE(2015,9,19))</f>
        <v>72530.72</v>
      </c>
      <c r="N19" s="47" t="n">
        <f aca="false">SUMIFS(I:I,H:H,"&gt;="&amp;DATE(2015,9,20),H:H,"&lt;="&amp;DATE(2015,9,30))</f>
        <v>22137.8</v>
      </c>
      <c r="O19" s="47" t="n">
        <f aca="false">SUM(K19:N19)</f>
        <v>157089.15</v>
      </c>
    </row>
    <row r="20" customFormat="false" ht="15.75" hidden="false" customHeight="false" outlineLevel="0" collapsed="false">
      <c r="C20" s="30"/>
      <c r="D20" s="26" t="n">
        <f aca="false">D19+1</f>
        <v>19</v>
      </c>
      <c r="E20" s="26" t="s">
        <v>77</v>
      </c>
      <c r="F20" s="26" t="s">
        <v>78</v>
      </c>
      <c r="G20" s="26" t="s">
        <v>62</v>
      </c>
      <c r="H20" s="36" t="n">
        <v>42073</v>
      </c>
      <c r="I20" s="28" t="n">
        <v>963.2</v>
      </c>
      <c r="J20" s="30"/>
      <c r="K20" s="45" t="n">
        <v>42278</v>
      </c>
      <c r="L20" s="45"/>
      <c r="M20" s="45"/>
      <c r="N20" s="45"/>
    </row>
    <row r="21" customFormat="false" ht="15.75" hidden="false" customHeight="false" outlineLevel="0" collapsed="false">
      <c r="C21" s="30"/>
      <c r="D21" s="26" t="n">
        <f aca="false">D20+1</f>
        <v>20</v>
      </c>
      <c r="E21" s="26" t="s">
        <v>79</v>
      </c>
      <c r="F21" s="26" t="s">
        <v>80</v>
      </c>
      <c r="G21" s="26" t="s">
        <v>19</v>
      </c>
      <c r="H21" s="36" t="n">
        <v>42076</v>
      </c>
      <c r="I21" s="28" t="n">
        <v>8305.5</v>
      </c>
      <c r="J21" s="30"/>
      <c r="K21" s="47" t="n">
        <f aca="false">SUMIFS(I:I,H:H,"&gt;="&amp;DATE(2015,10,1),H:H,"&lt;="&amp;DATE(2015,10,10))</f>
        <v>31825.27</v>
      </c>
      <c r="L21" s="47" t="n">
        <f aca="false">SUMIFS(I:I,H:H,"&gt;="&amp;DATE(2015,10,11),H:H,"&lt;="&amp;DATE(2015,10,17))</f>
        <v>0</v>
      </c>
      <c r="M21" s="47" t="n">
        <f aca="false">SUMIFS(I:I,H:H,"&gt;="&amp;DATE(2015,10,18),H:H,"&lt;="&amp;DATE(2015,10,24))</f>
        <v>0</v>
      </c>
      <c r="N21" s="47" t="n">
        <f aca="false">SUMIFS(I:I,H:H,"&gt;="&amp;DATE(2015,10,25),H:H,"&lt;="&amp;DATE(2015,10,31))</f>
        <v>0</v>
      </c>
      <c r="O21" s="47" t="n">
        <f aca="false">SUM(K21:N21)</f>
        <v>31825.27</v>
      </c>
    </row>
    <row r="22" customFormat="false" ht="15.75" hidden="false" customHeight="false" outlineLevel="0" collapsed="false">
      <c r="C22" s="30"/>
      <c r="D22" s="26" t="n">
        <f aca="false">D21+1</f>
        <v>21</v>
      </c>
      <c r="E22" s="26" t="s">
        <v>81</v>
      </c>
      <c r="F22" s="26" t="s">
        <v>82</v>
      </c>
      <c r="G22" s="26" t="s">
        <v>83</v>
      </c>
      <c r="H22" s="36" t="n">
        <v>42076</v>
      </c>
      <c r="I22" s="28" t="n">
        <v>7312.77</v>
      </c>
      <c r="J22" s="30"/>
      <c r="K22" s="45" t="n">
        <v>42309</v>
      </c>
      <c r="L22" s="45"/>
      <c r="M22" s="45"/>
      <c r="N22" s="45"/>
    </row>
    <row r="23" customFormat="false" ht="15.75" hidden="false" customHeight="false" outlineLevel="0" collapsed="false">
      <c r="C23" s="30"/>
      <c r="D23" s="26" t="n">
        <f aca="false">D22+1</f>
        <v>22</v>
      </c>
      <c r="E23" s="26" t="s">
        <v>84</v>
      </c>
      <c r="F23" s="26" t="s">
        <v>85</v>
      </c>
      <c r="G23" s="26" t="s">
        <v>86</v>
      </c>
      <c r="H23" s="36" t="n">
        <v>42080</v>
      </c>
      <c r="I23" s="28" t="n">
        <v>17320.13</v>
      </c>
      <c r="J23" s="30"/>
      <c r="K23" s="47" t="n">
        <f aca="false">SUMIFS(I:I,H:H,"&gt;="&amp;DATE(2015,11,1),H:H,"&lt;="&amp;DATE(2015,11,7))</f>
        <v>0</v>
      </c>
      <c r="L23" s="47" t="n">
        <f aca="false">SUMIFS(I:I,H:H,"&gt;="&amp;DATE(2015,11,8),H:H,"&lt;="&amp;DATE(2015,11,14))</f>
        <v>0</v>
      </c>
      <c r="M23" s="47" t="n">
        <f aca="false">SUMIFS(I:I,H:H,"&gt;="&amp;DATE(2015,11,15),H:H,"&lt;="&amp;DATE(2015,11,21))</f>
        <v>0</v>
      </c>
      <c r="N23" s="47" t="n">
        <f aca="false">SUMIFS(I:I,H:H,"&gt;="&amp;DATE(2015,11,22),H:H,"&lt;="&amp;DATE(2015,11,30))</f>
        <v>0</v>
      </c>
      <c r="O23" s="47" t="n">
        <f aca="false">SUM(K23:N23)</f>
        <v>0</v>
      </c>
    </row>
    <row r="24" customFormat="false" ht="15.75" hidden="false" customHeight="false" outlineLevel="0" collapsed="false">
      <c r="C24" s="30"/>
      <c r="D24" s="26" t="n">
        <f aca="false">D23+1</f>
        <v>23</v>
      </c>
      <c r="E24" s="26" t="s">
        <v>87</v>
      </c>
      <c r="F24" s="26" t="s">
        <v>88</v>
      </c>
      <c r="G24" s="26" t="s">
        <v>89</v>
      </c>
      <c r="H24" s="36" t="n">
        <v>42080</v>
      </c>
      <c r="I24" s="28" t="n">
        <v>225</v>
      </c>
      <c r="J24" s="30"/>
      <c r="K24" s="45" t="n">
        <v>42339</v>
      </c>
      <c r="L24" s="45"/>
      <c r="M24" s="45"/>
      <c r="N24" s="45"/>
    </row>
    <row r="25" customFormat="false" ht="15.75" hidden="false" customHeight="false" outlineLevel="0" collapsed="false">
      <c r="C25" s="30"/>
      <c r="D25" s="26" t="n">
        <f aca="false">D24+1</f>
        <v>24</v>
      </c>
      <c r="E25" s="26" t="s">
        <v>90</v>
      </c>
      <c r="F25" s="26" t="s">
        <v>88</v>
      </c>
      <c r="G25" s="26" t="s">
        <v>89</v>
      </c>
      <c r="H25" s="36" t="n">
        <v>42080</v>
      </c>
      <c r="I25" s="28" t="n">
        <v>1660</v>
      </c>
      <c r="J25" s="30"/>
      <c r="K25" s="47" t="n">
        <f aca="false">SUMIFS(I:I,H:H,"&gt;="&amp;DATE(2015,12,1),H:H,"&lt;="&amp;DATE(2015,12,12))</f>
        <v>0</v>
      </c>
      <c r="L25" s="47" t="n">
        <f aca="false">SUMIFS(I:I,H:H,"&gt;="&amp;DATE(2015,12,13),H:H,"&lt;="&amp;DATE(2015,12,19))</f>
        <v>0</v>
      </c>
      <c r="M25" s="47" t="n">
        <f aca="false">SUMIFS(I:I,H:H,"&gt;="&amp;DATE(2015,12,20),H:H,"&lt;="&amp;DATE(2015,12,26))</f>
        <v>0</v>
      </c>
      <c r="N25" s="47" t="n">
        <f aca="false">SUMIFS(I:I,H:H,"&gt;="&amp;DATE(2015,12,27),H:H,"&lt;="&amp;DATE(2015,12,31))</f>
        <v>0</v>
      </c>
      <c r="O25" s="47" t="n">
        <f aca="false">SUM(K25:N25)</f>
        <v>0</v>
      </c>
    </row>
    <row r="26" customFormat="false" ht="15.75" hidden="false" customHeight="false" outlineLevel="0" collapsed="false">
      <c r="C26" s="30"/>
      <c r="D26" s="26" t="n">
        <f aca="false">D25+1</f>
        <v>25</v>
      </c>
      <c r="E26" s="26" t="s">
        <v>91</v>
      </c>
      <c r="F26" s="26" t="s">
        <v>88</v>
      </c>
      <c r="G26" s="26" t="s">
        <v>89</v>
      </c>
      <c r="H26" s="36" t="n">
        <v>42080</v>
      </c>
      <c r="I26" s="28" t="n">
        <v>4295</v>
      </c>
      <c r="J26" s="30"/>
      <c r="O26" s="37" t="n">
        <f aca="false">SUM(O4:O25)</f>
        <v>2957617.55</v>
      </c>
    </row>
    <row r="27" customFormat="false" ht="15.75" hidden="false" customHeight="false" outlineLevel="0" collapsed="false">
      <c r="C27" s="30"/>
      <c r="D27" s="26" t="n">
        <f aca="false">D26+1</f>
        <v>26</v>
      </c>
      <c r="E27" s="26" t="s">
        <v>92</v>
      </c>
      <c r="F27" s="26" t="s">
        <v>93</v>
      </c>
      <c r="G27" s="26" t="s">
        <v>94</v>
      </c>
      <c r="H27" s="36" t="n">
        <v>42081</v>
      </c>
      <c r="I27" s="28" t="n">
        <v>8900</v>
      </c>
      <c r="J27" s="30"/>
    </row>
    <row r="28" customFormat="false" ht="15.75" hidden="false" customHeight="false" outlineLevel="0" collapsed="false">
      <c r="C28" s="30"/>
      <c r="D28" s="26" t="n">
        <f aca="false">D27+1</f>
        <v>27</v>
      </c>
      <c r="E28" s="26" t="s">
        <v>95</v>
      </c>
      <c r="F28" s="26" t="s">
        <v>96</v>
      </c>
      <c r="G28" s="26" t="s">
        <v>97</v>
      </c>
      <c r="H28" s="36" t="n">
        <v>42087</v>
      </c>
      <c r="I28" s="28" t="n">
        <v>2500</v>
      </c>
      <c r="J28" s="30"/>
    </row>
    <row r="29" customFormat="false" ht="15.75" hidden="false" customHeight="false" outlineLevel="0" collapsed="false">
      <c r="C29" s="30"/>
      <c r="D29" s="26" t="n">
        <f aca="false">D28+1</f>
        <v>28</v>
      </c>
      <c r="E29" s="26" t="s">
        <v>98</v>
      </c>
      <c r="F29" s="26" t="s">
        <v>99</v>
      </c>
      <c r="G29" s="26" t="s">
        <v>37</v>
      </c>
      <c r="H29" s="36" t="n">
        <v>42087</v>
      </c>
      <c r="I29" s="28" t="n">
        <v>1166</v>
      </c>
      <c r="J29" s="30"/>
    </row>
    <row r="30" customFormat="false" ht="15.75" hidden="false" customHeight="false" outlineLevel="0" collapsed="false">
      <c r="C30" s="30"/>
      <c r="D30" s="26" t="n">
        <f aca="false">D29+1</f>
        <v>29</v>
      </c>
      <c r="E30" s="26" t="s">
        <v>98</v>
      </c>
      <c r="F30" s="26" t="s">
        <v>100</v>
      </c>
      <c r="G30" s="26" t="s">
        <v>37</v>
      </c>
      <c r="H30" s="36" t="n">
        <v>42087</v>
      </c>
      <c r="I30" s="28" t="n">
        <v>1344.3</v>
      </c>
      <c r="J30" s="30"/>
    </row>
    <row r="31" customFormat="false" ht="15.75" hidden="false" customHeight="false" outlineLevel="0" collapsed="false">
      <c r="C31" s="30"/>
      <c r="D31" s="26" t="n">
        <f aca="false">D30+1</f>
        <v>30</v>
      </c>
      <c r="E31" s="26" t="s">
        <v>98</v>
      </c>
      <c r="F31" s="26" t="s">
        <v>101</v>
      </c>
      <c r="G31" s="26" t="s">
        <v>37</v>
      </c>
      <c r="H31" s="36" t="n">
        <v>42087</v>
      </c>
      <c r="I31" s="28" t="n">
        <v>325</v>
      </c>
      <c r="J31" s="30"/>
    </row>
    <row r="32" customFormat="false" ht="15.75" hidden="false" customHeight="false" outlineLevel="0" collapsed="false">
      <c r="C32" s="30"/>
      <c r="D32" s="26" t="n">
        <f aca="false">D31+1</f>
        <v>31</v>
      </c>
      <c r="E32" s="26" t="s">
        <v>98</v>
      </c>
      <c r="F32" s="26" t="s">
        <v>102</v>
      </c>
      <c r="G32" s="26" t="s">
        <v>37</v>
      </c>
      <c r="H32" s="36" t="n">
        <v>42087</v>
      </c>
      <c r="I32" s="28" t="n">
        <v>300</v>
      </c>
      <c r="J32" s="30"/>
    </row>
    <row r="33" customFormat="false" ht="15.75" hidden="false" customHeight="false" outlineLevel="0" collapsed="false">
      <c r="C33" s="30"/>
      <c r="D33" s="26" t="n">
        <f aca="false">D32+1</f>
        <v>32</v>
      </c>
      <c r="E33" s="26" t="s">
        <v>98</v>
      </c>
      <c r="F33" s="26" t="s">
        <v>103</v>
      </c>
      <c r="G33" s="26" t="s">
        <v>37</v>
      </c>
      <c r="H33" s="36" t="n">
        <v>42087</v>
      </c>
      <c r="I33" s="28" t="n">
        <v>1332</v>
      </c>
      <c r="J33" s="30"/>
    </row>
    <row r="34" customFormat="false" ht="15.75" hidden="false" customHeight="false" outlineLevel="0" collapsed="false">
      <c r="C34" s="30"/>
      <c r="D34" s="26" t="n">
        <f aca="false">D33+1</f>
        <v>33</v>
      </c>
      <c r="E34" s="26" t="s">
        <v>98</v>
      </c>
      <c r="F34" s="26" t="s">
        <v>104</v>
      </c>
      <c r="G34" s="26" t="s">
        <v>37</v>
      </c>
      <c r="H34" s="36" t="n">
        <v>42087</v>
      </c>
      <c r="I34" s="28" t="n">
        <v>300</v>
      </c>
      <c r="J34" s="30"/>
    </row>
    <row r="35" customFormat="false" ht="15.75" hidden="false" customHeight="false" outlineLevel="0" collapsed="false">
      <c r="C35" s="30"/>
      <c r="D35" s="26" t="n">
        <f aca="false">D34+1</f>
        <v>34</v>
      </c>
      <c r="E35" s="26" t="s">
        <v>98</v>
      </c>
      <c r="F35" s="26" t="s">
        <v>105</v>
      </c>
      <c r="G35" s="26" t="s">
        <v>37</v>
      </c>
      <c r="H35" s="36" t="n">
        <v>42087</v>
      </c>
      <c r="I35" s="28" t="n">
        <v>200</v>
      </c>
      <c r="J35" s="30"/>
    </row>
    <row r="36" customFormat="false" ht="15.75" hidden="false" customHeight="false" outlineLevel="0" collapsed="false">
      <c r="C36" s="30"/>
      <c r="D36" s="26" t="n">
        <f aca="false">D35+1</f>
        <v>35</v>
      </c>
      <c r="E36" s="26" t="s">
        <v>106</v>
      </c>
      <c r="F36" s="26" t="s">
        <v>107</v>
      </c>
      <c r="G36" s="26" t="s">
        <v>70</v>
      </c>
      <c r="H36" s="36" t="n">
        <v>42089</v>
      </c>
      <c r="I36" s="28" t="n">
        <v>2158.83</v>
      </c>
      <c r="J36" s="30"/>
    </row>
    <row r="37" customFormat="false" ht="15.75" hidden="false" customHeight="false" outlineLevel="0" collapsed="false">
      <c r="C37" s="30"/>
      <c r="D37" s="26" t="n">
        <f aca="false">D36+1</f>
        <v>36</v>
      </c>
      <c r="E37" s="26" t="s">
        <v>108</v>
      </c>
      <c r="F37" s="26" t="s">
        <v>109</v>
      </c>
      <c r="G37" s="26" t="s">
        <v>97</v>
      </c>
      <c r="H37" s="36" t="n">
        <v>42089</v>
      </c>
      <c r="I37" s="28" t="n">
        <v>2500</v>
      </c>
      <c r="J37" s="30"/>
    </row>
    <row r="38" customFormat="false" ht="15.75" hidden="false" customHeight="false" outlineLevel="0" collapsed="false">
      <c r="C38" s="30"/>
      <c r="D38" s="26" t="n">
        <f aca="false">D37+1</f>
        <v>37</v>
      </c>
      <c r="E38" s="26" t="s">
        <v>108</v>
      </c>
      <c r="F38" s="26" t="s">
        <v>110</v>
      </c>
      <c r="G38" s="26" t="s">
        <v>19</v>
      </c>
      <c r="H38" s="36" t="n">
        <v>42093</v>
      </c>
      <c r="I38" s="28" t="n">
        <v>10085.25</v>
      </c>
      <c r="J38" s="30"/>
    </row>
    <row r="39" customFormat="false" ht="15.75" hidden="false" customHeight="false" outlineLevel="0" collapsed="false">
      <c r="C39" s="30"/>
      <c r="D39" s="26" t="n">
        <f aca="false">D38+1</f>
        <v>38</v>
      </c>
      <c r="E39" s="26" t="s">
        <v>111</v>
      </c>
      <c r="F39" s="26" t="s">
        <v>112</v>
      </c>
      <c r="G39" s="26" t="s">
        <v>37</v>
      </c>
      <c r="H39" s="36" t="n">
        <v>42093</v>
      </c>
      <c r="I39" s="28" t="n">
        <v>2450.07</v>
      </c>
      <c r="J39" s="30"/>
    </row>
    <row r="40" customFormat="false" ht="15.75" hidden="false" customHeight="false" outlineLevel="0" collapsed="false">
      <c r="C40" s="30"/>
      <c r="D40" s="26" t="n">
        <f aca="false">D39+1</f>
        <v>39</v>
      </c>
      <c r="E40" s="26" t="s">
        <v>113</v>
      </c>
      <c r="F40" s="26" t="s">
        <v>88</v>
      </c>
      <c r="G40" s="26" t="s">
        <v>89</v>
      </c>
      <c r="H40" s="36" t="n">
        <v>42100</v>
      </c>
      <c r="I40" s="28" t="n">
        <v>1200</v>
      </c>
      <c r="J40" s="30"/>
    </row>
    <row r="41" customFormat="false" ht="15.75" hidden="false" customHeight="false" outlineLevel="0" collapsed="false">
      <c r="C41" s="30"/>
      <c r="D41" s="26" t="n">
        <f aca="false">D40+1</f>
        <v>40</v>
      </c>
      <c r="E41" s="26" t="s">
        <v>114</v>
      </c>
      <c r="F41" s="26" t="s">
        <v>88</v>
      </c>
      <c r="G41" s="26" t="s">
        <v>89</v>
      </c>
      <c r="H41" s="36" t="n">
        <v>42100</v>
      </c>
      <c r="I41" s="28" t="n">
        <v>4865</v>
      </c>
      <c r="J41" s="30"/>
    </row>
    <row r="42" customFormat="false" ht="15.75" hidden="false" customHeight="false" outlineLevel="0" collapsed="false">
      <c r="C42" s="30"/>
      <c r="D42" s="26" t="n">
        <f aca="false">D41+1</f>
        <v>41</v>
      </c>
      <c r="E42" s="26" t="s">
        <v>115</v>
      </c>
      <c r="F42" s="26" t="s">
        <v>116</v>
      </c>
      <c r="G42" s="26" t="s">
        <v>62</v>
      </c>
      <c r="H42" s="36" t="n">
        <v>42100</v>
      </c>
      <c r="I42" s="28" t="n">
        <v>1059.52</v>
      </c>
      <c r="J42" s="30"/>
    </row>
    <row r="43" customFormat="false" ht="15.75" hidden="false" customHeight="false" outlineLevel="0" collapsed="false">
      <c r="C43" s="30"/>
      <c r="D43" s="26" t="n">
        <f aca="false">D42+1</f>
        <v>42</v>
      </c>
      <c r="E43" s="26" t="s">
        <v>117</v>
      </c>
      <c r="F43" s="26" t="s">
        <v>118</v>
      </c>
      <c r="G43" s="26" t="s">
        <v>19</v>
      </c>
      <c r="H43" s="36" t="n">
        <v>42108</v>
      </c>
      <c r="I43" s="28" t="n">
        <v>6144.37</v>
      </c>
      <c r="J43" s="30"/>
    </row>
    <row r="44" customFormat="false" ht="15.75" hidden="false" customHeight="false" outlineLevel="0" collapsed="false">
      <c r="C44" s="30"/>
      <c r="D44" s="26" t="n">
        <f aca="false">D43+1</f>
        <v>43</v>
      </c>
      <c r="E44" s="26" t="s">
        <v>119</v>
      </c>
      <c r="F44" s="26" t="s">
        <v>120</v>
      </c>
      <c r="G44" s="26" t="s">
        <v>49</v>
      </c>
      <c r="H44" s="36" t="n">
        <v>42109</v>
      </c>
      <c r="I44" s="28" t="n">
        <v>5600</v>
      </c>
      <c r="J44" s="30"/>
    </row>
    <row r="45" customFormat="false" ht="15.75" hidden="false" customHeight="false" outlineLevel="0" collapsed="false">
      <c r="C45" s="30"/>
      <c r="D45" s="26" t="n">
        <f aca="false">D44+1</f>
        <v>44</v>
      </c>
      <c r="E45" s="26" t="s">
        <v>121</v>
      </c>
      <c r="F45" s="26" t="s">
        <v>122</v>
      </c>
      <c r="G45" s="26" t="s">
        <v>89</v>
      </c>
      <c r="H45" s="36" t="n">
        <v>42109</v>
      </c>
      <c r="I45" s="28" t="n">
        <v>2250</v>
      </c>
      <c r="J45" s="30"/>
    </row>
    <row r="46" customFormat="false" ht="15.75" hidden="false" customHeight="false" outlineLevel="0" collapsed="false">
      <c r="C46" s="30"/>
      <c r="D46" s="26" t="n">
        <f aca="false">D45+1</f>
        <v>45</v>
      </c>
      <c r="E46" s="26" t="s">
        <v>123</v>
      </c>
      <c r="F46" s="26" t="s">
        <v>122</v>
      </c>
      <c r="G46" s="26" t="s">
        <v>89</v>
      </c>
      <c r="H46" s="36" t="n">
        <v>42109</v>
      </c>
      <c r="I46" s="28" t="n">
        <v>920</v>
      </c>
      <c r="J46" s="30"/>
    </row>
    <row r="47" customFormat="false" ht="15.75" hidden="false" customHeight="false" outlineLevel="0" collapsed="false">
      <c r="C47" s="30"/>
      <c r="D47" s="26" t="n">
        <f aca="false">D46+1</f>
        <v>46</v>
      </c>
      <c r="E47" s="26" t="s">
        <v>124</v>
      </c>
      <c r="F47" s="26" t="s">
        <v>122</v>
      </c>
      <c r="G47" s="26" t="s">
        <v>89</v>
      </c>
      <c r="H47" s="36" t="n">
        <v>42109</v>
      </c>
      <c r="I47" s="28" t="n">
        <v>2100</v>
      </c>
      <c r="J47" s="30"/>
    </row>
    <row r="48" customFormat="false" ht="15.75" hidden="false" customHeight="false" outlineLevel="0" collapsed="false">
      <c r="C48" s="30"/>
      <c r="D48" s="26" t="n">
        <f aca="false">D47+1</f>
        <v>47</v>
      </c>
      <c r="E48" s="26" t="s">
        <v>125</v>
      </c>
      <c r="F48" s="26" t="s">
        <v>120</v>
      </c>
      <c r="G48" s="26" t="s">
        <v>49</v>
      </c>
      <c r="H48" s="36" t="n">
        <v>42110</v>
      </c>
      <c r="I48" s="28" t="n">
        <v>2000</v>
      </c>
      <c r="J48" s="30"/>
    </row>
    <row r="49" customFormat="false" ht="15.75" hidden="false" customHeight="false" outlineLevel="0" collapsed="false">
      <c r="C49" s="30"/>
      <c r="D49" s="26" t="n">
        <f aca="false">D48+1</f>
        <v>48</v>
      </c>
      <c r="E49" s="26" t="s">
        <v>126</v>
      </c>
      <c r="F49" s="50" t="s">
        <v>127</v>
      </c>
      <c r="G49" s="26" t="s">
        <v>70</v>
      </c>
      <c r="H49" s="36" t="n">
        <v>42116</v>
      </c>
      <c r="I49" s="28" t="n">
        <v>2227.76</v>
      </c>
      <c r="J49" s="30"/>
    </row>
    <row r="50" customFormat="false" ht="15.75" hidden="false" customHeight="false" outlineLevel="0" collapsed="false">
      <c r="C50" s="30"/>
      <c r="D50" s="26" t="n">
        <f aca="false">D49+1</f>
        <v>49</v>
      </c>
      <c r="E50" s="26" t="s">
        <v>128</v>
      </c>
      <c r="F50" s="26" t="s">
        <v>129</v>
      </c>
      <c r="G50" s="26" t="s">
        <v>97</v>
      </c>
      <c r="H50" s="36" t="n">
        <v>42116</v>
      </c>
      <c r="I50" s="28" t="n">
        <v>2500</v>
      </c>
      <c r="J50" s="30"/>
    </row>
    <row r="51" customFormat="false" ht="15.75" hidden="false" customHeight="false" outlineLevel="0" collapsed="false">
      <c r="C51" s="30"/>
      <c r="D51" s="26" t="n">
        <f aca="false">D50+1</f>
        <v>50</v>
      </c>
      <c r="E51" s="26" t="s">
        <v>130</v>
      </c>
      <c r="F51" s="26" t="s">
        <v>131</v>
      </c>
      <c r="G51" s="26" t="s">
        <v>132</v>
      </c>
      <c r="H51" s="36" t="n">
        <v>42116</v>
      </c>
      <c r="I51" s="28" t="n">
        <v>8400</v>
      </c>
      <c r="J51" s="30"/>
    </row>
    <row r="52" customFormat="false" ht="15.75" hidden="false" customHeight="false" outlineLevel="0" collapsed="false">
      <c r="C52" s="30"/>
      <c r="D52" s="26" t="n">
        <f aca="false">D51+1</f>
        <v>51</v>
      </c>
      <c r="E52" s="26" t="s">
        <v>133</v>
      </c>
      <c r="F52" s="26" t="s">
        <v>134</v>
      </c>
      <c r="G52" s="26" t="s">
        <v>62</v>
      </c>
      <c r="H52" s="36" t="n">
        <v>42123</v>
      </c>
      <c r="I52" s="28" t="n">
        <v>963.2</v>
      </c>
      <c r="J52" s="30"/>
    </row>
    <row r="53" customFormat="false" ht="15.75" hidden="false" customHeight="false" outlineLevel="0" collapsed="false">
      <c r="C53" s="30"/>
      <c r="D53" s="26" t="n">
        <f aca="false">D52+1</f>
        <v>52</v>
      </c>
      <c r="E53" s="26" t="s">
        <v>135</v>
      </c>
      <c r="F53" s="26" t="s">
        <v>136</v>
      </c>
      <c r="G53" s="26" t="s">
        <v>86</v>
      </c>
      <c r="H53" s="36" t="n">
        <v>42124</v>
      </c>
      <c r="I53" s="28" t="n">
        <v>17320.13</v>
      </c>
      <c r="J53" s="30"/>
    </row>
    <row r="54" customFormat="false" ht="15.75" hidden="false" customHeight="false" outlineLevel="0" collapsed="false">
      <c r="C54" s="30"/>
      <c r="D54" s="26" t="n">
        <f aca="false">D53+1</f>
        <v>53</v>
      </c>
      <c r="E54" s="26" t="s">
        <v>137</v>
      </c>
      <c r="F54" s="26" t="s">
        <v>138</v>
      </c>
      <c r="G54" s="26" t="s">
        <v>86</v>
      </c>
      <c r="H54" s="36" t="n">
        <v>42124</v>
      </c>
      <c r="I54" s="28" t="n">
        <v>17320.13</v>
      </c>
      <c r="J54" s="30"/>
    </row>
    <row r="55" customFormat="false" ht="15.75" hidden="false" customHeight="false" outlineLevel="0" collapsed="false">
      <c r="C55" s="30"/>
      <c r="D55" s="26" t="n">
        <f aca="false">D54+1</f>
        <v>54</v>
      </c>
      <c r="E55" s="26" t="s">
        <v>139</v>
      </c>
      <c r="F55" s="26" t="s">
        <v>88</v>
      </c>
      <c r="G55" s="26" t="s">
        <v>89</v>
      </c>
      <c r="H55" s="36" t="n">
        <v>42124</v>
      </c>
      <c r="I55" s="28" t="n">
        <v>1910</v>
      </c>
      <c r="J55" s="30"/>
    </row>
    <row r="56" customFormat="false" ht="15.75" hidden="false" customHeight="false" outlineLevel="0" collapsed="false">
      <c r="C56" s="30"/>
      <c r="D56" s="26" t="n">
        <f aca="false">D55+1</f>
        <v>55</v>
      </c>
      <c r="E56" s="26" t="s">
        <v>140</v>
      </c>
      <c r="F56" s="26" t="s">
        <v>88</v>
      </c>
      <c r="G56" s="26" t="s">
        <v>89</v>
      </c>
      <c r="H56" s="36" t="n">
        <v>42124</v>
      </c>
      <c r="I56" s="28" t="n">
        <v>6250</v>
      </c>
      <c r="J56" s="30"/>
    </row>
    <row r="57" customFormat="false" ht="15.75" hidden="false" customHeight="false" outlineLevel="0" collapsed="false">
      <c r="C57" s="30"/>
      <c r="D57" s="26" t="n">
        <f aca="false">D56+1</f>
        <v>56</v>
      </c>
      <c r="E57" s="26" t="s">
        <v>141</v>
      </c>
      <c r="F57" s="26" t="s">
        <v>88</v>
      </c>
      <c r="G57" s="26" t="s">
        <v>89</v>
      </c>
      <c r="H57" s="36" t="n">
        <v>42124</v>
      </c>
      <c r="I57" s="28" t="n">
        <v>3425</v>
      </c>
      <c r="J57" s="30"/>
    </row>
    <row r="58" customFormat="false" ht="15.75" hidden="false" customHeight="false" outlineLevel="0" collapsed="false">
      <c r="C58" s="30"/>
      <c r="D58" s="26" t="n">
        <f aca="false">D57+1</f>
        <v>57</v>
      </c>
      <c r="E58" s="26" t="s">
        <v>142</v>
      </c>
      <c r="F58" s="26" t="s">
        <v>143</v>
      </c>
      <c r="G58" s="26" t="s">
        <v>19</v>
      </c>
      <c r="H58" s="36" t="n">
        <v>42124</v>
      </c>
      <c r="I58" s="28" t="n">
        <v>9110.62</v>
      </c>
      <c r="J58" s="30"/>
    </row>
    <row r="59" customFormat="false" ht="15.75" hidden="false" customHeight="false" outlineLevel="0" collapsed="false">
      <c r="C59" s="30"/>
      <c r="D59" s="26" t="n">
        <f aca="false">D58+1</f>
        <v>58</v>
      </c>
      <c r="E59" s="26" t="s">
        <v>144</v>
      </c>
      <c r="F59" s="51" t="s">
        <v>145</v>
      </c>
      <c r="G59" s="26" t="s">
        <v>146</v>
      </c>
      <c r="H59" s="36" t="n">
        <v>42131</v>
      </c>
      <c r="I59" s="28" t="n">
        <v>2135832</v>
      </c>
      <c r="J59" s="30"/>
    </row>
    <row r="60" customFormat="false" ht="15.75" hidden="false" customHeight="false" outlineLevel="0" collapsed="false">
      <c r="C60" s="30"/>
      <c r="D60" s="26" t="n">
        <f aca="false">D59+1</f>
        <v>59</v>
      </c>
      <c r="E60" s="26" t="s">
        <v>147</v>
      </c>
      <c r="F60" s="26" t="s">
        <v>112</v>
      </c>
      <c r="G60" s="26" t="s">
        <v>37</v>
      </c>
      <c r="H60" s="36" t="n">
        <v>42132</v>
      </c>
      <c r="I60" s="28" t="n">
        <v>2420.25</v>
      </c>
      <c r="J60" s="30"/>
    </row>
    <row r="61" customFormat="false" ht="15.75" hidden="false" customHeight="false" outlineLevel="0" collapsed="false">
      <c r="C61" s="30"/>
      <c r="D61" s="26" t="n">
        <f aca="false">D60+1</f>
        <v>60</v>
      </c>
      <c r="E61" s="26" t="s">
        <v>148</v>
      </c>
      <c r="F61" s="26" t="s">
        <v>149</v>
      </c>
      <c r="G61" s="26" t="s">
        <v>49</v>
      </c>
      <c r="H61" s="36" t="n">
        <v>42132</v>
      </c>
      <c r="I61" s="28" t="n">
        <v>7235</v>
      </c>
      <c r="J61" s="30"/>
    </row>
    <row r="62" customFormat="false" ht="15.75" hidden="false" customHeight="false" outlineLevel="0" collapsed="false">
      <c r="C62" s="30"/>
      <c r="D62" s="26" t="n">
        <f aca="false">D61+1</f>
        <v>61</v>
      </c>
      <c r="E62" s="26" t="s">
        <v>150</v>
      </c>
      <c r="F62" s="26" t="s">
        <v>151</v>
      </c>
      <c r="G62" s="26" t="s">
        <v>37</v>
      </c>
      <c r="H62" s="36" t="n">
        <v>42137</v>
      </c>
      <c r="I62" s="28" t="n">
        <v>937</v>
      </c>
      <c r="J62" s="30"/>
    </row>
    <row r="63" customFormat="false" ht="15.75" hidden="false" customHeight="false" outlineLevel="0" collapsed="false">
      <c r="C63" s="30"/>
      <c r="D63" s="26" t="n">
        <f aca="false">D62+1</f>
        <v>62</v>
      </c>
      <c r="E63" s="26" t="s">
        <v>150</v>
      </c>
      <c r="F63" s="26" t="s">
        <v>100</v>
      </c>
      <c r="G63" s="26" t="s">
        <v>37</v>
      </c>
      <c r="H63" s="36" t="n">
        <v>42137</v>
      </c>
      <c r="I63" s="28" t="n">
        <v>308</v>
      </c>
      <c r="J63" s="30"/>
    </row>
    <row r="64" customFormat="false" ht="15.75" hidden="false" customHeight="false" outlineLevel="0" collapsed="false">
      <c r="C64" s="30"/>
      <c r="D64" s="26" t="n">
        <f aca="false">D63+1</f>
        <v>63</v>
      </c>
      <c r="E64" s="26" t="s">
        <v>150</v>
      </c>
      <c r="F64" s="26" t="s">
        <v>101</v>
      </c>
      <c r="G64" s="26" t="s">
        <v>37</v>
      </c>
      <c r="H64" s="36" t="n">
        <v>42137</v>
      </c>
      <c r="I64" s="28" t="n">
        <v>300</v>
      </c>
      <c r="J64" s="30"/>
    </row>
    <row r="65" customFormat="false" ht="15.75" hidden="false" customHeight="false" outlineLevel="0" collapsed="false">
      <c r="C65" s="30"/>
      <c r="D65" s="26" t="n">
        <f aca="false">D64+1</f>
        <v>64</v>
      </c>
      <c r="E65" s="26" t="s">
        <v>150</v>
      </c>
      <c r="F65" s="26" t="s">
        <v>152</v>
      </c>
      <c r="G65" s="26" t="s">
        <v>37</v>
      </c>
      <c r="H65" s="36" t="n">
        <v>42137</v>
      </c>
      <c r="I65" s="28" t="n">
        <v>300</v>
      </c>
      <c r="J65" s="30"/>
    </row>
    <row r="66" customFormat="false" ht="15.75" hidden="false" customHeight="false" outlineLevel="0" collapsed="false">
      <c r="C66" s="30"/>
      <c r="D66" s="26" t="n">
        <f aca="false">D65+1</f>
        <v>65</v>
      </c>
      <c r="E66" s="26" t="s">
        <v>150</v>
      </c>
      <c r="F66" s="26" t="s">
        <v>153</v>
      </c>
      <c r="G66" s="26" t="s">
        <v>37</v>
      </c>
      <c r="H66" s="36" t="n">
        <v>42137</v>
      </c>
      <c r="I66" s="28" t="n">
        <v>3099.6</v>
      </c>
      <c r="J66" s="30"/>
    </row>
    <row r="67" customFormat="false" ht="15.75" hidden="false" customHeight="false" outlineLevel="0" collapsed="false">
      <c r="C67" s="30"/>
      <c r="D67" s="26" t="n">
        <f aca="false">D66+1</f>
        <v>66</v>
      </c>
      <c r="E67" s="26" t="s">
        <v>150</v>
      </c>
      <c r="F67" s="26" t="s">
        <v>104</v>
      </c>
      <c r="G67" s="26" t="s">
        <v>37</v>
      </c>
      <c r="H67" s="36" t="n">
        <v>42137</v>
      </c>
      <c r="I67" s="28" t="n">
        <v>150</v>
      </c>
      <c r="J67" s="30"/>
    </row>
    <row r="68" customFormat="false" ht="15.75" hidden="false" customHeight="false" outlineLevel="0" collapsed="false">
      <c r="C68" s="30"/>
      <c r="D68" s="26" t="n">
        <f aca="false">D67+1</f>
        <v>67</v>
      </c>
      <c r="E68" s="26" t="s">
        <v>154</v>
      </c>
      <c r="F68" s="26" t="s">
        <v>155</v>
      </c>
      <c r="G68" s="26" t="s">
        <v>53</v>
      </c>
      <c r="H68" s="36" t="n">
        <v>42139</v>
      </c>
      <c r="I68" s="28" t="n">
        <v>60000</v>
      </c>
      <c r="J68" s="30"/>
    </row>
    <row r="69" customFormat="false" ht="15.75" hidden="false" customHeight="false" outlineLevel="0" collapsed="false">
      <c r="C69" s="30"/>
      <c r="D69" s="26" t="n">
        <f aca="false">D68+1</f>
        <v>68</v>
      </c>
      <c r="E69" s="26" t="s">
        <v>154</v>
      </c>
      <c r="F69" s="26" t="s">
        <v>156</v>
      </c>
      <c r="G69" s="26" t="s">
        <v>53</v>
      </c>
      <c r="H69" s="36" t="n">
        <v>42139</v>
      </c>
      <c r="I69" s="28" t="n">
        <v>36000</v>
      </c>
      <c r="J69" s="30"/>
    </row>
    <row r="70" customFormat="false" ht="15.75" hidden="false" customHeight="false" outlineLevel="0" collapsed="false">
      <c r="C70" s="30"/>
      <c r="D70" s="26" t="n">
        <f aca="false">D69+1</f>
        <v>69</v>
      </c>
      <c r="E70" s="26" t="s">
        <v>157</v>
      </c>
      <c r="F70" s="26" t="s">
        <v>158</v>
      </c>
      <c r="G70" s="26" t="s">
        <v>97</v>
      </c>
      <c r="H70" s="36" t="n">
        <v>42142</v>
      </c>
      <c r="I70" s="28" t="n">
        <v>2500</v>
      </c>
      <c r="J70" s="30"/>
    </row>
    <row r="71" customFormat="false" ht="15.75" hidden="false" customHeight="false" outlineLevel="0" collapsed="false">
      <c r="C71" s="30"/>
      <c r="D71" s="26" t="n">
        <f aca="false">D70+1</f>
        <v>70</v>
      </c>
      <c r="E71" s="26" t="s">
        <v>159</v>
      </c>
      <c r="F71" s="26" t="s">
        <v>160</v>
      </c>
      <c r="G71" s="26" t="s">
        <v>19</v>
      </c>
      <c r="H71" s="36" t="n">
        <v>42143</v>
      </c>
      <c r="I71" s="28" t="n">
        <v>8390.25</v>
      </c>
      <c r="J71" s="30"/>
    </row>
    <row r="72" customFormat="false" ht="15.75" hidden="false" customHeight="false" outlineLevel="0" collapsed="false">
      <c r="C72" s="30"/>
      <c r="D72" s="26" t="n">
        <f aca="false">D71+1</f>
        <v>71</v>
      </c>
      <c r="E72" s="26" t="s">
        <v>161</v>
      </c>
      <c r="F72" s="26" t="s">
        <v>162</v>
      </c>
      <c r="G72" s="26" t="s">
        <v>163</v>
      </c>
      <c r="H72" s="36" t="n">
        <v>42144</v>
      </c>
      <c r="I72" s="28" t="n">
        <v>3600</v>
      </c>
      <c r="J72" s="30"/>
    </row>
    <row r="73" customFormat="false" ht="15.75" hidden="false" customHeight="false" outlineLevel="0" collapsed="false">
      <c r="C73" s="30"/>
      <c r="D73" s="26" t="n">
        <f aca="false">D72+1</f>
        <v>72</v>
      </c>
      <c r="E73" s="26" t="s">
        <v>164</v>
      </c>
      <c r="F73" s="26" t="s">
        <v>165</v>
      </c>
      <c r="G73" s="26" t="s">
        <v>49</v>
      </c>
      <c r="H73" s="36" t="n">
        <v>42145</v>
      </c>
      <c r="I73" s="28" t="n">
        <v>2732</v>
      </c>
      <c r="J73" s="30"/>
    </row>
    <row r="74" customFormat="false" ht="15.75" hidden="false" customHeight="false" outlineLevel="0" collapsed="false">
      <c r="C74" s="30"/>
      <c r="D74" s="26" t="n">
        <f aca="false">D73+1</f>
        <v>73</v>
      </c>
      <c r="E74" s="26" t="s">
        <v>166</v>
      </c>
      <c r="F74" s="26" t="s">
        <v>88</v>
      </c>
      <c r="G74" s="26" t="s">
        <v>89</v>
      </c>
      <c r="H74" s="36" t="n">
        <v>42151</v>
      </c>
      <c r="I74" s="28" t="n">
        <v>3430</v>
      </c>
      <c r="J74" s="30"/>
    </row>
    <row r="75" customFormat="false" ht="15.75" hidden="false" customHeight="false" outlineLevel="0" collapsed="false">
      <c r="C75" s="30"/>
      <c r="D75" s="26" t="n">
        <f aca="false">D74+1</f>
        <v>74</v>
      </c>
      <c r="E75" s="26" t="s">
        <v>167</v>
      </c>
      <c r="F75" s="26" t="s">
        <v>88</v>
      </c>
      <c r="G75" s="26" t="s">
        <v>89</v>
      </c>
      <c r="H75" s="36" t="n">
        <v>42151</v>
      </c>
      <c r="I75" s="28" t="n">
        <v>2150</v>
      </c>
      <c r="J75" s="30"/>
    </row>
    <row r="76" customFormat="false" ht="15.75" hidden="false" customHeight="false" outlineLevel="0" collapsed="false">
      <c r="C76" s="30"/>
      <c r="D76" s="26" t="n">
        <f aca="false">D75+1</f>
        <v>75</v>
      </c>
      <c r="E76" s="26" t="s">
        <v>168</v>
      </c>
      <c r="F76" s="26" t="s">
        <v>88</v>
      </c>
      <c r="G76" s="26" t="s">
        <v>89</v>
      </c>
      <c r="H76" s="36" t="n">
        <v>42151</v>
      </c>
      <c r="I76" s="28" t="n">
        <v>3070</v>
      </c>
      <c r="J76" s="30"/>
    </row>
    <row r="77" customFormat="false" ht="15.75" hidden="false" customHeight="false" outlineLevel="0" collapsed="false">
      <c r="C77" s="30"/>
      <c r="D77" s="26" t="n">
        <f aca="false">D76+1</f>
        <v>76</v>
      </c>
      <c r="E77" s="26" t="s">
        <v>169</v>
      </c>
      <c r="F77" s="26" t="s">
        <v>76</v>
      </c>
      <c r="G77" s="26" t="s">
        <v>49</v>
      </c>
      <c r="H77" s="36" t="n">
        <v>42151</v>
      </c>
      <c r="I77" s="28" t="n">
        <v>2550</v>
      </c>
      <c r="J77" s="30"/>
    </row>
    <row r="78" customFormat="false" ht="15.75" hidden="false" customHeight="false" outlineLevel="0" collapsed="false">
      <c r="C78" s="30"/>
      <c r="D78" s="26" t="n">
        <f aca="false">D77+1</f>
        <v>77</v>
      </c>
      <c r="E78" s="26" t="s">
        <v>170</v>
      </c>
      <c r="F78" s="26" t="s">
        <v>171</v>
      </c>
      <c r="G78" s="26" t="s">
        <v>19</v>
      </c>
      <c r="H78" s="36" t="n">
        <v>42156</v>
      </c>
      <c r="I78" s="28" t="n">
        <v>8814</v>
      </c>
      <c r="J78" s="30"/>
    </row>
    <row r="79" customFormat="false" ht="15.75" hidden="false" customHeight="false" outlineLevel="0" collapsed="false">
      <c r="C79" s="30"/>
      <c r="D79" s="26" t="n">
        <f aca="false">D78+1</f>
        <v>78</v>
      </c>
      <c r="E79" s="26" t="s">
        <v>172</v>
      </c>
      <c r="F79" s="26" t="s">
        <v>173</v>
      </c>
      <c r="G79" s="26" t="s">
        <v>62</v>
      </c>
      <c r="H79" s="36" t="n">
        <v>42160</v>
      </c>
      <c r="I79" s="28" t="n">
        <v>1011.36</v>
      </c>
      <c r="J79" s="30"/>
    </row>
    <row r="80" customFormat="false" ht="15.75" hidden="false" customHeight="false" outlineLevel="0" collapsed="false">
      <c r="C80" s="30"/>
      <c r="D80" s="26" t="n">
        <f aca="false">D79+1</f>
        <v>79</v>
      </c>
      <c r="E80" s="26" t="s">
        <v>174</v>
      </c>
      <c r="F80" s="26" t="s">
        <v>175</v>
      </c>
      <c r="G80" s="26" t="s">
        <v>176</v>
      </c>
      <c r="H80" s="36" t="n">
        <v>42160</v>
      </c>
      <c r="I80" s="28" t="n">
        <v>1540.86</v>
      </c>
      <c r="J80" s="30"/>
    </row>
    <row r="81" customFormat="false" ht="15.75" hidden="false" customHeight="false" outlineLevel="0" collapsed="false">
      <c r="C81" s="30"/>
      <c r="D81" s="26" t="n">
        <f aca="false">D80+1</f>
        <v>80</v>
      </c>
      <c r="E81" s="26" t="s">
        <v>177</v>
      </c>
      <c r="F81" s="26" t="s">
        <v>178</v>
      </c>
      <c r="G81" s="26" t="s">
        <v>37</v>
      </c>
      <c r="H81" s="36" t="n">
        <v>42160</v>
      </c>
      <c r="I81" s="28" t="n">
        <v>1226</v>
      </c>
      <c r="J81" s="30"/>
    </row>
    <row r="82" customFormat="false" ht="15.75" hidden="false" customHeight="false" outlineLevel="0" collapsed="false">
      <c r="C82" s="30"/>
      <c r="D82" s="26" t="n">
        <f aca="false">D81+1</f>
        <v>81</v>
      </c>
      <c r="E82" s="26" t="s">
        <v>177</v>
      </c>
      <c r="F82" s="26" t="s">
        <v>100</v>
      </c>
      <c r="G82" s="26" t="s">
        <v>37</v>
      </c>
      <c r="H82" s="36" t="n">
        <v>42160</v>
      </c>
      <c r="I82" s="28" t="n">
        <v>520.5</v>
      </c>
      <c r="J82" s="30"/>
    </row>
    <row r="83" customFormat="false" ht="15.75" hidden="false" customHeight="false" outlineLevel="0" collapsed="false">
      <c r="C83" s="30"/>
      <c r="D83" s="26" t="n">
        <f aca="false">D82+1</f>
        <v>82</v>
      </c>
      <c r="E83" s="26" t="s">
        <v>177</v>
      </c>
      <c r="F83" s="26" t="s">
        <v>101</v>
      </c>
      <c r="G83" s="26" t="s">
        <v>37</v>
      </c>
      <c r="H83" s="36" t="n">
        <v>42160</v>
      </c>
      <c r="I83" s="28" t="n">
        <v>100</v>
      </c>
      <c r="J83" s="30"/>
    </row>
    <row r="84" customFormat="false" ht="15.75" hidden="false" customHeight="false" outlineLevel="0" collapsed="false">
      <c r="C84" s="30"/>
      <c r="D84" s="26" t="n">
        <f aca="false">D83+1</f>
        <v>83</v>
      </c>
      <c r="E84" s="26" t="s">
        <v>177</v>
      </c>
      <c r="F84" s="26" t="s">
        <v>179</v>
      </c>
      <c r="G84" s="26" t="s">
        <v>37</v>
      </c>
      <c r="H84" s="36" t="n">
        <v>42160</v>
      </c>
      <c r="I84" s="28" t="n">
        <v>300</v>
      </c>
      <c r="J84" s="30"/>
    </row>
    <row r="85" customFormat="false" ht="15.75" hidden="false" customHeight="false" outlineLevel="0" collapsed="false">
      <c r="C85" s="30"/>
      <c r="D85" s="26" t="n">
        <f aca="false">D84+1</f>
        <v>84</v>
      </c>
      <c r="E85" s="26" t="s">
        <v>177</v>
      </c>
      <c r="F85" s="26" t="s">
        <v>180</v>
      </c>
      <c r="G85" s="26" t="s">
        <v>37</v>
      </c>
      <c r="H85" s="36" t="n">
        <v>42160</v>
      </c>
      <c r="I85" s="28" t="n">
        <v>1887.25</v>
      </c>
      <c r="J85" s="30"/>
    </row>
    <row r="86" customFormat="false" ht="15.75" hidden="false" customHeight="false" outlineLevel="0" collapsed="false">
      <c r="C86" s="30"/>
      <c r="D86" s="26" t="n">
        <f aca="false">D85+1</f>
        <v>85</v>
      </c>
      <c r="E86" s="26" t="s">
        <v>177</v>
      </c>
      <c r="F86" s="26" t="s">
        <v>104</v>
      </c>
      <c r="G86" s="26" t="s">
        <v>37</v>
      </c>
      <c r="H86" s="36" t="n">
        <v>42160</v>
      </c>
      <c r="I86" s="28" t="n">
        <v>1050</v>
      </c>
      <c r="J86" s="30"/>
    </row>
    <row r="87" customFormat="false" ht="15.75" hidden="false" customHeight="false" outlineLevel="0" collapsed="false">
      <c r="C87" s="30"/>
      <c r="D87" s="26" t="n">
        <f aca="false">D86+1</f>
        <v>86</v>
      </c>
      <c r="E87" s="26" t="s">
        <v>181</v>
      </c>
      <c r="F87" s="26" t="s">
        <v>48</v>
      </c>
      <c r="G87" s="26" t="s">
        <v>89</v>
      </c>
      <c r="H87" s="36" t="n">
        <v>42160</v>
      </c>
      <c r="I87" s="28" t="n">
        <v>8225</v>
      </c>
      <c r="J87" s="30"/>
    </row>
    <row r="88" customFormat="false" ht="15.75" hidden="false" customHeight="false" outlineLevel="0" collapsed="false">
      <c r="C88" s="30"/>
      <c r="D88" s="26" t="n">
        <f aca="false">D87+1</f>
        <v>87</v>
      </c>
      <c r="E88" s="26" t="s">
        <v>182</v>
      </c>
      <c r="F88" s="26" t="s">
        <v>183</v>
      </c>
      <c r="G88" s="26" t="s">
        <v>37</v>
      </c>
      <c r="H88" s="36" t="n">
        <v>42160</v>
      </c>
      <c r="I88" s="28" t="n">
        <v>2500</v>
      </c>
      <c r="J88" s="30"/>
    </row>
    <row r="89" customFormat="false" ht="15.75" hidden="false" customHeight="false" outlineLevel="0" collapsed="false">
      <c r="C89" s="30"/>
      <c r="D89" s="26" t="n">
        <f aca="false">D88+1</f>
        <v>88</v>
      </c>
      <c r="E89" s="26" t="s">
        <v>184</v>
      </c>
      <c r="F89" s="26" t="s">
        <v>185</v>
      </c>
      <c r="G89" s="26" t="s">
        <v>70</v>
      </c>
      <c r="H89" s="36" t="n">
        <v>42164</v>
      </c>
      <c r="I89" s="28" t="n">
        <v>2334.6</v>
      </c>
      <c r="J89" s="30"/>
    </row>
    <row r="90" customFormat="false" ht="15.75" hidden="false" customHeight="false" outlineLevel="0" collapsed="false">
      <c r="C90" s="30"/>
      <c r="D90" s="26" t="n">
        <f aca="false">D89+1</f>
        <v>89</v>
      </c>
      <c r="E90" s="26" t="s">
        <v>186</v>
      </c>
      <c r="F90" s="26" t="s">
        <v>175</v>
      </c>
      <c r="G90" s="26" t="s">
        <v>83</v>
      </c>
      <c r="H90" s="36" t="n">
        <v>42165</v>
      </c>
      <c r="I90" s="28" t="n">
        <v>10053.3</v>
      </c>
      <c r="J90" s="30"/>
    </row>
    <row r="91" customFormat="false" ht="15.75" hidden="false" customHeight="false" outlineLevel="0" collapsed="false">
      <c r="C91" s="30"/>
      <c r="D91" s="26" t="n">
        <f aca="false">D90+1</f>
        <v>90</v>
      </c>
      <c r="E91" s="26" t="s">
        <v>186</v>
      </c>
      <c r="F91" s="26" t="s">
        <v>88</v>
      </c>
      <c r="G91" s="26" t="s">
        <v>89</v>
      </c>
      <c r="H91" s="36" t="n">
        <v>42166</v>
      </c>
      <c r="I91" s="28" t="n">
        <v>850</v>
      </c>
      <c r="J91" s="30"/>
    </row>
    <row r="92" customFormat="false" ht="15.75" hidden="false" customHeight="false" outlineLevel="0" collapsed="false">
      <c r="C92" s="30"/>
      <c r="D92" s="26" t="n">
        <f aca="false">D91+1</f>
        <v>91</v>
      </c>
      <c r="E92" s="26" t="s">
        <v>187</v>
      </c>
      <c r="F92" s="26" t="s">
        <v>188</v>
      </c>
      <c r="G92" s="26" t="s">
        <v>19</v>
      </c>
      <c r="H92" s="36" t="n">
        <v>42170</v>
      </c>
      <c r="I92" s="28" t="n">
        <v>8263.12</v>
      </c>
      <c r="J92" s="30"/>
    </row>
    <row r="93" customFormat="false" ht="15.75" hidden="false" customHeight="false" outlineLevel="0" collapsed="false">
      <c r="C93" s="30"/>
      <c r="D93" s="26" t="n">
        <f aca="false">D92+1</f>
        <v>92</v>
      </c>
      <c r="E93" s="26" t="s">
        <v>189</v>
      </c>
      <c r="F93" s="26" t="s">
        <v>122</v>
      </c>
      <c r="G93" s="26" t="s">
        <v>89</v>
      </c>
      <c r="H93" s="36" t="n">
        <v>42171</v>
      </c>
      <c r="I93" s="28" t="n">
        <v>1100</v>
      </c>
      <c r="J93" s="30"/>
    </row>
    <row r="94" customFormat="false" ht="15.75" hidden="false" customHeight="false" outlineLevel="0" collapsed="false">
      <c r="C94" s="30"/>
      <c r="D94" s="26" t="n">
        <f aca="false">D93+1</f>
        <v>93</v>
      </c>
      <c r="E94" s="26" t="s">
        <v>190</v>
      </c>
      <c r="F94" s="26" t="s">
        <v>191</v>
      </c>
      <c r="G94" s="26" t="s">
        <v>192</v>
      </c>
      <c r="H94" s="36" t="n">
        <v>42180</v>
      </c>
      <c r="I94" s="28" t="n">
        <v>2405</v>
      </c>
      <c r="J94" s="30"/>
    </row>
    <row r="95" customFormat="false" ht="15.75" hidden="false" customHeight="false" outlineLevel="0" collapsed="false">
      <c r="C95" s="30"/>
      <c r="D95" s="26" t="n">
        <f aca="false">D94+1</f>
        <v>94</v>
      </c>
      <c r="E95" s="26" t="s">
        <v>193</v>
      </c>
      <c r="F95" s="26" t="s">
        <v>149</v>
      </c>
      <c r="G95" s="26" t="s">
        <v>49</v>
      </c>
      <c r="H95" s="36" t="n">
        <v>42184</v>
      </c>
      <c r="I95" s="28" t="n">
        <v>13763.52</v>
      </c>
      <c r="J95" s="30"/>
    </row>
    <row r="96" customFormat="false" ht="15.75" hidden="false" customHeight="false" outlineLevel="0" collapsed="false">
      <c r="C96" s="30"/>
      <c r="D96" s="26" t="n">
        <f aca="false">D95+1</f>
        <v>95</v>
      </c>
      <c r="E96" s="26" t="s">
        <v>194</v>
      </c>
      <c r="F96" s="26" t="s">
        <v>195</v>
      </c>
      <c r="G96" s="26" t="s">
        <v>97</v>
      </c>
      <c r="H96" s="36" t="n">
        <v>42184</v>
      </c>
      <c r="I96" s="28" t="n">
        <v>2551.99</v>
      </c>
      <c r="J96" s="30"/>
    </row>
    <row r="97" customFormat="false" ht="15.75" hidden="false" customHeight="false" outlineLevel="0" collapsed="false">
      <c r="C97" s="30"/>
      <c r="D97" s="26" t="n">
        <f aca="false">D96+1</f>
        <v>96</v>
      </c>
      <c r="E97" s="26" t="s">
        <v>196</v>
      </c>
      <c r="F97" s="26" t="s">
        <v>197</v>
      </c>
      <c r="G97" s="26" t="s">
        <v>86</v>
      </c>
      <c r="H97" s="36" t="n">
        <v>42184</v>
      </c>
      <c r="I97" s="28" t="n">
        <v>34640.26</v>
      </c>
      <c r="J97" s="30"/>
    </row>
    <row r="98" customFormat="false" ht="15.75" hidden="false" customHeight="false" outlineLevel="0" collapsed="false">
      <c r="C98" s="30"/>
      <c r="D98" s="26" t="n">
        <f aca="false">D97+1</f>
        <v>97</v>
      </c>
      <c r="E98" s="26" t="s">
        <v>198</v>
      </c>
      <c r="F98" s="26" t="s">
        <v>199</v>
      </c>
      <c r="G98" s="26" t="s">
        <v>70</v>
      </c>
      <c r="H98" s="36" t="n">
        <v>42184</v>
      </c>
      <c r="I98" s="28" t="n">
        <v>3395.14</v>
      </c>
      <c r="J98" s="30"/>
    </row>
    <row r="99" customFormat="false" ht="15.75" hidden="false" customHeight="false" outlineLevel="0" collapsed="false">
      <c r="C99" s="30"/>
      <c r="D99" s="26" t="n">
        <f aca="false">D98+1</f>
        <v>98</v>
      </c>
      <c r="E99" s="26" t="s">
        <v>200</v>
      </c>
      <c r="F99" s="26" t="s">
        <v>201</v>
      </c>
      <c r="G99" s="26" t="s">
        <v>62</v>
      </c>
      <c r="H99" s="36" t="n">
        <v>42185</v>
      </c>
      <c r="I99" s="28" t="n">
        <v>1059.52</v>
      </c>
      <c r="J99" s="30"/>
    </row>
    <row r="100" customFormat="false" ht="15.75" hidden="false" customHeight="false" outlineLevel="0" collapsed="false">
      <c r="C100" s="30"/>
      <c r="D100" s="26" t="n">
        <f aca="false">D99+1</f>
        <v>99</v>
      </c>
      <c r="E100" s="26" t="s">
        <v>202</v>
      </c>
      <c r="F100" s="26" t="s">
        <v>203</v>
      </c>
      <c r="G100" s="26" t="s">
        <v>19</v>
      </c>
      <c r="H100" s="36" t="n">
        <v>42186</v>
      </c>
      <c r="I100" s="28" t="n">
        <v>8941.12</v>
      </c>
      <c r="J100" s="30"/>
    </row>
    <row r="101" customFormat="false" ht="15.75" hidden="false" customHeight="false" outlineLevel="0" collapsed="false">
      <c r="C101" s="30"/>
      <c r="D101" s="26" t="n">
        <f aca="false">D100+1</f>
        <v>100</v>
      </c>
      <c r="E101" s="26" t="s">
        <v>204</v>
      </c>
      <c r="F101" s="26" t="s">
        <v>88</v>
      </c>
      <c r="G101" s="26" t="s">
        <v>89</v>
      </c>
      <c r="H101" s="36" t="n">
        <v>42194</v>
      </c>
      <c r="I101" s="28" t="n">
        <v>1145</v>
      </c>
      <c r="J101" s="30"/>
    </row>
    <row r="102" customFormat="false" ht="15.75" hidden="false" customHeight="false" outlineLevel="0" collapsed="false">
      <c r="C102" s="30"/>
      <c r="D102" s="26" t="n">
        <f aca="false">D101+1</f>
        <v>101</v>
      </c>
      <c r="E102" s="26" t="s">
        <v>205</v>
      </c>
      <c r="F102" s="26" t="s">
        <v>112</v>
      </c>
      <c r="G102" s="26" t="s">
        <v>206</v>
      </c>
      <c r="H102" s="36" t="n">
        <v>42199</v>
      </c>
      <c r="I102" s="28" t="n">
        <v>1550.93</v>
      </c>
      <c r="J102" s="30"/>
    </row>
    <row r="103" customFormat="false" ht="15.75" hidden="false" customHeight="false" outlineLevel="0" collapsed="false">
      <c r="C103" s="30"/>
      <c r="D103" s="26" t="n">
        <f aca="false">D102+1</f>
        <v>102</v>
      </c>
      <c r="E103" s="26" t="s">
        <v>207</v>
      </c>
      <c r="F103" s="26" t="s">
        <v>208</v>
      </c>
      <c r="G103" s="26" t="s">
        <v>89</v>
      </c>
      <c r="H103" s="36" t="n">
        <v>42199</v>
      </c>
      <c r="I103" s="28" t="n">
        <v>475</v>
      </c>
      <c r="J103" s="30"/>
    </row>
    <row r="104" customFormat="false" ht="15.75" hidden="false" customHeight="false" outlineLevel="0" collapsed="false">
      <c r="C104" s="30"/>
      <c r="D104" s="26" t="n">
        <f aca="false">D103+1</f>
        <v>103</v>
      </c>
      <c r="E104" s="26" t="s">
        <v>209</v>
      </c>
      <c r="F104" s="26" t="s">
        <v>76</v>
      </c>
      <c r="G104" s="26" t="s">
        <v>49</v>
      </c>
      <c r="H104" s="36" t="n">
        <v>42199</v>
      </c>
      <c r="I104" s="28" t="n">
        <v>3600</v>
      </c>
      <c r="J104" s="30"/>
    </row>
    <row r="105" customFormat="false" ht="15.75" hidden="false" customHeight="false" outlineLevel="0" collapsed="false">
      <c r="C105" s="30"/>
      <c r="D105" s="26" t="n">
        <f aca="false">D104+1</f>
        <v>104</v>
      </c>
      <c r="E105" s="26" t="s">
        <v>210</v>
      </c>
      <c r="F105" s="26" t="s">
        <v>211</v>
      </c>
      <c r="G105" s="26" t="s">
        <v>19</v>
      </c>
      <c r="H105" s="36" t="n">
        <v>42201</v>
      </c>
      <c r="I105" s="28" t="n">
        <v>9110.65</v>
      </c>
      <c r="J105" s="30"/>
    </row>
    <row r="106" customFormat="false" ht="15.75" hidden="false" customHeight="false" outlineLevel="0" collapsed="false">
      <c r="C106" s="30"/>
      <c r="D106" s="26" t="n">
        <f aca="false">D105+1</f>
        <v>105</v>
      </c>
      <c r="E106" s="26" t="s">
        <v>212</v>
      </c>
      <c r="F106" s="51" t="s">
        <v>213</v>
      </c>
      <c r="G106" s="51" t="s">
        <v>214</v>
      </c>
      <c r="H106" s="36" t="n">
        <v>42205</v>
      </c>
      <c r="I106" s="28" t="n">
        <v>32400</v>
      </c>
      <c r="J106" s="30"/>
    </row>
    <row r="107" customFormat="false" ht="15.75" hidden="false" customHeight="false" outlineLevel="0" collapsed="false">
      <c r="C107" s="30"/>
      <c r="D107" s="26" t="n">
        <f aca="false">D106+1</f>
        <v>106</v>
      </c>
      <c r="E107" s="26" t="s">
        <v>215</v>
      </c>
      <c r="F107" s="26" t="s">
        <v>216</v>
      </c>
      <c r="G107" s="26" t="s">
        <v>70</v>
      </c>
      <c r="H107" s="36" t="n">
        <v>42213</v>
      </c>
      <c r="I107" s="28" t="n">
        <v>3597.58</v>
      </c>
      <c r="J107" s="30"/>
    </row>
    <row r="108" customFormat="false" ht="15.75" hidden="false" customHeight="false" outlineLevel="0" collapsed="false">
      <c r="C108" s="30"/>
      <c r="D108" s="26" t="n">
        <f aca="false">D107+1</f>
        <v>107</v>
      </c>
      <c r="E108" s="26" t="s">
        <v>217</v>
      </c>
      <c r="F108" s="26" t="s">
        <v>218</v>
      </c>
      <c r="G108" s="26" t="s">
        <v>206</v>
      </c>
      <c r="H108" s="36" t="n">
        <v>42213</v>
      </c>
      <c r="I108" s="28" t="n">
        <v>1100</v>
      </c>
      <c r="J108" s="30"/>
    </row>
    <row r="109" customFormat="false" ht="15.75" hidden="false" customHeight="false" outlineLevel="0" collapsed="false">
      <c r="C109" s="30"/>
      <c r="D109" s="26" t="n">
        <f aca="false">D108+1</f>
        <v>108</v>
      </c>
      <c r="E109" s="26" t="s">
        <v>219</v>
      </c>
      <c r="F109" s="26" t="s">
        <v>220</v>
      </c>
      <c r="G109" s="26" t="s">
        <v>206</v>
      </c>
      <c r="H109" s="36" t="n">
        <v>42213</v>
      </c>
      <c r="I109" s="28" t="n">
        <v>739</v>
      </c>
      <c r="J109" s="30"/>
    </row>
    <row r="110" customFormat="false" ht="15.75" hidden="false" customHeight="false" outlineLevel="0" collapsed="false">
      <c r="C110" s="30"/>
      <c r="D110" s="26" t="n">
        <f aca="false">D109+1</f>
        <v>109</v>
      </c>
      <c r="E110" s="26" t="s">
        <v>219</v>
      </c>
      <c r="F110" s="26" t="s">
        <v>100</v>
      </c>
      <c r="G110" s="26" t="s">
        <v>206</v>
      </c>
      <c r="H110" s="36" t="n">
        <v>42213</v>
      </c>
      <c r="I110" s="28" t="n">
        <v>145.4</v>
      </c>
      <c r="J110" s="30"/>
    </row>
    <row r="111" customFormat="false" ht="15.75" hidden="false" customHeight="false" outlineLevel="0" collapsed="false">
      <c r="C111" s="30"/>
      <c r="D111" s="26" t="n">
        <f aca="false">D110+1</f>
        <v>110</v>
      </c>
      <c r="E111" s="26" t="s">
        <v>219</v>
      </c>
      <c r="F111" s="26" t="s">
        <v>221</v>
      </c>
      <c r="G111" s="26" t="s">
        <v>206</v>
      </c>
      <c r="H111" s="36" t="n">
        <v>42213</v>
      </c>
      <c r="I111" s="28" t="n">
        <v>115</v>
      </c>
      <c r="J111" s="30"/>
    </row>
    <row r="112" customFormat="false" ht="15.75" hidden="false" customHeight="false" outlineLevel="0" collapsed="false">
      <c r="C112" s="30"/>
      <c r="D112" s="26" t="n">
        <f aca="false">D111+1</f>
        <v>111</v>
      </c>
      <c r="E112" s="26" t="s">
        <v>219</v>
      </c>
      <c r="F112" s="26" t="s">
        <v>222</v>
      </c>
      <c r="G112" s="26" t="s">
        <v>206</v>
      </c>
      <c r="H112" s="36" t="n">
        <v>42213</v>
      </c>
      <c r="I112" s="28" t="n">
        <v>437.65</v>
      </c>
      <c r="J112" s="30"/>
    </row>
    <row r="113" customFormat="false" ht="15.75" hidden="false" customHeight="false" outlineLevel="0" collapsed="false">
      <c r="C113" s="30"/>
      <c r="D113" s="26" t="n">
        <f aca="false">D112+1</f>
        <v>112</v>
      </c>
      <c r="E113" s="26" t="s">
        <v>219</v>
      </c>
      <c r="F113" s="26" t="s">
        <v>223</v>
      </c>
      <c r="G113" s="26" t="s">
        <v>206</v>
      </c>
      <c r="H113" s="36" t="n">
        <v>42213</v>
      </c>
      <c r="I113" s="28" t="n">
        <v>469.5</v>
      </c>
      <c r="J113" s="30"/>
    </row>
    <row r="114" customFormat="false" ht="15.75" hidden="false" customHeight="false" outlineLevel="0" collapsed="false">
      <c r="C114" s="30"/>
      <c r="D114" s="26" t="n">
        <f aca="false">D113+1</f>
        <v>113</v>
      </c>
      <c r="E114" s="26" t="s">
        <v>219</v>
      </c>
      <c r="F114" s="26" t="s">
        <v>224</v>
      </c>
      <c r="G114" s="26" t="s">
        <v>206</v>
      </c>
      <c r="H114" s="36" t="n">
        <v>42213</v>
      </c>
      <c r="I114" s="28" t="n">
        <v>750</v>
      </c>
      <c r="J114" s="30"/>
    </row>
    <row r="115" customFormat="false" ht="15.75" hidden="false" customHeight="false" outlineLevel="0" collapsed="false">
      <c r="C115" s="30"/>
      <c r="D115" s="26" t="n">
        <f aca="false">D114+1</f>
        <v>114</v>
      </c>
      <c r="E115" s="26" t="s">
        <v>225</v>
      </c>
      <c r="F115" s="26" t="s">
        <v>226</v>
      </c>
      <c r="G115" s="26" t="s">
        <v>97</v>
      </c>
      <c r="H115" s="36" t="n">
        <v>42213</v>
      </c>
      <c r="I115" s="28" t="n">
        <v>2550.99</v>
      </c>
      <c r="J115" s="30"/>
    </row>
    <row r="116" customFormat="false" ht="15.75" hidden="false" customHeight="false" outlineLevel="0" collapsed="false">
      <c r="C116" s="30"/>
      <c r="D116" s="26" t="n">
        <f aca="false">D115+1</f>
        <v>115</v>
      </c>
      <c r="E116" s="26" t="s">
        <v>227</v>
      </c>
      <c r="F116" s="26" t="s">
        <v>228</v>
      </c>
      <c r="G116" s="26" t="s">
        <v>19</v>
      </c>
      <c r="H116" s="36" t="n">
        <v>42219</v>
      </c>
      <c r="I116" s="28" t="n">
        <v>8475</v>
      </c>
      <c r="J116" s="30"/>
    </row>
    <row r="117" customFormat="false" ht="15.75" hidden="false" customHeight="false" outlineLevel="0" collapsed="false">
      <c r="C117" s="30"/>
      <c r="D117" s="26" t="n">
        <f aca="false">D116+1</f>
        <v>116</v>
      </c>
      <c r="E117" s="26" t="s">
        <v>229</v>
      </c>
      <c r="F117" s="26" t="s">
        <v>230</v>
      </c>
      <c r="G117" s="26" t="s">
        <v>62</v>
      </c>
      <c r="H117" s="36" t="n">
        <v>42219</v>
      </c>
      <c r="I117" s="28" t="n">
        <v>1107.68</v>
      </c>
      <c r="J117" s="30"/>
    </row>
    <row r="118" customFormat="false" ht="15.75" hidden="false" customHeight="false" outlineLevel="0" collapsed="false">
      <c r="C118" s="30"/>
      <c r="D118" s="26" t="n">
        <f aca="false">D117+1</f>
        <v>117</v>
      </c>
      <c r="E118" s="26" t="s">
        <v>231</v>
      </c>
      <c r="F118" s="26" t="s">
        <v>232</v>
      </c>
      <c r="G118" s="26" t="s">
        <v>37</v>
      </c>
      <c r="H118" s="36" t="n">
        <v>42226</v>
      </c>
      <c r="I118" s="28" t="n">
        <v>52800</v>
      </c>
      <c r="J118" s="30"/>
    </row>
    <row r="119" customFormat="false" ht="15.75" hidden="false" customHeight="false" outlineLevel="0" collapsed="false">
      <c r="C119" s="30"/>
      <c r="D119" s="26" t="n">
        <f aca="false">D118+1</f>
        <v>118</v>
      </c>
      <c r="E119" s="26" t="s">
        <v>233</v>
      </c>
      <c r="F119" s="26" t="s">
        <v>151</v>
      </c>
      <c r="G119" s="26" t="s">
        <v>206</v>
      </c>
      <c r="H119" s="36" t="n">
        <v>42229</v>
      </c>
      <c r="I119" s="28" t="n">
        <v>373</v>
      </c>
      <c r="J119" s="30"/>
    </row>
    <row r="120" customFormat="false" ht="15.75" hidden="false" customHeight="false" outlineLevel="0" collapsed="false">
      <c r="C120" s="30"/>
      <c r="D120" s="26" t="n">
        <f aca="false">D119+1</f>
        <v>119</v>
      </c>
      <c r="E120" s="26" t="s">
        <v>233</v>
      </c>
      <c r="F120" s="26" t="s">
        <v>100</v>
      </c>
      <c r="G120" s="26" t="s">
        <v>206</v>
      </c>
      <c r="H120" s="36" t="n">
        <v>42229</v>
      </c>
      <c r="I120" s="28" t="n">
        <v>289</v>
      </c>
      <c r="J120" s="30"/>
    </row>
    <row r="121" customFormat="false" ht="15.75" hidden="false" customHeight="false" outlineLevel="0" collapsed="false">
      <c r="C121" s="30"/>
      <c r="D121" s="26" t="n">
        <f aca="false">D120+1</f>
        <v>120</v>
      </c>
      <c r="E121" s="26" t="s">
        <v>233</v>
      </c>
      <c r="F121" s="26" t="s">
        <v>234</v>
      </c>
      <c r="G121" s="26" t="s">
        <v>206</v>
      </c>
      <c r="H121" s="36" t="n">
        <v>42229</v>
      </c>
      <c r="I121" s="28" t="n">
        <v>300</v>
      </c>
      <c r="J121" s="30"/>
    </row>
    <row r="122" customFormat="false" ht="15.75" hidden="false" customHeight="false" outlineLevel="0" collapsed="false">
      <c r="C122" s="30"/>
      <c r="D122" s="26" t="n">
        <f aca="false">D121+1</f>
        <v>121</v>
      </c>
      <c r="E122" s="26" t="s">
        <v>233</v>
      </c>
      <c r="F122" s="26" t="s">
        <v>235</v>
      </c>
      <c r="G122" s="26" t="s">
        <v>206</v>
      </c>
      <c r="H122" s="36" t="n">
        <v>42229</v>
      </c>
      <c r="I122" s="28" t="n">
        <v>561</v>
      </c>
      <c r="J122" s="30"/>
    </row>
    <row r="123" customFormat="false" ht="15.75" hidden="false" customHeight="false" outlineLevel="0" collapsed="false">
      <c r="C123" s="30"/>
      <c r="D123" s="26" t="n">
        <f aca="false">D122+1</f>
        <v>122</v>
      </c>
      <c r="E123" s="26" t="s">
        <v>233</v>
      </c>
      <c r="F123" s="26" t="s">
        <v>236</v>
      </c>
      <c r="G123" s="26" t="s">
        <v>206</v>
      </c>
      <c r="H123" s="36" t="n">
        <v>42229</v>
      </c>
      <c r="I123" s="28" t="n">
        <v>375</v>
      </c>
      <c r="J123" s="30"/>
    </row>
    <row r="124" customFormat="false" ht="15.75" hidden="false" customHeight="false" outlineLevel="0" collapsed="false">
      <c r="C124" s="30"/>
      <c r="D124" s="26" t="n">
        <f aca="false">D123+1</f>
        <v>123</v>
      </c>
      <c r="E124" s="26" t="s">
        <v>233</v>
      </c>
      <c r="F124" s="26" t="s">
        <v>224</v>
      </c>
      <c r="G124" s="26" t="s">
        <v>206</v>
      </c>
      <c r="H124" s="36" t="n">
        <v>42229</v>
      </c>
      <c r="I124" s="28" t="n">
        <v>500</v>
      </c>
      <c r="J124" s="30"/>
    </row>
    <row r="125" customFormat="false" ht="15.75" hidden="false" customHeight="false" outlineLevel="0" collapsed="false">
      <c r="C125" s="30"/>
      <c r="D125" s="26" t="n">
        <f aca="false">D124+1</f>
        <v>124</v>
      </c>
      <c r="E125" s="26" t="s">
        <v>237</v>
      </c>
      <c r="F125" s="26" t="s">
        <v>238</v>
      </c>
      <c r="G125" s="26" t="s">
        <v>19</v>
      </c>
      <c r="H125" s="36" t="n">
        <v>42230</v>
      </c>
      <c r="I125" s="28" t="n">
        <v>7924.12</v>
      </c>
      <c r="J125" s="30"/>
    </row>
    <row r="126" customFormat="false" ht="15.75" hidden="false" customHeight="false" outlineLevel="0" collapsed="false">
      <c r="C126" s="30"/>
      <c r="D126" s="26" t="n">
        <f aca="false">D125+1</f>
        <v>125</v>
      </c>
      <c r="E126" s="26" t="s">
        <v>239</v>
      </c>
      <c r="F126" s="26" t="s">
        <v>76</v>
      </c>
      <c r="G126" s="26" t="s">
        <v>49</v>
      </c>
      <c r="H126" s="36" t="n">
        <v>42234</v>
      </c>
      <c r="I126" s="28" t="n">
        <v>1200</v>
      </c>
      <c r="J126" s="30"/>
    </row>
    <row r="127" customFormat="false" ht="15.75" hidden="false" customHeight="false" outlineLevel="0" collapsed="false">
      <c r="C127" s="30"/>
      <c r="D127" s="26" t="n">
        <f aca="false">D126+1</f>
        <v>126</v>
      </c>
      <c r="E127" s="26" t="s">
        <v>240</v>
      </c>
      <c r="F127" s="26" t="s">
        <v>218</v>
      </c>
      <c r="G127" s="26" t="s">
        <v>206</v>
      </c>
      <c r="H127" s="36" t="n">
        <v>42241</v>
      </c>
      <c r="I127" s="28" t="n">
        <v>1000</v>
      </c>
      <c r="J127" s="30"/>
    </row>
    <row r="128" customFormat="false" ht="15.75" hidden="false" customHeight="false" outlineLevel="0" collapsed="false">
      <c r="C128" s="30"/>
      <c r="D128" s="26" t="n">
        <f aca="false">D127+1</f>
        <v>127</v>
      </c>
      <c r="E128" s="26" t="s">
        <v>241</v>
      </c>
      <c r="F128" s="26" t="s">
        <v>88</v>
      </c>
      <c r="G128" s="26" t="s">
        <v>89</v>
      </c>
      <c r="H128" s="36" t="n">
        <v>42241</v>
      </c>
      <c r="I128" s="28" t="n">
        <v>955</v>
      </c>
      <c r="J128" s="30"/>
    </row>
    <row r="129" customFormat="false" ht="15.75" hidden="false" customHeight="false" outlineLevel="0" collapsed="false">
      <c r="C129" s="30"/>
      <c r="D129" s="26" t="n">
        <f aca="false">D128+1</f>
        <v>128</v>
      </c>
      <c r="E129" s="26" t="s">
        <v>242</v>
      </c>
      <c r="F129" s="26" t="s">
        <v>88</v>
      </c>
      <c r="G129" s="26" t="s">
        <v>89</v>
      </c>
      <c r="H129" s="36" t="n">
        <v>42241</v>
      </c>
      <c r="I129" s="28" t="n">
        <v>225</v>
      </c>
      <c r="J129" s="30"/>
    </row>
    <row r="130" customFormat="false" ht="15.75" hidden="false" customHeight="false" outlineLevel="0" collapsed="false">
      <c r="C130" s="30"/>
      <c r="D130" s="26" t="n">
        <f aca="false">D129+1</f>
        <v>129</v>
      </c>
      <c r="E130" s="26" t="s">
        <v>243</v>
      </c>
      <c r="F130" s="26" t="s">
        <v>165</v>
      </c>
      <c r="G130" s="26" t="s">
        <v>244</v>
      </c>
      <c r="H130" s="36" t="n">
        <v>42241</v>
      </c>
      <c r="I130" s="28" t="n">
        <v>13804</v>
      </c>
      <c r="J130" s="30"/>
    </row>
    <row r="131" customFormat="false" ht="15.75" hidden="false" customHeight="false" outlineLevel="0" collapsed="false">
      <c r="C131" s="30"/>
      <c r="D131" s="26" t="n">
        <f aca="false">D130+1</f>
        <v>130</v>
      </c>
      <c r="E131" s="26" t="s">
        <v>245</v>
      </c>
      <c r="F131" s="26" t="s">
        <v>246</v>
      </c>
      <c r="G131" s="26" t="s">
        <v>97</v>
      </c>
      <c r="H131" s="36" t="n">
        <v>42244</v>
      </c>
      <c r="I131" s="28" t="n">
        <v>2500</v>
      </c>
      <c r="J131" s="30"/>
    </row>
    <row r="132" customFormat="false" ht="15.75" hidden="false" customHeight="false" outlineLevel="0" collapsed="false">
      <c r="C132" s="30"/>
      <c r="D132" s="26" t="n">
        <f aca="false">D131+1</f>
        <v>131</v>
      </c>
      <c r="E132" s="26" t="s">
        <v>247</v>
      </c>
      <c r="F132" s="26" t="s">
        <v>248</v>
      </c>
      <c r="G132" s="26" t="s">
        <v>19</v>
      </c>
      <c r="H132" s="36" t="n">
        <v>42248</v>
      </c>
      <c r="I132" s="28" t="n">
        <v>6652.87</v>
      </c>
      <c r="J132" s="30"/>
    </row>
    <row r="133" customFormat="false" ht="15.75" hidden="false" customHeight="false" outlineLevel="0" collapsed="false">
      <c r="C133" s="30"/>
      <c r="D133" s="26" t="n">
        <f aca="false">D132+1</f>
        <v>132</v>
      </c>
      <c r="E133" s="26" t="s">
        <v>249</v>
      </c>
      <c r="F133" s="26" t="s">
        <v>250</v>
      </c>
      <c r="G133" s="26" t="s">
        <v>251</v>
      </c>
      <c r="H133" s="36" t="n">
        <v>42248</v>
      </c>
      <c r="I133" s="28" t="n">
        <v>17400</v>
      </c>
      <c r="J133" s="30"/>
    </row>
    <row r="134" customFormat="false" ht="15.75" hidden="false" customHeight="false" outlineLevel="0" collapsed="false">
      <c r="C134" s="30"/>
      <c r="D134" s="26" t="n">
        <f aca="false">D133+1</f>
        <v>133</v>
      </c>
      <c r="E134" s="26" t="s">
        <v>249</v>
      </c>
      <c r="F134" s="26" t="s">
        <v>122</v>
      </c>
      <c r="G134" s="26" t="s">
        <v>251</v>
      </c>
      <c r="H134" s="36" t="n">
        <v>42248</v>
      </c>
      <c r="I134" s="28" t="n">
        <v>1625</v>
      </c>
      <c r="J134" s="30"/>
    </row>
    <row r="135" customFormat="false" ht="15.75" hidden="false" customHeight="false" outlineLevel="0" collapsed="false">
      <c r="C135" s="30"/>
      <c r="D135" s="26" t="n">
        <f aca="false">D134+1</f>
        <v>134</v>
      </c>
      <c r="E135" s="26" t="s">
        <v>252</v>
      </c>
      <c r="F135" s="26" t="s">
        <v>253</v>
      </c>
      <c r="G135" s="26" t="s">
        <v>254</v>
      </c>
      <c r="H135" s="36" t="n">
        <v>42248</v>
      </c>
      <c r="I135" s="28" t="n">
        <v>7253</v>
      </c>
      <c r="J135" s="30"/>
    </row>
    <row r="136" customFormat="false" ht="15.75" hidden="false" customHeight="false" outlineLevel="0" collapsed="false">
      <c r="C136" s="30"/>
      <c r="D136" s="26" t="n">
        <f aca="false">D135+1</f>
        <v>135</v>
      </c>
      <c r="E136" s="26" t="s">
        <v>255</v>
      </c>
      <c r="F136" s="26" t="s">
        <v>256</v>
      </c>
      <c r="G136" s="26" t="s">
        <v>62</v>
      </c>
      <c r="H136" s="36" t="n">
        <v>42248</v>
      </c>
      <c r="I136" s="28" t="n">
        <v>1011.36</v>
      </c>
      <c r="J136" s="30"/>
    </row>
    <row r="137" customFormat="false" ht="15.75" hidden="false" customHeight="false" outlineLevel="0" collapsed="false">
      <c r="C137" s="30"/>
      <c r="D137" s="26" t="n">
        <f aca="false">D136+1</f>
        <v>136</v>
      </c>
      <c r="E137" s="26" t="s">
        <v>257</v>
      </c>
      <c r="F137" s="26" t="s">
        <v>120</v>
      </c>
      <c r="G137" s="26" t="s">
        <v>49</v>
      </c>
      <c r="H137" s="36" t="n">
        <v>42250</v>
      </c>
      <c r="I137" s="28" t="n">
        <v>3080</v>
      </c>
      <c r="J137" s="30"/>
    </row>
    <row r="138" customFormat="false" ht="15.75" hidden="false" customHeight="false" outlineLevel="0" collapsed="false">
      <c r="C138" s="30"/>
      <c r="D138" s="26" t="n">
        <f aca="false">D137+1</f>
        <v>137</v>
      </c>
      <c r="E138" s="26" t="s">
        <v>258</v>
      </c>
      <c r="F138" s="26" t="s">
        <v>120</v>
      </c>
      <c r="G138" s="26" t="s">
        <v>49</v>
      </c>
      <c r="H138" s="36" t="n">
        <v>42251</v>
      </c>
      <c r="I138" s="28" t="n">
        <v>5600</v>
      </c>
      <c r="J138" s="30"/>
    </row>
    <row r="139" customFormat="false" ht="15.75" hidden="false" customHeight="false" outlineLevel="0" collapsed="false">
      <c r="C139" s="30"/>
      <c r="D139" s="26" t="n">
        <f aca="false">D138+1</f>
        <v>138</v>
      </c>
      <c r="E139" s="26" t="s">
        <v>259</v>
      </c>
      <c r="F139" s="26" t="s">
        <v>88</v>
      </c>
      <c r="G139" s="26" t="s">
        <v>89</v>
      </c>
      <c r="H139" s="36" t="n">
        <v>42251</v>
      </c>
      <c r="I139" s="28" t="n">
        <v>400</v>
      </c>
      <c r="J139" s="30"/>
    </row>
    <row r="140" customFormat="false" ht="15.75" hidden="false" customHeight="false" outlineLevel="0" collapsed="false">
      <c r="C140" s="30"/>
      <c r="D140" s="26" t="n">
        <f aca="false">D139+1</f>
        <v>139</v>
      </c>
      <c r="E140" s="26" t="s">
        <v>260</v>
      </c>
      <c r="F140" s="26" t="s">
        <v>149</v>
      </c>
      <c r="G140" s="26" t="s">
        <v>244</v>
      </c>
      <c r="H140" s="36" t="n">
        <v>42258</v>
      </c>
      <c r="I140" s="28" t="n">
        <v>11244.8</v>
      </c>
      <c r="J140" s="30"/>
    </row>
    <row r="141" customFormat="false" ht="15.75" hidden="false" customHeight="false" outlineLevel="0" collapsed="false">
      <c r="C141" s="30"/>
      <c r="D141" s="26" t="n">
        <f aca="false">D140+1</f>
        <v>140</v>
      </c>
      <c r="E141" s="26" t="s">
        <v>261</v>
      </c>
      <c r="F141" s="26" t="s">
        <v>149</v>
      </c>
      <c r="G141" s="26" t="s">
        <v>244</v>
      </c>
      <c r="H141" s="36" t="n">
        <v>42258</v>
      </c>
      <c r="I141" s="28" t="n">
        <v>8153.6</v>
      </c>
      <c r="J141" s="30"/>
    </row>
    <row r="142" customFormat="false" ht="15.75" hidden="false" customHeight="false" outlineLevel="0" collapsed="false">
      <c r="C142" s="30"/>
      <c r="D142" s="26" t="n">
        <f aca="false">D141+1</f>
        <v>141</v>
      </c>
      <c r="E142" s="26" t="s">
        <v>262</v>
      </c>
      <c r="F142" s="26" t="s">
        <v>263</v>
      </c>
      <c r="G142" s="26" t="s">
        <v>70</v>
      </c>
      <c r="H142" s="36" t="n">
        <v>42261</v>
      </c>
      <c r="I142" s="28" t="n">
        <v>2480.9</v>
      </c>
      <c r="J142" s="30"/>
    </row>
    <row r="143" customFormat="false" ht="15.75" hidden="false" customHeight="false" outlineLevel="0" collapsed="false">
      <c r="C143" s="30"/>
      <c r="D143" s="26" t="n">
        <f aca="false">D142+1</f>
        <v>142</v>
      </c>
      <c r="E143" s="26" t="s">
        <v>264</v>
      </c>
      <c r="F143" s="26" t="s">
        <v>265</v>
      </c>
      <c r="G143" s="26" t="s">
        <v>86</v>
      </c>
      <c r="H143" s="36" t="n">
        <v>42261</v>
      </c>
      <c r="I143" s="28" t="n">
        <v>17320.13</v>
      </c>
      <c r="J143" s="30"/>
    </row>
    <row r="144" customFormat="false" ht="15.75" hidden="false" customHeight="false" outlineLevel="0" collapsed="false">
      <c r="C144" s="30"/>
      <c r="D144" s="26" t="n">
        <f aca="false">D143+1</f>
        <v>143</v>
      </c>
      <c r="E144" s="26" t="s">
        <v>266</v>
      </c>
      <c r="F144" s="26" t="s">
        <v>208</v>
      </c>
      <c r="G144" s="26" t="s">
        <v>244</v>
      </c>
      <c r="H144" s="36" t="n">
        <v>42263</v>
      </c>
      <c r="I144" s="28" t="n">
        <v>5129.6</v>
      </c>
      <c r="J144" s="30"/>
    </row>
    <row r="145" customFormat="false" ht="15.75" hidden="false" customHeight="false" outlineLevel="0" collapsed="false">
      <c r="C145" s="30"/>
      <c r="D145" s="26" t="n">
        <f aca="false">D144+1</f>
        <v>144</v>
      </c>
      <c r="E145" s="26" t="s">
        <v>266</v>
      </c>
      <c r="F145" s="26" t="s">
        <v>267</v>
      </c>
      <c r="G145" s="26" t="s">
        <v>37</v>
      </c>
      <c r="H145" s="36" t="n">
        <v>42265</v>
      </c>
      <c r="I145" s="28" t="n">
        <v>46400</v>
      </c>
      <c r="J145" s="30"/>
    </row>
    <row r="146" customFormat="false" ht="15.75" hidden="false" customHeight="false" outlineLevel="0" collapsed="false">
      <c r="C146" s="30"/>
      <c r="D146" s="26" t="n">
        <f aca="false">D145+1</f>
        <v>145</v>
      </c>
      <c r="E146" s="26" t="s">
        <v>268</v>
      </c>
      <c r="F146" s="26" t="s">
        <v>218</v>
      </c>
      <c r="G146" s="26" t="s">
        <v>206</v>
      </c>
      <c r="H146" s="36" t="n">
        <v>42265</v>
      </c>
      <c r="I146" s="28" t="n">
        <v>1200.09</v>
      </c>
      <c r="J146" s="30"/>
    </row>
    <row r="147" customFormat="false" ht="15.75" hidden="false" customHeight="false" outlineLevel="0" collapsed="false">
      <c r="C147" s="30"/>
      <c r="D147" s="26" t="n">
        <f aca="false">D146+1</f>
        <v>146</v>
      </c>
      <c r="E147" s="26" t="s">
        <v>269</v>
      </c>
      <c r="F147" s="26" t="s">
        <v>76</v>
      </c>
      <c r="G147" s="26" t="s">
        <v>244</v>
      </c>
      <c r="H147" s="36" t="n">
        <v>42270</v>
      </c>
      <c r="I147" s="28" t="n">
        <v>7694.4</v>
      </c>
      <c r="J147" s="30"/>
    </row>
    <row r="148" customFormat="false" ht="15.75" hidden="false" customHeight="false" outlineLevel="0" collapsed="false">
      <c r="C148" s="30"/>
      <c r="D148" s="26" t="n">
        <f aca="false">D147+1</f>
        <v>147</v>
      </c>
      <c r="E148" s="26" t="s">
        <v>270</v>
      </c>
      <c r="F148" s="26" t="s">
        <v>271</v>
      </c>
      <c r="G148" s="26" t="s">
        <v>206</v>
      </c>
      <c r="H148" s="36" t="n">
        <v>42270</v>
      </c>
      <c r="I148" s="28" t="n">
        <v>5000</v>
      </c>
      <c r="J148" s="30"/>
    </row>
    <row r="149" customFormat="false" ht="15.75" hidden="false" customHeight="false" outlineLevel="0" collapsed="false">
      <c r="C149" s="30"/>
      <c r="D149" s="26" t="n">
        <f aca="false">D148+1</f>
        <v>148</v>
      </c>
      <c r="E149" s="26" t="s">
        <v>272</v>
      </c>
      <c r="F149" s="26" t="s">
        <v>88</v>
      </c>
      <c r="G149" s="26" t="s">
        <v>89</v>
      </c>
      <c r="H149" s="36" t="n">
        <v>42270</v>
      </c>
      <c r="I149" s="28" t="n">
        <v>6250</v>
      </c>
      <c r="J149" s="30"/>
    </row>
    <row r="150" customFormat="false" ht="15.75" hidden="false" customHeight="false" outlineLevel="0" collapsed="false">
      <c r="C150" s="30"/>
      <c r="D150" s="26" t="n">
        <f aca="false">D149+1</f>
        <v>149</v>
      </c>
      <c r="E150" s="26" t="s">
        <v>273</v>
      </c>
      <c r="F150" s="26" t="s">
        <v>88</v>
      </c>
      <c r="G150" s="26" t="s">
        <v>89</v>
      </c>
      <c r="H150" s="36" t="n">
        <v>42270</v>
      </c>
      <c r="I150" s="28" t="n">
        <v>450</v>
      </c>
      <c r="J150" s="30"/>
    </row>
    <row r="151" customFormat="false" ht="15.75" hidden="false" customHeight="false" outlineLevel="0" collapsed="false">
      <c r="C151" s="30"/>
      <c r="D151" s="26" t="n">
        <f aca="false">D150+1</f>
        <v>150</v>
      </c>
      <c r="E151" s="26" t="s">
        <v>274</v>
      </c>
      <c r="F151" s="26" t="s">
        <v>151</v>
      </c>
      <c r="G151" s="26" t="s">
        <v>206</v>
      </c>
      <c r="H151" s="36" t="n">
        <v>42275</v>
      </c>
      <c r="I151" s="28" t="n">
        <v>876</v>
      </c>
      <c r="J151" s="30"/>
    </row>
    <row r="152" customFormat="false" ht="15.75" hidden="false" customHeight="false" outlineLevel="0" collapsed="false">
      <c r="C152" s="30"/>
      <c r="D152" s="26" t="n">
        <f aca="false">D151+1</f>
        <v>151</v>
      </c>
      <c r="E152" s="26" t="s">
        <v>274</v>
      </c>
      <c r="F152" s="26" t="s">
        <v>100</v>
      </c>
      <c r="G152" s="26" t="s">
        <v>206</v>
      </c>
      <c r="H152" s="36" t="n">
        <v>42275</v>
      </c>
      <c r="I152" s="28" t="n">
        <v>378</v>
      </c>
      <c r="J152" s="30"/>
    </row>
    <row r="153" customFormat="false" ht="15.75" hidden="false" customHeight="false" outlineLevel="0" collapsed="false">
      <c r="C153" s="30"/>
      <c r="D153" s="26" t="n">
        <f aca="false">D152+1</f>
        <v>152</v>
      </c>
      <c r="E153" s="26" t="s">
        <v>274</v>
      </c>
      <c r="F153" s="26" t="s">
        <v>101</v>
      </c>
      <c r="G153" s="26" t="s">
        <v>206</v>
      </c>
      <c r="H153" s="36" t="n">
        <v>42275</v>
      </c>
      <c r="I153" s="28" t="n">
        <v>135</v>
      </c>
      <c r="J153" s="30"/>
    </row>
    <row r="154" customFormat="false" ht="15.75" hidden="false" customHeight="false" outlineLevel="0" collapsed="false">
      <c r="C154" s="30"/>
      <c r="D154" s="26" t="n">
        <f aca="false">D153+1</f>
        <v>153</v>
      </c>
      <c r="E154" s="26" t="s">
        <v>274</v>
      </c>
      <c r="F154" s="26" t="s">
        <v>234</v>
      </c>
      <c r="G154" s="26" t="s">
        <v>206</v>
      </c>
      <c r="H154" s="36" t="n">
        <v>42275</v>
      </c>
      <c r="I154" s="28" t="n">
        <v>600</v>
      </c>
      <c r="J154" s="30"/>
    </row>
    <row r="155" customFormat="false" ht="15.75" hidden="false" customHeight="false" outlineLevel="0" collapsed="false">
      <c r="C155" s="30"/>
      <c r="D155" s="26" t="n">
        <f aca="false">D154+1</f>
        <v>154</v>
      </c>
      <c r="E155" s="26" t="s">
        <v>274</v>
      </c>
      <c r="F155" s="26" t="s">
        <v>153</v>
      </c>
      <c r="G155" s="26" t="s">
        <v>206</v>
      </c>
      <c r="H155" s="36" t="n">
        <v>42275</v>
      </c>
      <c r="I155" s="28" t="n">
        <v>504.4</v>
      </c>
      <c r="J155" s="30"/>
    </row>
    <row r="156" customFormat="false" ht="15.75" hidden="false" customHeight="false" outlineLevel="0" collapsed="false">
      <c r="C156" s="30"/>
      <c r="D156" s="26" t="n">
        <f aca="false">D155+1</f>
        <v>155</v>
      </c>
      <c r="E156" s="26" t="s">
        <v>274</v>
      </c>
      <c r="F156" s="26" t="s">
        <v>105</v>
      </c>
      <c r="G156" s="26" t="s">
        <v>206</v>
      </c>
      <c r="H156" s="36" t="n">
        <v>42275</v>
      </c>
      <c r="I156" s="28" t="n">
        <v>100</v>
      </c>
      <c r="J156" s="30"/>
    </row>
    <row r="157" customFormat="false" ht="15.75" hidden="false" customHeight="false" outlineLevel="0" collapsed="false">
      <c r="C157" s="30"/>
      <c r="D157" s="26" t="n">
        <f aca="false">D156+1</f>
        <v>156</v>
      </c>
      <c r="E157" s="26" t="s">
        <v>274</v>
      </c>
      <c r="F157" s="26" t="s">
        <v>104</v>
      </c>
      <c r="G157" s="26" t="s">
        <v>206</v>
      </c>
      <c r="H157" s="36" t="n">
        <v>42275</v>
      </c>
      <c r="I157" s="28" t="n">
        <v>150</v>
      </c>
      <c r="J157" s="30"/>
    </row>
    <row r="158" customFormat="false" ht="15.75" hidden="false" customHeight="false" outlineLevel="0" collapsed="false">
      <c r="C158" s="30"/>
      <c r="D158" s="26" t="n">
        <f aca="false">D157+1</f>
        <v>157</v>
      </c>
      <c r="E158" s="26" t="s">
        <v>275</v>
      </c>
      <c r="F158" s="26" t="s">
        <v>276</v>
      </c>
      <c r="G158" s="26" t="s">
        <v>70</v>
      </c>
      <c r="H158" s="36" t="n">
        <v>42278</v>
      </c>
      <c r="I158" s="28" t="n">
        <v>2465.75</v>
      </c>
      <c r="J158" s="30"/>
    </row>
    <row r="159" customFormat="false" ht="15.75" hidden="false" customHeight="false" outlineLevel="0" collapsed="false">
      <c r="C159" s="30"/>
      <c r="D159" s="26" t="n">
        <f aca="false">D158+1</f>
        <v>158</v>
      </c>
      <c r="E159" s="26" t="s">
        <v>277</v>
      </c>
      <c r="F159" s="26" t="s">
        <v>112</v>
      </c>
      <c r="G159" s="26" t="s">
        <v>206</v>
      </c>
      <c r="H159" s="36" t="n">
        <v>42279</v>
      </c>
      <c r="I159" s="28" t="n">
        <v>1000</v>
      </c>
      <c r="J159" s="30"/>
    </row>
    <row r="160" customFormat="false" ht="15.75" hidden="false" customHeight="false" outlineLevel="0" collapsed="false">
      <c r="C160" s="30"/>
      <c r="D160" s="26" t="n">
        <f aca="false">D159+1</f>
        <v>159</v>
      </c>
      <c r="E160" s="26" t="s">
        <v>278</v>
      </c>
      <c r="F160" s="26" t="s">
        <v>279</v>
      </c>
      <c r="G160" s="26" t="s">
        <v>62</v>
      </c>
      <c r="H160" s="36" t="n">
        <v>42279</v>
      </c>
      <c r="I160" s="28" t="n">
        <v>1059.52</v>
      </c>
      <c r="J160" s="30"/>
    </row>
    <row r="161" customFormat="false" ht="15.75" hidden="false" customHeight="false" outlineLevel="0" collapsed="false">
      <c r="C161" s="30"/>
      <c r="D161" s="26" t="n">
        <f aca="false">D160+1</f>
        <v>160</v>
      </c>
      <c r="E161" s="26" t="s">
        <v>280</v>
      </c>
      <c r="F161" s="26" t="s">
        <v>281</v>
      </c>
      <c r="G161" s="26" t="s">
        <v>282</v>
      </c>
      <c r="H161" s="36" t="n">
        <v>42282</v>
      </c>
      <c r="I161" s="28" t="n">
        <v>27300</v>
      </c>
      <c r="J161" s="30"/>
    </row>
    <row r="162" customFormat="false" ht="15.75" hidden="false" customHeight="false" outlineLevel="0" collapsed="false">
      <c r="C162" s="30"/>
      <c r="D162" s="26" t="n">
        <f aca="false">D161+1</f>
        <v>161</v>
      </c>
      <c r="H162" s="36"/>
      <c r="I162" s="37"/>
      <c r="J162" s="30"/>
    </row>
    <row r="163" customFormat="false" ht="15.75" hidden="false" customHeight="false" outlineLevel="0" collapsed="false">
      <c r="C163" s="30"/>
      <c r="D163" s="26" t="n">
        <f aca="false">D162+1</f>
        <v>162</v>
      </c>
      <c r="H163" s="36"/>
      <c r="I163" s="37"/>
      <c r="J163" s="30"/>
    </row>
    <row r="164" customFormat="false" ht="15.75" hidden="false" customHeight="false" outlineLevel="0" collapsed="false">
      <c r="C164" s="30"/>
      <c r="D164" s="26" t="n">
        <f aca="false">D163+1</f>
        <v>163</v>
      </c>
      <c r="H164" s="36"/>
      <c r="I164" s="37"/>
      <c r="J164" s="30"/>
    </row>
    <row r="165" customFormat="false" ht="15.75" hidden="false" customHeight="false" outlineLevel="0" collapsed="false">
      <c r="C165" s="30"/>
      <c r="D165" s="26" t="n">
        <f aca="false">D164+1</f>
        <v>164</v>
      </c>
      <c r="H165" s="36"/>
      <c r="I165" s="37"/>
      <c r="J165" s="30"/>
    </row>
    <row r="166" customFormat="false" ht="15.75" hidden="false" customHeight="false" outlineLevel="0" collapsed="false">
      <c r="C166" s="30"/>
      <c r="D166" s="26" t="n">
        <f aca="false">D165+1</f>
        <v>165</v>
      </c>
      <c r="H166" s="36"/>
      <c r="I166" s="37"/>
      <c r="J166" s="30"/>
    </row>
    <row r="167" customFormat="false" ht="15.75" hidden="false" customHeight="false" outlineLevel="0" collapsed="false">
      <c r="C167" s="30"/>
      <c r="D167" s="26" t="n">
        <f aca="false">D166+1</f>
        <v>166</v>
      </c>
      <c r="H167" s="36"/>
      <c r="I167" s="37"/>
      <c r="J167" s="30"/>
    </row>
    <row r="168" customFormat="false" ht="15.75" hidden="false" customHeight="false" outlineLevel="0" collapsed="false">
      <c r="C168" s="30"/>
      <c r="D168" s="26" t="n">
        <f aca="false">D167+1</f>
        <v>167</v>
      </c>
      <c r="H168" s="36"/>
      <c r="I168" s="37"/>
      <c r="J168" s="30"/>
    </row>
    <row r="169" customFormat="false" ht="15.75" hidden="false" customHeight="false" outlineLevel="0" collapsed="false">
      <c r="C169" s="30"/>
      <c r="D169" s="26" t="n">
        <f aca="false">D168+1</f>
        <v>168</v>
      </c>
      <c r="H169" s="36"/>
      <c r="I169" s="37"/>
      <c r="J169" s="30"/>
    </row>
    <row r="170" customFormat="false" ht="15.75" hidden="false" customHeight="false" outlineLevel="0" collapsed="false">
      <c r="C170" s="30"/>
      <c r="D170" s="26" t="n">
        <f aca="false">D169+1</f>
        <v>169</v>
      </c>
      <c r="H170" s="36"/>
      <c r="I170" s="37"/>
      <c r="J170" s="30"/>
    </row>
    <row r="171" customFormat="false" ht="15.75" hidden="false" customHeight="false" outlineLevel="0" collapsed="false">
      <c r="C171" s="30"/>
      <c r="D171" s="26" t="n">
        <f aca="false">D170+1</f>
        <v>170</v>
      </c>
      <c r="H171" s="36"/>
      <c r="I171" s="37"/>
      <c r="J171" s="30"/>
    </row>
    <row r="172" customFormat="false" ht="15.75" hidden="false" customHeight="false" outlineLevel="0" collapsed="false">
      <c r="C172" s="30"/>
      <c r="D172" s="26" t="n">
        <f aca="false">D171+1</f>
        <v>171</v>
      </c>
      <c r="H172" s="36"/>
      <c r="I172" s="37"/>
      <c r="J172" s="30"/>
    </row>
    <row r="173" customFormat="false" ht="15.75" hidden="false" customHeight="false" outlineLevel="0" collapsed="false">
      <c r="C173" s="30"/>
      <c r="D173" s="26" t="n">
        <f aca="false">D172+1</f>
        <v>172</v>
      </c>
      <c r="H173" s="36"/>
      <c r="I173" s="37"/>
      <c r="J173" s="30"/>
    </row>
    <row r="174" customFormat="false" ht="15.75" hidden="false" customHeight="false" outlineLevel="0" collapsed="false">
      <c r="C174" s="30"/>
      <c r="D174" s="26" t="n">
        <f aca="false">D173+1</f>
        <v>173</v>
      </c>
      <c r="H174" s="36"/>
      <c r="I174" s="37"/>
      <c r="J174" s="30"/>
    </row>
    <row r="175" customFormat="false" ht="15.75" hidden="false" customHeight="false" outlineLevel="0" collapsed="false">
      <c r="C175" s="30"/>
      <c r="D175" s="26" t="n">
        <f aca="false">D174+1</f>
        <v>174</v>
      </c>
      <c r="H175" s="36"/>
      <c r="I175" s="37"/>
      <c r="J175" s="30"/>
    </row>
    <row r="176" customFormat="false" ht="15.75" hidden="false" customHeight="false" outlineLevel="0" collapsed="false">
      <c r="C176" s="30"/>
      <c r="D176" s="26" t="n">
        <f aca="false">D175+1</f>
        <v>175</v>
      </c>
      <c r="H176" s="36"/>
      <c r="I176" s="37"/>
      <c r="J176" s="30"/>
    </row>
    <row r="177" customFormat="false" ht="15.75" hidden="false" customHeight="false" outlineLevel="0" collapsed="false">
      <c r="C177" s="30"/>
      <c r="D177" s="26" t="n">
        <f aca="false">D176+1</f>
        <v>176</v>
      </c>
      <c r="H177" s="36"/>
      <c r="I177" s="37"/>
      <c r="J177" s="30"/>
    </row>
    <row r="178" customFormat="false" ht="15.75" hidden="false" customHeight="false" outlineLevel="0" collapsed="false">
      <c r="C178" s="30"/>
      <c r="D178" s="26" t="n">
        <f aca="false">D177+1</f>
        <v>177</v>
      </c>
      <c r="H178" s="36"/>
      <c r="I178" s="37"/>
      <c r="J178" s="30"/>
    </row>
    <row r="179" customFormat="false" ht="15.75" hidden="false" customHeight="false" outlineLevel="0" collapsed="false">
      <c r="C179" s="30"/>
      <c r="D179" s="26" t="n">
        <f aca="false">D178+1</f>
        <v>178</v>
      </c>
      <c r="H179" s="36"/>
      <c r="I179" s="37"/>
      <c r="J179" s="30"/>
    </row>
    <row r="180" customFormat="false" ht="15.75" hidden="false" customHeight="false" outlineLevel="0" collapsed="false">
      <c r="C180" s="30"/>
      <c r="D180" s="26" t="n">
        <f aca="false">D179+1</f>
        <v>179</v>
      </c>
      <c r="H180" s="36"/>
      <c r="I180" s="37"/>
      <c r="J180" s="30"/>
    </row>
    <row r="181" customFormat="false" ht="15.75" hidden="false" customHeight="false" outlineLevel="0" collapsed="false">
      <c r="C181" s="30"/>
      <c r="D181" s="26" t="n">
        <f aca="false">D180+1</f>
        <v>180</v>
      </c>
      <c r="H181" s="36"/>
      <c r="I181" s="37"/>
      <c r="J181" s="30"/>
    </row>
    <row r="182" customFormat="false" ht="15.75" hidden="false" customHeight="false" outlineLevel="0" collapsed="false">
      <c r="C182" s="30"/>
      <c r="D182" s="26" t="n">
        <f aca="false">D181+1</f>
        <v>181</v>
      </c>
      <c r="H182" s="36"/>
      <c r="I182" s="37"/>
      <c r="J182" s="30"/>
    </row>
    <row r="183" customFormat="false" ht="15.75" hidden="false" customHeight="false" outlineLevel="0" collapsed="false">
      <c r="C183" s="30"/>
      <c r="D183" s="26" t="n">
        <f aca="false">D182+1</f>
        <v>182</v>
      </c>
      <c r="H183" s="36"/>
      <c r="I183" s="37"/>
      <c r="J183" s="30"/>
    </row>
    <row r="184" customFormat="false" ht="15.75" hidden="false" customHeight="false" outlineLevel="0" collapsed="false">
      <c r="C184" s="30"/>
      <c r="D184" s="26" t="n">
        <f aca="false">D183+1</f>
        <v>183</v>
      </c>
      <c r="H184" s="36"/>
      <c r="I184" s="37"/>
      <c r="J184" s="30"/>
    </row>
    <row r="185" customFormat="false" ht="15.75" hidden="false" customHeight="false" outlineLevel="0" collapsed="false">
      <c r="C185" s="30"/>
      <c r="D185" s="26" t="n">
        <f aca="false">D184+1</f>
        <v>184</v>
      </c>
      <c r="H185" s="36"/>
      <c r="I185" s="37"/>
      <c r="J185" s="30"/>
    </row>
    <row r="186" customFormat="false" ht="15.75" hidden="false" customHeight="false" outlineLevel="0" collapsed="false">
      <c r="C186" s="30"/>
      <c r="D186" s="26" t="n">
        <f aca="false">D185+1</f>
        <v>185</v>
      </c>
      <c r="H186" s="36"/>
      <c r="I186" s="37"/>
      <c r="J186" s="30"/>
    </row>
    <row r="187" customFormat="false" ht="15.75" hidden="false" customHeight="false" outlineLevel="0" collapsed="false">
      <c r="C187" s="30"/>
      <c r="D187" s="26" t="n">
        <f aca="false">D186+1</f>
        <v>186</v>
      </c>
      <c r="H187" s="36"/>
      <c r="I187" s="37"/>
      <c r="J187" s="30"/>
    </row>
    <row r="188" customFormat="false" ht="15.75" hidden="false" customHeight="false" outlineLevel="0" collapsed="false">
      <c r="C188" s="30"/>
      <c r="D188" s="26" t="n">
        <f aca="false">D187+1</f>
        <v>187</v>
      </c>
      <c r="H188" s="36"/>
      <c r="I188" s="37"/>
      <c r="J188" s="30"/>
    </row>
    <row r="189" customFormat="false" ht="15.75" hidden="false" customHeight="false" outlineLevel="0" collapsed="false">
      <c r="C189" s="30"/>
      <c r="D189" s="26" t="n">
        <f aca="false">D188+1</f>
        <v>188</v>
      </c>
      <c r="H189" s="36"/>
      <c r="I189" s="37"/>
      <c r="J189" s="30"/>
    </row>
    <row r="190" customFormat="false" ht="15.75" hidden="false" customHeight="false" outlineLevel="0" collapsed="false">
      <c r="C190" s="30"/>
      <c r="D190" s="26" t="n">
        <f aca="false">D189+1</f>
        <v>189</v>
      </c>
      <c r="H190" s="36"/>
      <c r="I190" s="37"/>
      <c r="J190" s="30"/>
    </row>
    <row r="191" customFormat="false" ht="15.75" hidden="false" customHeight="false" outlineLevel="0" collapsed="false">
      <c r="C191" s="30"/>
      <c r="D191" s="26" t="n">
        <f aca="false">D190+1</f>
        <v>190</v>
      </c>
      <c r="H191" s="36"/>
      <c r="I191" s="37"/>
      <c r="J191" s="30"/>
    </row>
    <row r="192" customFormat="false" ht="15.75" hidden="false" customHeight="false" outlineLevel="0" collapsed="false">
      <c r="C192" s="30"/>
      <c r="D192" s="26" t="n">
        <f aca="false">D191+1</f>
        <v>191</v>
      </c>
      <c r="H192" s="36"/>
      <c r="I192" s="37"/>
      <c r="J192" s="30"/>
    </row>
    <row r="193" customFormat="false" ht="15.75" hidden="false" customHeight="false" outlineLevel="0" collapsed="false">
      <c r="C193" s="30"/>
      <c r="D193" s="26" t="n">
        <f aca="false">D192+1</f>
        <v>192</v>
      </c>
      <c r="H193" s="36"/>
      <c r="I193" s="37"/>
      <c r="J193" s="30"/>
    </row>
    <row r="194" customFormat="false" ht="15.75" hidden="false" customHeight="false" outlineLevel="0" collapsed="false">
      <c r="C194" s="30"/>
      <c r="D194" s="26" t="n">
        <f aca="false">D193+1</f>
        <v>193</v>
      </c>
      <c r="H194" s="36"/>
      <c r="I194" s="37"/>
      <c r="J194" s="30"/>
    </row>
    <row r="195" customFormat="false" ht="15.75" hidden="false" customHeight="false" outlineLevel="0" collapsed="false">
      <c r="C195" s="30"/>
      <c r="D195" s="26" t="n">
        <f aca="false">D194+1</f>
        <v>194</v>
      </c>
      <c r="H195" s="36"/>
      <c r="I195" s="37"/>
      <c r="J195" s="30"/>
    </row>
    <row r="196" customFormat="false" ht="15.75" hidden="false" customHeight="false" outlineLevel="0" collapsed="false">
      <c r="C196" s="30"/>
      <c r="D196" s="26" t="n">
        <f aca="false">D195+1</f>
        <v>195</v>
      </c>
      <c r="H196" s="36"/>
      <c r="I196" s="37"/>
      <c r="J196" s="30"/>
    </row>
    <row r="197" customFormat="false" ht="15.75" hidden="false" customHeight="false" outlineLevel="0" collapsed="false">
      <c r="C197" s="30"/>
      <c r="D197" s="26" t="n">
        <f aca="false">D196+1</f>
        <v>196</v>
      </c>
      <c r="H197" s="36"/>
      <c r="I197" s="37"/>
      <c r="J197" s="30"/>
    </row>
    <row r="198" customFormat="false" ht="15.75" hidden="false" customHeight="false" outlineLevel="0" collapsed="false">
      <c r="C198" s="30"/>
      <c r="D198" s="26" t="n">
        <f aca="false">D197+1</f>
        <v>197</v>
      </c>
      <c r="H198" s="36"/>
      <c r="I198" s="37"/>
      <c r="J198" s="30"/>
    </row>
    <row r="199" customFormat="false" ht="15.75" hidden="false" customHeight="false" outlineLevel="0" collapsed="false">
      <c r="C199" s="30"/>
      <c r="D199" s="26" t="n">
        <f aca="false">D198+1</f>
        <v>198</v>
      </c>
      <c r="H199" s="36"/>
      <c r="I199" s="37"/>
      <c r="J199" s="30"/>
    </row>
    <row r="200" customFormat="false" ht="15.75" hidden="false" customHeight="false" outlineLevel="0" collapsed="false">
      <c r="C200" s="30"/>
      <c r="D200" s="26" t="n">
        <f aca="false">D199+1</f>
        <v>199</v>
      </c>
      <c r="H200" s="36"/>
      <c r="I200" s="37"/>
      <c r="J200" s="30"/>
    </row>
    <row r="201" customFormat="false" ht="15.75" hidden="false" customHeight="false" outlineLevel="0" collapsed="false">
      <c r="C201" s="30"/>
      <c r="D201" s="26" t="n">
        <f aca="false">D200+1</f>
        <v>200</v>
      </c>
      <c r="H201" s="36"/>
      <c r="I201" s="37"/>
      <c r="J201" s="30"/>
    </row>
    <row r="202" customFormat="false" ht="15.75" hidden="false" customHeight="false" outlineLevel="0" collapsed="false">
      <c r="C202" s="30"/>
      <c r="D202" s="26" t="n">
        <f aca="false">D201+1</f>
        <v>201</v>
      </c>
      <c r="H202" s="36"/>
      <c r="I202" s="37"/>
      <c r="J202" s="30"/>
    </row>
    <row r="203" customFormat="false" ht="15.75" hidden="false" customHeight="false" outlineLevel="0" collapsed="false">
      <c r="C203" s="30"/>
      <c r="D203" s="26" t="n">
        <f aca="false">D202+1</f>
        <v>202</v>
      </c>
      <c r="H203" s="36"/>
      <c r="I203" s="37"/>
      <c r="J203" s="30"/>
    </row>
    <row r="204" customFormat="false" ht="15.75" hidden="false" customHeight="false" outlineLevel="0" collapsed="false">
      <c r="C204" s="30"/>
      <c r="D204" s="26" t="n">
        <f aca="false">D203+1</f>
        <v>203</v>
      </c>
      <c r="H204" s="36"/>
      <c r="I204" s="37"/>
      <c r="J204" s="30"/>
    </row>
    <row r="205" customFormat="false" ht="15.75" hidden="false" customHeight="false" outlineLevel="0" collapsed="false">
      <c r="C205" s="30"/>
      <c r="D205" s="26" t="n">
        <f aca="false">D204+1</f>
        <v>204</v>
      </c>
      <c r="H205" s="36"/>
      <c r="I205" s="37"/>
      <c r="J205" s="30"/>
    </row>
    <row r="206" customFormat="false" ht="15.75" hidden="false" customHeight="false" outlineLevel="0" collapsed="false">
      <c r="C206" s="30"/>
      <c r="D206" s="26" t="n">
        <f aca="false">D205+1</f>
        <v>205</v>
      </c>
      <c r="H206" s="36"/>
      <c r="I206" s="37"/>
      <c r="J206" s="30"/>
    </row>
    <row r="207" customFormat="false" ht="15.75" hidden="false" customHeight="false" outlineLevel="0" collapsed="false">
      <c r="C207" s="30"/>
      <c r="D207" s="26" t="n">
        <f aca="false">D206+1</f>
        <v>206</v>
      </c>
      <c r="H207" s="36"/>
      <c r="I207" s="37"/>
      <c r="J207" s="30"/>
    </row>
    <row r="208" customFormat="false" ht="15.75" hidden="false" customHeight="false" outlineLevel="0" collapsed="false">
      <c r="C208" s="30"/>
      <c r="D208" s="26" t="n">
        <f aca="false">D207+1</f>
        <v>207</v>
      </c>
      <c r="H208" s="36"/>
      <c r="I208" s="37"/>
      <c r="J208" s="30"/>
    </row>
    <row r="209" customFormat="false" ht="15.75" hidden="false" customHeight="false" outlineLevel="0" collapsed="false">
      <c r="C209" s="30"/>
      <c r="D209" s="26" t="n">
        <f aca="false">D208+1</f>
        <v>208</v>
      </c>
      <c r="H209" s="36"/>
      <c r="I209" s="37"/>
      <c r="J209" s="30"/>
    </row>
    <row r="210" customFormat="false" ht="15.75" hidden="false" customHeight="false" outlineLevel="0" collapsed="false">
      <c r="C210" s="30"/>
      <c r="D210" s="26" t="n">
        <f aca="false">D209+1</f>
        <v>209</v>
      </c>
      <c r="H210" s="36"/>
      <c r="I210" s="37"/>
      <c r="J210" s="30"/>
    </row>
    <row r="211" customFormat="false" ht="15.75" hidden="false" customHeight="false" outlineLevel="0" collapsed="false">
      <c r="C211" s="30"/>
      <c r="D211" s="26" t="n">
        <f aca="false">D210+1</f>
        <v>210</v>
      </c>
      <c r="H211" s="36"/>
      <c r="I211" s="37"/>
      <c r="J211" s="30"/>
    </row>
    <row r="212" customFormat="false" ht="15.75" hidden="false" customHeight="false" outlineLevel="0" collapsed="false">
      <c r="C212" s="30"/>
      <c r="D212" s="26" t="n">
        <f aca="false">D211+1</f>
        <v>211</v>
      </c>
      <c r="H212" s="36"/>
      <c r="I212" s="37"/>
      <c r="J212" s="30"/>
    </row>
    <row r="213" customFormat="false" ht="15.75" hidden="false" customHeight="false" outlineLevel="0" collapsed="false">
      <c r="C213" s="30"/>
      <c r="D213" s="26" t="n">
        <f aca="false">D212+1</f>
        <v>212</v>
      </c>
      <c r="H213" s="36"/>
      <c r="I213" s="37"/>
      <c r="J213" s="30"/>
    </row>
    <row r="214" customFormat="false" ht="15.75" hidden="false" customHeight="false" outlineLevel="0" collapsed="false">
      <c r="C214" s="30"/>
      <c r="D214" s="26" t="n">
        <f aca="false">D213+1</f>
        <v>213</v>
      </c>
      <c r="H214" s="36"/>
      <c r="I214" s="37"/>
      <c r="J214" s="30"/>
    </row>
    <row r="215" customFormat="false" ht="15.75" hidden="false" customHeight="false" outlineLevel="0" collapsed="false">
      <c r="C215" s="30"/>
      <c r="D215" s="26" t="n">
        <f aca="false">D214+1</f>
        <v>214</v>
      </c>
      <c r="H215" s="36"/>
      <c r="I215" s="37"/>
      <c r="J215" s="30"/>
    </row>
    <row r="216" customFormat="false" ht="15.75" hidden="false" customHeight="false" outlineLevel="0" collapsed="false">
      <c r="C216" s="30"/>
      <c r="D216" s="26" t="n">
        <f aca="false">D215+1</f>
        <v>215</v>
      </c>
      <c r="H216" s="36"/>
      <c r="I216" s="37"/>
      <c r="J216" s="30"/>
    </row>
    <row r="217" customFormat="false" ht="15.75" hidden="false" customHeight="false" outlineLevel="0" collapsed="false">
      <c r="C217" s="30"/>
      <c r="D217" s="26" t="n">
        <f aca="false">D216+1</f>
        <v>216</v>
      </c>
      <c r="H217" s="36"/>
      <c r="I217" s="37"/>
      <c r="J217" s="30"/>
    </row>
    <row r="218" customFormat="false" ht="15.75" hidden="false" customHeight="false" outlineLevel="0" collapsed="false">
      <c r="C218" s="30"/>
      <c r="D218" s="26" t="n">
        <f aca="false">D217+1</f>
        <v>217</v>
      </c>
      <c r="H218" s="36"/>
      <c r="I218" s="37"/>
      <c r="J218" s="30"/>
    </row>
    <row r="219" customFormat="false" ht="15.75" hidden="false" customHeight="false" outlineLevel="0" collapsed="false">
      <c r="C219" s="30"/>
      <c r="D219" s="26" t="n">
        <f aca="false">D218+1</f>
        <v>218</v>
      </c>
      <c r="H219" s="36"/>
      <c r="I219" s="37"/>
      <c r="J219" s="30"/>
    </row>
    <row r="220" customFormat="false" ht="15.75" hidden="false" customHeight="false" outlineLevel="0" collapsed="false">
      <c r="C220" s="30"/>
      <c r="D220" s="26" t="n">
        <f aca="false">D219+1</f>
        <v>219</v>
      </c>
      <c r="H220" s="36"/>
      <c r="I220" s="37"/>
      <c r="J220" s="30"/>
    </row>
    <row r="221" customFormat="false" ht="15.75" hidden="false" customHeight="false" outlineLevel="0" collapsed="false">
      <c r="C221" s="30"/>
      <c r="D221" s="26" t="n">
        <f aca="false">D220+1</f>
        <v>220</v>
      </c>
      <c r="H221" s="36"/>
      <c r="I221" s="37"/>
      <c r="J221" s="30"/>
    </row>
    <row r="222" customFormat="false" ht="15.75" hidden="false" customHeight="false" outlineLevel="0" collapsed="false">
      <c r="C222" s="30"/>
      <c r="D222" s="26" t="n">
        <f aca="false">D221+1</f>
        <v>221</v>
      </c>
      <c r="H222" s="36"/>
      <c r="I222" s="37"/>
      <c r="J222" s="30"/>
    </row>
    <row r="223" customFormat="false" ht="15.75" hidden="false" customHeight="false" outlineLevel="0" collapsed="false">
      <c r="C223" s="30"/>
      <c r="D223" s="26" t="n">
        <f aca="false">D222+1</f>
        <v>222</v>
      </c>
      <c r="H223" s="36"/>
      <c r="I223" s="37"/>
      <c r="J223" s="30"/>
    </row>
    <row r="224" customFormat="false" ht="15.75" hidden="false" customHeight="false" outlineLevel="0" collapsed="false">
      <c r="C224" s="30"/>
      <c r="D224" s="26" t="n">
        <f aca="false">D223+1</f>
        <v>223</v>
      </c>
      <c r="H224" s="36"/>
      <c r="I224" s="37"/>
      <c r="J224" s="30"/>
    </row>
    <row r="225" customFormat="false" ht="15.75" hidden="false" customHeight="false" outlineLevel="0" collapsed="false">
      <c r="C225" s="30"/>
      <c r="D225" s="26" t="n">
        <f aca="false">D224+1</f>
        <v>224</v>
      </c>
      <c r="H225" s="36"/>
      <c r="I225" s="37"/>
      <c r="J225" s="30"/>
    </row>
    <row r="226" customFormat="false" ht="15.75" hidden="false" customHeight="false" outlineLevel="0" collapsed="false">
      <c r="C226" s="30"/>
      <c r="D226" s="26" t="n">
        <f aca="false">D225+1</f>
        <v>225</v>
      </c>
      <c r="H226" s="36"/>
      <c r="I226" s="37"/>
      <c r="J226" s="30"/>
    </row>
    <row r="227" customFormat="false" ht="15.75" hidden="false" customHeight="false" outlineLevel="0" collapsed="false">
      <c r="C227" s="30"/>
      <c r="D227" s="26" t="n">
        <f aca="false">D226+1</f>
        <v>226</v>
      </c>
      <c r="H227" s="36"/>
      <c r="I227" s="37"/>
      <c r="J227" s="30"/>
    </row>
    <row r="228" customFormat="false" ht="15.75" hidden="false" customHeight="false" outlineLevel="0" collapsed="false">
      <c r="C228" s="30"/>
      <c r="D228" s="26" t="n">
        <f aca="false">D227+1</f>
        <v>227</v>
      </c>
      <c r="H228" s="36"/>
      <c r="I228" s="37"/>
      <c r="J228" s="30"/>
    </row>
    <row r="229" customFormat="false" ht="15.75" hidden="false" customHeight="false" outlineLevel="0" collapsed="false">
      <c r="C229" s="30"/>
      <c r="D229" s="26" t="n">
        <f aca="false">D228+1</f>
        <v>228</v>
      </c>
      <c r="H229" s="36"/>
      <c r="I229" s="37"/>
      <c r="J229" s="30"/>
    </row>
    <row r="230" customFormat="false" ht="15.75" hidden="false" customHeight="false" outlineLevel="0" collapsed="false">
      <c r="C230" s="30"/>
      <c r="D230" s="26" t="n">
        <f aca="false">D229+1</f>
        <v>229</v>
      </c>
      <c r="H230" s="36"/>
      <c r="I230" s="37"/>
      <c r="J230" s="30"/>
    </row>
    <row r="231" customFormat="false" ht="15.75" hidden="false" customHeight="false" outlineLevel="0" collapsed="false">
      <c r="C231" s="30"/>
      <c r="D231" s="26" t="n">
        <f aca="false">D230+1</f>
        <v>230</v>
      </c>
      <c r="H231" s="36"/>
      <c r="I231" s="37"/>
      <c r="J231" s="30"/>
    </row>
    <row r="232" customFormat="false" ht="15.75" hidden="false" customHeight="false" outlineLevel="0" collapsed="false">
      <c r="C232" s="30"/>
      <c r="D232" s="26" t="n">
        <f aca="false">D231+1</f>
        <v>231</v>
      </c>
      <c r="H232" s="36"/>
      <c r="I232" s="37"/>
      <c r="J232" s="30"/>
    </row>
    <row r="233" customFormat="false" ht="15.75" hidden="false" customHeight="false" outlineLevel="0" collapsed="false">
      <c r="C233" s="30"/>
      <c r="D233" s="26" t="n">
        <f aca="false">D232+1</f>
        <v>232</v>
      </c>
      <c r="H233" s="36"/>
      <c r="I233" s="37"/>
      <c r="J233" s="30"/>
    </row>
    <row r="234" customFormat="false" ht="15.75" hidden="false" customHeight="false" outlineLevel="0" collapsed="false">
      <c r="C234" s="30"/>
      <c r="D234" s="26" t="n">
        <f aca="false">D233+1</f>
        <v>233</v>
      </c>
      <c r="H234" s="36"/>
      <c r="I234" s="37"/>
      <c r="J234" s="30"/>
    </row>
    <row r="235" customFormat="false" ht="15.75" hidden="false" customHeight="false" outlineLevel="0" collapsed="false">
      <c r="C235" s="30"/>
      <c r="D235" s="26" t="n">
        <f aca="false">D234+1</f>
        <v>234</v>
      </c>
      <c r="H235" s="36"/>
      <c r="I235" s="37"/>
      <c r="J235" s="30"/>
    </row>
    <row r="236" customFormat="false" ht="15.75" hidden="false" customHeight="false" outlineLevel="0" collapsed="false">
      <c r="C236" s="30"/>
      <c r="D236" s="26" t="n">
        <f aca="false">D235+1</f>
        <v>235</v>
      </c>
      <c r="H236" s="36"/>
      <c r="I236" s="37"/>
      <c r="J236" s="30"/>
    </row>
    <row r="237" customFormat="false" ht="15.75" hidden="false" customHeight="false" outlineLevel="0" collapsed="false">
      <c r="C237" s="30"/>
      <c r="D237" s="26" t="n">
        <f aca="false">D236+1</f>
        <v>236</v>
      </c>
      <c r="H237" s="36"/>
      <c r="I237" s="37"/>
      <c r="J237" s="30"/>
    </row>
    <row r="238" customFormat="false" ht="15.75" hidden="false" customHeight="false" outlineLevel="0" collapsed="false">
      <c r="C238" s="30"/>
      <c r="D238" s="26" t="n">
        <f aca="false">D237+1</f>
        <v>237</v>
      </c>
      <c r="H238" s="36"/>
      <c r="I238" s="37"/>
      <c r="J238" s="30"/>
    </row>
    <row r="239" customFormat="false" ht="15.75" hidden="false" customHeight="false" outlineLevel="0" collapsed="false">
      <c r="C239" s="30"/>
      <c r="D239" s="26" t="n">
        <f aca="false">D238+1</f>
        <v>238</v>
      </c>
      <c r="H239" s="36"/>
      <c r="I239" s="37"/>
      <c r="J239" s="30"/>
    </row>
    <row r="240" customFormat="false" ht="15.75" hidden="false" customHeight="false" outlineLevel="0" collapsed="false">
      <c r="C240" s="30"/>
      <c r="D240" s="26" t="n">
        <f aca="false">D239+1</f>
        <v>239</v>
      </c>
      <c r="H240" s="36"/>
      <c r="I240" s="37"/>
      <c r="J240" s="30"/>
    </row>
    <row r="241" customFormat="false" ht="15.75" hidden="false" customHeight="false" outlineLevel="0" collapsed="false">
      <c r="C241" s="30"/>
      <c r="D241" s="26" t="n">
        <f aca="false">D240+1</f>
        <v>240</v>
      </c>
      <c r="H241" s="36"/>
      <c r="I241" s="37"/>
      <c r="J241" s="30"/>
    </row>
    <row r="242" customFormat="false" ht="15.75" hidden="false" customHeight="false" outlineLevel="0" collapsed="false">
      <c r="C242" s="30"/>
      <c r="D242" s="26" t="n">
        <f aca="false">D241+1</f>
        <v>241</v>
      </c>
      <c r="H242" s="36"/>
      <c r="I242" s="37"/>
      <c r="J242" s="30"/>
    </row>
    <row r="243" customFormat="false" ht="15.75" hidden="false" customHeight="false" outlineLevel="0" collapsed="false">
      <c r="C243" s="30"/>
      <c r="D243" s="26" t="n">
        <f aca="false">D242+1</f>
        <v>242</v>
      </c>
      <c r="H243" s="36"/>
      <c r="I243" s="37"/>
      <c r="J243" s="30"/>
    </row>
    <row r="244" customFormat="false" ht="15.75" hidden="false" customHeight="false" outlineLevel="0" collapsed="false">
      <c r="C244" s="30"/>
      <c r="D244" s="26" t="n">
        <f aca="false">D243+1</f>
        <v>243</v>
      </c>
      <c r="H244" s="36"/>
      <c r="I244" s="37"/>
      <c r="J244" s="30"/>
    </row>
    <row r="245" customFormat="false" ht="15.75" hidden="false" customHeight="false" outlineLevel="0" collapsed="false">
      <c r="C245" s="30"/>
      <c r="D245" s="26" t="n">
        <f aca="false">D244+1</f>
        <v>244</v>
      </c>
      <c r="H245" s="36"/>
      <c r="I245" s="37"/>
      <c r="J245" s="30"/>
    </row>
    <row r="246" customFormat="false" ht="15.75" hidden="false" customHeight="false" outlineLevel="0" collapsed="false">
      <c r="C246" s="30"/>
      <c r="D246" s="26" t="n">
        <f aca="false">D245+1</f>
        <v>245</v>
      </c>
      <c r="H246" s="36"/>
      <c r="I246" s="37"/>
      <c r="J246" s="30"/>
    </row>
    <row r="247" customFormat="false" ht="15.75" hidden="false" customHeight="false" outlineLevel="0" collapsed="false">
      <c r="C247" s="30"/>
      <c r="D247" s="26" t="n">
        <f aca="false">D246+1</f>
        <v>246</v>
      </c>
      <c r="H247" s="36"/>
      <c r="I247" s="37"/>
      <c r="J247" s="30"/>
    </row>
    <row r="248" customFormat="false" ht="15.75" hidden="false" customHeight="false" outlineLevel="0" collapsed="false">
      <c r="C248" s="30"/>
      <c r="D248" s="26" t="n">
        <f aca="false">D247+1</f>
        <v>247</v>
      </c>
      <c r="H248" s="36"/>
      <c r="I248" s="37"/>
      <c r="J248" s="30"/>
    </row>
    <row r="249" customFormat="false" ht="15.75" hidden="false" customHeight="false" outlineLevel="0" collapsed="false">
      <c r="C249" s="30"/>
      <c r="D249" s="26" t="n">
        <f aca="false">D248+1</f>
        <v>248</v>
      </c>
      <c r="H249" s="36"/>
      <c r="I249" s="37"/>
      <c r="J249" s="30"/>
    </row>
    <row r="250" customFormat="false" ht="15.75" hidden="false" customHeight="false" outlineLevel="0" collapsed="false">
      <c r="C250" s="30"/>
      <c r="D250" s="26" t="n">
        <f aca="false">D249+1</f>
        <v>249</v>
      </c>
      <c r="H250" s="36"/>
      <c r="I250" s="37"/>
      <c r="J250" s="30"/>
    </row>
    <row r="251" customFormat="false" ht="15.75" hidden="false" customHeight="false" outlineLevel="0" collapsed="false">
      <c r="C251" s="30"/>
      <c r="D251" s="26" t="n">
        <f aca="false">D250+1</f>
        <v>250</v>
      </c>
      <c r="H251" s="36"/>
      <c r="I251" s="37"/>
      <c r="J251" s="30"/>
    </row>
    <row r="252" customFormat="false" ht="15.75" hidden="false" customHeight="false" outlineLevel="0" collapsed="false">
      <c r="C252" s="30"/>
      <c r="D252" s="26" t="n">
        <f aca="false">D251+1</f>
        <v>251</v>
      </c>
      <c r="H252" s="36"/>
      <c r="I252" s="37"/>
      <c r="J252" s="30"/>
    </row>
    <row r="253" customFormat="false" ht="15.75" hidden="false" customHeight="false" outlineLevel="0" collapsed="false">
      <c r="C253" s="30"/>
      <c r="D253" s="26" t="n">
        <f aca="false">D252+1</f>
        <v>252</v>
      </c>
      <c r="H253" s="36"/>
      <c r="I253" s="37"/>
      <c r="J253" s="30"/>
    </row>
    <row r="254" customFormat="false" ht="15.75" hidden="false" customHeight="false" outlineLevel="0" collapsed="false">
      <c r="C254" s="30"/>
      <c r="D254" s="26" t="n">
        <f aca="false">D253+1</f>
        <v>253</v>
      </c>
      <c r="H254" s="36"/>
      <c r="I254" s="37"/>
      <c r="J254" s="30"/>
    </row>
    <row r="255" customFormat="false" ht="15.75" hidden="false" customHeight="false" outlineLevel="0" collapsed="false">
      <c r="C255" s="30"/>
      <c r="D255" s="26" t="n">
        <f aca="false">D254+1</f>
        <v>254</v>
      </c>
      <c r="H255" s="36"/>
      <c r="I255" s="37"/>
      <c r="J255" s="30"/>
    </row>
    <row r="256" customFormat="false" ht="15.75" hidden="false" customHeight="false" outlineLevel="0" collapsed="false">
      <c r="C256" s="30"/>
      <c r="D256" s="26" t="n">
        <f aca="false">D255+1</f>
        <v>255</v>
      </c>
      <c r="H256" s="36"/>
      <c r="I256" s="37"/>
      <c r="J256" s="30"/>
    </row>
    <row r="257" customFormat="false" ht="15.75" hidden="false" customHeight="false" outlineLevel="0" collapsed="false">
      <c r="C257" s="30"/>
      <c r="D257" s="26" t="n">
        <f aca="false">D256+1</f>
        <v>256</v>
      </c>
      <c r="H257" s="36"/>
      <c r="I257" s="37"/>
      <c r="J257" s="30"/>
    </row>
    <row r="258" customFormat="false" ht="15.75" hidden="false" customHeight="false" outlineLevel="0" collapsed="false">
      <c r="C258" s="30"/>
      <c r="D258" s="26" t="n">
        <f aca="false">D257+1</f>
        <v>257</v>
      </c>
      <c r="H258" s="36"/>
      <c r="I258" s="37"/>
      <c r="J258" s="30"/>
    </row>
    <row r="259" customFormat="false" ht="15.75" hidden="false" customHeight="false" outlineLevel="0" collapsed="false">
      <c r="C259" s="30"/>
      <c r="D259" s="26" t="n">
        <f aca="false">D258+1</f>
        <v>258</v>
      </c>
      <c r="H259" s="36"/>
      <c r="I259" s="37"/>
      <c r="J259" s="30"/>
    </row>
    <row r="260" customFormat="false" ht="15.75" hidden="false" customHeight="false" outlineLevel="0" collapsed="false">
      <c r="C260" s="30"/>
      <c r="D260" s="26" t="n">
        <f aca="false">D259+1</f>
        <v>259</v>
      </c>
      <c r="H260" s="36"/>
      <c r="I260" s="37"/>
      <c r="J260" s="30"/>
    </row>
    <row r="261" customFormat="false" ht="15.75" hidden="false" customHeight="false" outlineLevel="0" collapsed="false">
      <c r="C261" s="30"/>
      <c r="D261" s="26" t="n">
        <f aca="false">D260+1</f>
        <v>260</v>
      </c>
      <c r="H261" s="36"/>
      <c r="I261" s="37"/>
      <c r="J261" s="30"/>
    </row>
    <row r="262" customFormat="false" ht="15.75" hidden="false" customHeight="false" outlineLevel="0" collapsed="false">
      <c r="C262" s="30"/>
      <c r="D262" s="26" t="n">
        <f aca="false">D261+1</f>
        <v>261</v>
      </c>
      <c r="H262" s="36"/>
      <c r="I262" s="37"/>
      <c r="J262" s="30"/>
    </row>
    <row r="263" customFormat="false" ht="15.75" hidden="false" customHeight="false" outlineLevel="0" collapsed="false">
      <c r="C263" s="30"/>
      <c r="D263" s="26" t="n">
        <f aca="false">D262+1</f>
        <v>262</v>
      </c>
      <c r="H263" s="36"/>
      <c r="I263" s="37"/>
      <c r="J263" s="30"/>
    </row>
    <row r="264" customFormat="false" ht="15.75" hidden="false" customHeight="false" outlineLevel="0" collapsed="false">
      <c r="C264" s="30"/>
      <c r="D264" s="26" t="n">
        <f aca="false">D263+1</f>
        <v>263</v>
      </c>
      <c r="H264" s="36"/>
      <c r="I264" s="37"/>
      <c r="J264" s="30"/>
    </row>
    <row r="265" customFormat="false" ht="15.75" hidden="false" customHeight="false" outlineLevel="0" collapsed="false">
      <c r="C265" s="30"/>
      <c r="D265" s="26" t="n">
        <f aca="false">D264+1</f>
        <v>264</v>
      </c>
      <c r="H265" s="36"/>
      <c r="I265" s="37"/>
      <c r="J265" s="30"/>
    </row>
    <row r="266" customFormat="false" ht="15.75" hidden="false" customHeight="false" outlineLevel="0" collapsed="false">
      <c r="C266" s="30"/>
      <c r="D266" s="26" t="n">
        <f aca="false">D265+1</f>
        <v>265</v>
      </c>
      <c r="H266" s="36"/>
      <c r="I266" s="37"/>
      <c r="J266" s="30"/>
    </row>
    <row r="267" customFormat="false" ht="15.75" hidden="false" customHeight="false" outlineLevel="0" collapsed="false">
      <c r="C267" s="30"/>
      <c r="D267" s="26" t="n">
        <f aca="false">D266+1</f>
        <v>266</v>
      </c>
      <c r="H267" s="36"/>
      <c r="I267" s="37"/>
      <c r="J267" s="30"/>
    </row>
    <row r="268" customFormat="false" ht="15.75" hidden="false" customHeight="false" outlineLevel="0" collapsed="false">
      <c r="C268" s="30"/>
      <c r="D268" s="26" t="n">
        <f aca="false">D267+1</f>
        <v>267</v>
      </c>
      <c r="H268" s="36"/>
      <c r="I268" s="37"/>
      <c r="J268" s="30"/>
    </row>
    <row r="269" customFormat="false" ht="15.75" hidden="false" customHeight="false" outlineLevel="0" collapsed="false">
      <c r="C269" s="30"/>
      <c r="D269" s="26" t="n">
        <f aca="false">D268+1</f>
        <v>268</v>
      </c>
      <c r="H269" s="36"/>
      <c r="I269" s="37"/>
      <c r="J269" s="30"/>
    </row>
    <row r="270" customFormat="false" ht="15.75" hidden="false" customHeight="false" outlineLevel="0" collapsed="false">
      <c r="C270" s="30"/>
      <c r="D270" s="26" t="n">
        <f aca="false">D269+1</f>
        <v>269</v>
      </c>
      <c r="H270" s="36"/>
      <c r="I270" s="37"/>
      <c r="J270" s="30"/>
    </row>
    <row r="271" customFormat="false" ht="15.75" hidden="false" customHeight="false" outlineLevel="0" collapsed="false">
      <c r="C271" s="30"/>
      <c r="D271" s="26" t="n">
        <f aca="false">D270+1</f>
        <v>270</v>
      </c>
      <c r="H271" s="36"/>
      <c r="I271" s="37"/>
      <c r="J271" s="30"/>
    </row>
    <row r="272" customFormat="false" ht="15.75" hidden="false" customHeight="false" outlineLevel="0" collapsed="false">
      <c r="C272" s="30"/>
      <c r="D272" s="26" t="n">
        <f aca="false">D271+1</f>
        <v>271</v>
      </c>
      <c r="H272" s="36"/>
      <c r="I272" s="37"/>
      <c r="J272" s="30"/>
    </row>
    <row r="273" customFormat="false" ht="15.75" hidden="false" customHeight="false" outlineLevel="0" collapsed="false">
      <c r="C273" s="30"/>
      <c r="D273" s="26" t="n">
        <f aca="false">D272+1</f>
        <v>272</v>
      </c>
      <c r="H273" s="36"/>
      <c r="I273" s="37"/>
      <c r="J273" s="30"/>
    </row>
    <row r="274" customFormat="false" ht="15.75" hidden="false" customHeight="false" outlineLevel="0" collapsed="false">
      <c r="C274" s="30"/>
      <c r="D274" s="26" t="n">
        <f aca="false">D273+1</f>
        <v>273</v>
      </c>
      <c r="H274" s="36"/>
      <c r="I274" s="37"/>
      <c r="J274" s="30"/>
    </row>
    <row r="275" customFormat="false" ht="15.75" hidden="false" customHeight="false" outlineLevel="0" collapsed="false">
      <c r="C275" s="30"/>
      <c r="D275" s="26" t="n">
        <f aca="false">D274+1</f>
        <v>274</v>
      </c>
      <c r="H275" s="36"/>
      <c r="I275" s="37"/>
      <c r="J275" s="30"/>
    </row>
    <row r="276" customFormat="false" ht="15.75" hidden="false" customHeight="false" outlineLevel="0" collapsed="false">
      <c r="C276" s="30"/>
      <c r="D276" s="26" t="n">
        <f aca="false">D275+1</f>
        <v>275</v>
      </c>
      <c r="H276" s="36"/>
      <c r="I276" s="37"/>
      <c r="J276" s="30"/>
    </row>
    <row r="277" customFormat="false" ht="15.75" hidden="false" customHeight="false" outlineLevel="0" collapsed="false">
      <c r="C277" s="30"/>
      <c r="D277" s="26" t="n">
        <f aca="false">D276+1</f>
        <v>276</v>
      </c>
      <c r="H277" s="36"/>
      <c r="I277" s="37"/>
      <c r="J277" s="30"/>
    </row>
    <row r="278" customFormat="false" ht="15.75" hidden="false" customHeight="false" outlineLevel="0" collapsed="false">
      <c r="C278" s="30"/>
      <c r="D278" s="26" t="n">
        <f aca="false">D277+1</f>
        <v>277</v>
      </c>
      <c r="H278" s="36"/>
      <c r="I278" s="37"/>
      <c r="J278" s="30"/>
    </row>
    <row r="279" customFormat="false" ht="15.75" hidden="false" customHeight="false" outlineLevel="0" collapsed="false">
      <c r="C279" s="30"/>
      <c r="D279" s="26" t="n">
        <f aca="false">D278+1</f>
        <v>278</v>
      </c>
      <c r="H279" s="36"/>
      <c r="I279" s="37"/>
      <c r="J279" s="30"/>
    </row>
    <row r="280" customFormat="false" ht="15.75" hidden="false" customHeight="false" outlineLevel="0" collapsed="false">
      <c r="C280" s="30"/>
      <c r="D280" s="26" t="n">
        <f aca="false">D279+1</f>
        <v>279</v>
      </c>
      <c r="H280" s="36"/>
      <c r="I280" s="37"/>
      <c r="J280" s="30"/>
    </row>
    <row r="281" customFormat="false" ht="15.75" hidden="false" customHeight="false" outlineLevel="0" collapsed="false">
      <c r="C281" s="30"/>
      <c r="D281" s="26" t="n">
        <f aca="false">D280+1</f>
        <v>280</v>
      </c>
      <c r="H281" s="36"/>
      <c r="I281" s="37"/>
      <c r="J281" s="30"/>
    </row>
    <row r="282" customFormat="false" ht="15.75" hidden="false" customHeight="false" outlineLevel="0" collapsed="false">
      <c r="C282" s="30"/>
      <c r="D282" s="26" t="n">
        <f aca="false">D281+1</f>
        <v>281</v>
      </c>
      <c r="H282" s="36"/>
      <c r="I282" s="37"/>
      <c r="J282" s="30"/>
    </row>
    <row r="283" customFormat="false" ht="15.75" hidden="false" customHeight="false" outlineLevel="0" collapsed="false">
      <c r="C283" s="30"/>
      <c r="D283" s="26" t="n">
        <f aca="false">D282+1</f>
        <v>282</v>
      </c>
      <c r="H283" s="36"/>
      <c r="I283" s="37"/>
      <c r="J283" s="30"/>
    </row>
    <row r="284" customFormat="false" ht="15.75" hidden="false" customHeight="false" outlineLevel="0" collapsed="false">
      <c r="C284" s="30"/>
      <c r="D284" s="26" t="n">
        <f aca="false">D283+1</f>
        <v>283</v>
      </c>
      <c r="H284" s="36"/>
      <c r="I284" s="37"/>
      <c r="J284" s="30"/>
    </row>
    <row r="285" customFormat="false" ht="15.75" hidden="false" customHeight="false" outlineLevel="0" collapsed="false">
      <c r="C285" s="30"/>
      <c r="D285" s="26" t="n">
        <f aca="false">D284+1</f>
        <v>284</v>
      </c>
      <c r="H285" s="36"/>
      <c r="I285" s="37"/>
      <c r="J285" s="30"/>
    </row>
    <row r="286" customFormat="false" ht="15.75" hidden="false" customHeight="false" outlineLevel="0" collapsed="false">
      <c r="C286" s="30"/>
      <c r="D286" s="26" t="n">
        <f aca="false">D285+1</f>
        <v>285</v>
      </c>
      <c r="H286" s="36"/>
      <c r="I286" s="37"/>
      <c r="J286" s="30"/>
    </row>
    <row r="287" customFormat="false" ht="15.75" hidden="false" customHeight="false" outlineLevel="0" collapsed="false">
      <c r="C287" s="30"/>
      <c r="D287" s="26" t="n">
        <f aca="false">D286+1</f>
        <v>286</v>
      </c>
      <c r="H287" s="36"/>
      <c r="I287" s="37"/>
      <c r="J287" s="30"/>
    </row>
    <row r="288" customFormat="false" ht="15.75" hidden="false" customHeight="false" outlineLevel="0" collapsed="false">
      <c r="C288" s="30"/>
      <c r="D288" s="26" t="n">
        <f aca="false">D287+1</f>
        <v>287</v>
      </c>
      <c r="H288" s="36"/>
      <c r="I288" s="37"/>
      <c r="J288" s="30"/>
    </row>
    <row r="289" customFormat="false" ht="15.75" hidden="false" customHeight="false" outlineLevel="0" collapsed="false">
      <c r="C289" s="30"/>
      <c r="D289" s="26" t="n">
        <f aca="false">D288+1</f>
        <v>288</v>
      </c>
      <c r="H289" s="36"/>
      <c r="I289" s="37"/>
      <c r="J289" s="30"/>
    </row>
    <row r="290" customFormat="false" ht="15.75" hidden="false" customHeight="false" outlineLevel="0" collapsed="false">
      <c r="C290" s="30"/>
      <c r="D290" s="26" t="n">
        <f aca="false">D289+1</f>
        <v>289</v>
      </c>
      <c r="H290" s="36"/>
      <c r="I290" s="37"/>
      <c r="J290" s="30"/>
    </row>
    <row r="291" customFormat="false" ht="15.75" hidden="false" customHeight="false" outlineLevel="0" collapsed="false">
      <c r="C291" s="30"/>
      <c r="D291" s="26" t="n">
        <f aca="false">D290+1</f>
        <v>290</v>
      </c>
      <c r="H291" s="36"/>
      <c r="I291" s="37"/>
      <c r="J291" s="30"/>
    </row>
    <row r="292" customFormat="false" ht="15.75" hidden="false" customHeight="false" outlineLevel="0" collapsed="false">
      <c r="C292" s="30"/>
      <c r="D292" s="26" t="n">
        <f aca="false">D291+1</f>
        <v>291</v>
      </c>
      <c r="H292" s="36"/>
      <c r="I292" s="37"/>
      <c r="J292" s="30"/>
    </row>
    <row r="293" customFormat="false" ht="15.75" hidden="false" customHeight="false" outlineLevel="0" collapsed="false">
      <c r="C293" s="30"/>
      <c r="D293" s="26" t="n">
        <f aca="false">D292+1</f>
        <v>292</v>
      </c>
      <c r="H293" s="36"/>
      <c r="I293" s="37"/>
      <c r="J293" s="30"/>
    </row>
    <row r="294" customFormat="false" ht="15.75" hidden="false" customHeight="false" outlineLevel="0" collapsed="false">
      <c r="C294" s="30"/>
      <c r="D294" s="26" t="n">
        <f aca="false">D293+1</f>
        <v>293</v>
      </c>
      <c r="H294" s="36"/>
      <c r="I294" s="37"/>
      <c r="J294" s="30"/>
    </row>
    <row r="295" customFormat="false" ht="15.75" hidden="false" customHeight="false" outlineLevel="0" collapsed="false">
      <c r="C295" s="30"/>
      <c r="D295" s="26" t="n">
        <f aca="false">D294+1</f>
        <v>294</v>
      </c>
      <c r="H295" s="36"/>
      <c r="I295" s="37"/>
      <c r="J295" s="30"/>
    </row>
    <row r="296" customFormat="false" ht="15.75" hidden="false" customHeight="false" outlineLevel="0" collapsed="false">
      <c r="C296" s="30"/>
      <c r="D296" s="26" t="n">
        <f aca="false">D295+1</f>
        <v>295</v>
      </c>
      <c r="H296" s="36"/>
      <c r="I296" s="37"/>
      <c r="J296" s="30"/>
    </row>
    <row r="297" customFormat="false" ht="15.75" hidden="false" customHeight="false" outlineLevel="0" collapsed="false">
      <c r="C297" s="30"/>
      <c r="D297" s="26" t="n">
        <f aca="false">D296+1</f>
        <v>296</v>
      </c>
      <c r="H297" s="36"/>
      <c r="I297" s="37"/>
      <c r="J297" s="30"/>
    </row>
    <row r="298" customFormat="false" ht="15.75" hidden="false" customHeight="false" outlineLevel="0" collapsed="false">
      <c r="C298" s="30"/>
      <c r="D298" s="26" t="n">
        <f aca="false">D297+1</f>
        <v>297</v>
      </c>
      <c r="H298" s="36"/>
      <c r="I298" s="37"/>
      <c r="J298" s="30"/>
    </row>
    <row r="299" customFormat="false" ht="15.75" hidden="false" customHeight="false" outlineLevel="0" collapsed="false">
      <c r="C299" s="30"/>
      <c r="D299" s="26" t="n">
        <f aca="false">D298+1</f>
        <v>298</v>
      </c>
      <c r="H299" s="36"/>
      <c r="I299" s="37"/>
      <c r="J299" s="30"/>
    </row>
    <row r="300" customFormat="false" ht="15.75" hidden="false" customHeight="false" outlineLevel="0" collapsed="false">
      <c r="C300" s="30"/>
      <c r="D300" s="26" t="n">
        <f aca="false">D299+1</f>
        <v>299</v>
      </c>
      <c r="H300" s="36"/>
      <c r="I300" s="37"/>
      <c r="J300" s="30"/>
    </row>
    <row r="301" customFormat="false" ht="15.75" hidden="false" customHeight="false" outlineLevel="0" collapsed="false">
      <c r="C301" s="30"/>
      <c r="D301" s="26" t="n">
        <f aca="false">D300+1</f>
        <v>300</v>
      </c>
      <c r="H301" s="36"/>
      <c r="I301" s="37"/>
      <c r="J301" s="30"/>
    </row>
    <row r="302" customFormat="false" ht="15.75" hidden="false" customHeight="false" outlineLevel="0" collapsed="false">
      <c r="C302" s="30"/>
      <c r="D302" s="26" t="n">
        <f aca="false">D301+1</f>
        <v>301</v>
      </c>
      <c r="H302" s="36"/>
      <c r="I302" s="37"/>
      <c r="J302" s="30"/>
    </row>
    <row r="303" customFormat="false" ht="15.75" hidden="false" customHeight="false" outlineLevel="0" collapsed="false">
      <c r="C303" s="30"/>
      <c r="D303" s="26" t="n">
        <f aca="false">D302+1</f>
        <v>302</v>
      </c>
      <c r="H303" s="36"/>
      <c r="I303" s="37"/>
      <c r="J303" s="30"/>
    </row>
    <row r="304" customFormat="false" ht="15.75" hidden="false" customHeight="false" outlineLevel="0" collapsed="false">
      <c r="C304" s="30"/>
      <c r="D304" s="26" t="n">
        <f aca="false">D303+1</f>
        <v>303</v>
      </c>
      <c r="H304" s="36"/>
      <c r="I304" s="37"/>
      <c r="J304" s="30"/>
    </row>
    <row r="305" customFormat="false" ht="15.75" hidden="false" customHeight="false" outlineLevel="0" collapsed="false">
      <c r="C305" s="30"/>
      <c r="D305" s="26" t="n">
        <f aca="false">D304+1</f>
        <v>304</v>
      </c>
      <c r="H305" s="36"/>
      <c r="I305" s="37"/>
      <c r="J305" s="30"/>
    </row>
    <row r="306" customFormat="false" ht="15.75" hidden="false" customHeight="false" outlineLevel="0" collapsed="false">
      <c r="C306" s="30"/>
      <c r="D306" s="26" t="n">
        <f aca="false">D305+1</f>
        <v>305</v>
      </c>
      <c r="H306" s="36"/>
      <c r="I306" s="37"/>
      <c r="J306" s="30"/>
    </row>
    <row r="307" customFormat="false" ht="15.75" hidden="false" customHeight="false" outlineLevel="0" collapsed="false">
      <c r="C307" s="30"/>
      <c r="D307" s="26" t="n">
        <f aca="false">D306+1</f>
        <v>306</v>
      </c>
      <c r="H307" s="36"/>
      <c r="I307" s="37"/>
      <c r="J307" s="30"/>
    </row>
    <row r="308" customFormat="false" ht="15.75" hidden="false" customHeight="false" outlineLevel="0" collapsed="false">
      <c r="C308" s="30"/>
      <c r="D308" s="26" t="n">
        <f aca="false">D307+1</f>
        <v>307</v>
      </c>
      <c r="H308" s="36"/>
      <c r="I308" s="37"/>
      <c r="J308" s="30"/>
    </row>
    <row r="309" customFormat="false" ht="15.75" hidden="false" customHeight="false" outlineLevel="0" collapsed="false">
      <c r="C309" s="30"/>
      <c r="D309" s="26" t="n">
        <f aca="false">D308+1</f>
        <v>308</v>
      </c>
      <c r="H309" s="36"/>
      <c r="I309" s="37"/>
      <c r="J309" s="30"/>
    </row>
    <row r="310" customFormat="false" ht="15.75" hidden="false" customHeight="false" outlineLevel="0" collapsed="false">
      <c r="C310" s="30"/>
      <c r="D310" s="26" t="n">
        <f aca="false">D309+1</f>
        <v>309</v>
      </c>
      <c r="H310" s="36"/>
      <c r="I310" s="37"/>
      <c r="J310" s="30"/>
    </row>
    <row r="311" customFormat="false" ht="15.75" hidden="false" customHeight="false" outlineLevel="0" collapsed="false">
      <c r="C311" s="30"/>
      <c r="D311" s="26" t="n">
        <f aca="false">D310+1</f>
        <v>310</v>
      </c>
      <c r="H311" s="36"/>
      <c r="I311" s="37"/>
      <c r="J311" s="30"/>
    </row>
    <row r="312" customFormat="false" ht="15.75" hidden="false" customHeight="false" outlineLevel="0" collapsed="false">
      <c r="C312" s="30"/>
      <c r="D312" s="26" t="n">
        <f aca="false">D311+1</f>
        <v>311</v>
      </c>
      <c r="H312" s="36"/>
      <c r="I312" s="37"/>
      <c r="J312" s="30"/>
    </row>
    <row r="313" customFormat="false" ht="15.75" hidden="false" customHeight="false" outlineLevel="0" collapsed="false">
      <c r="C313" s="30"/>
      <c r="D313" s="26" t="n">
        <f aca="false">D312+1</f>
        <v>312</v>
      </c>
      <c r="H313" s="36"/>
      <c r="I313" s="37"/>
      <c r="J313" s="30"/>
    </row>
    <row r="314" customFormat="false" ht="15.75" hidden="false" customHeight="false" outlineLevel="0" collapsed="false">
      <c r="C314" s="30"/>
      <c r="D314" s="26" t="n">
        <f aca="false">D313+1</f>
        <v>313</v>
      </c>
      <c r="H314" s="36"/>
      <c r="I314" s="37"/>
      <c r="J314" s="30"/>
    </row>
    <row r="315" customFormat="false" ht="15.75" hidden="false" customHeight="false" outlineLevel="0" collapsed="false">
      <c r="C315" s="30"/>
      <c r="D315" s="26" t="n">
        <f aca="false">D314+1</f>
        <v>314</v>
      </c>
      <c r="H315" s="36"/>
      <c r="I315" s="37"/>
      <c r="J315" s="30"/>
    </row>
    <row r="316" customFormat="false" ht="15.75" hidden="false" customHeight="false" outlineLevel="0" collapsed="false">
      <c r="C316" s="30"/>
      <c r="D316" s="26" t="n">
        <f aca="false">D315+1</f>
        <v>315</v>
      </c>
      <c r="H316" s="36"/>
      <c r="I316" s="37"/>
      <c r="J316" s="30"/>
    </row>
    <row r="317" customFormat="false" ht="15.75" hidden="false" customHeight="false" outlineLevel="0" collapsed="false">
      <c r="C317" s="30"/>
      <c r="D317" s="26" t="n">
        <f aca="false">D316+1</f>
        <v>316</v>
      </c>
      <c r="H317" s="36"/>
      <c r="I317" s="37"/>
      <c r="J317" s="30"/>
    </row>
    <row r="318" customFormat="false" ht="15.75" hidden="false" customHeight="false" outlineLevel="0" collapsed="false">
      <c r="C318" s="30"/>
      <c r="D318" s="26" t="n">
        <f aca="false">D317+1</f>
        <v>317</v>
      </c>
      <c r="H318" s="36"/>
      <c r="I318" s="37"/>
      <c r="J318" s="30"/>
    </row>
    <row r="319" customFormat="false" ht="15.75" hidden="false" customHeight="false" outlineLevel="0" collapsed="false">
      <c r="C319" s="30"/>
      <c r="D319" s="26" t="n">
        <f aca="false">D318+1</f>
        <v>318</v>
      </c>
      <c r="H319" s="36"/>
      <c r="I319" s="37"/>
      <c r="J319" s="30"/>
    </row>
    <row r="320" customFormat="false" ht="15.75" hidden="false" customHeight="false" outlineLevel="0" collapsed="false">
      <c r="C320" s="30"/>
      <c r="D320" s="26" t="n">
        <f aca="false">D319+1</f>
        <v>319</v>
      </c>
      <c r="H320" s="36"/>
      <c r="I320" s="37"/>
      <c r="J320" s="30"/>
    </row>
    <row r="321" customFormat="false" ht="15.75" hidden="false" customHeight="false" outlineLevel="0" collapsed="false">
      <c r="C321" s="30"/>
      <c r="D321" s="26" t="n">
        <f aca="false">D320+1</f>
        <v>320</v>
      </c>
      <c r="H321" s="36"/>
      <c r="I321" s="37"/>
      <c r="J321" s="30"/>
    </row>
    <row r="322" customFormat="false" ht="15.75" hidden="false" customHeight="false" outlineLevel="0" collapsed="false">
      <c r="C322" s="30"/>
      <c r="D322" s="26" t="n">
        <f aca="false">D321+1</f>
        <v>321</v>
      </c>
      <c r="H322" s="36"/>
      <c r="I322" s="37"/>
      <c r="J322" s="30"/>
    </row>
    <row r="323" customFormat="false" ht="15.75" hidden="false" customHeight="false" outlineLevel="0" collapsed="false">
      <c r="C323" s="30"/>
      <c r="D323" s="26" t="n">
        <f aca="false">D322+1</f>
        <v>322</v>
      </c>
      <c r="H323" s="36"/>
      <c r="I323" s="37"/>
      <c r="J323" s="30"/>
    </row>
    <row r="324" customFormat="false" ht="15.75" hidden="false" customHeight="false" outlineLevel="0" collapsed="false">
      <c r="C324" s="30"/>
      <c r="D324" s="26" t="n">
        <f aca="false">D323+1</f>
        <v>323</v>
      </c>
      <c r="H324" s="36"/>
      <c r="I324" s="37"/>
      <c r="J324" s="30"/>
    </row>
    <row r="325" customFormat="false" ht="15.75" hidden="false" customHeight="false" outlineLevel="0" collapsed="false">
      <c r="C325" s="30"/>
      <c r="D325" s="26" t="n">
        <f aca="false">D324+1</f>
        <v>324</v>
      </c>
      <c r="H325" s="36"/>
      <c r="I325" s="37"/>
      <c r="J325" s="30"/>
    </row>
    <row r="326" customFormat="false" ht="15.75" hidden="false" customHeight="false" outlineLevel="0" collapsed="false">
      <c r="C326" s="30"/>
      <c r="D326" s="26" t="n">
        <f aca="false">D325+1</f>
        <v>325</v>
      </c>
      <c r="H326" s="36"/>
      <c r="I326" s="37"/>
      <c r="J326" s="30"/>
    </row>
    <row r="327" customFormat="false" ht="15.75" hidden="false" customHeight="false" outlineLevel="0" collapsed="false">
      <c r="C327" s="30"/>
      <c r="D327" s="26" t="n">
        <f aca="false">D326+1</f>
        <v>326</v>
      </c>
      <c r="H327" s="36"/>
      <c r="I327" s="37"/>
      <c r="J327" s="30"/>
    </row>
    <row r="328" customFormat="false" ht="15.75" hidden="false" customHeight="false" outlineLevel="0" collapsed="false">
      <c r="C328" s="30"/>
      <c r="D328" s="26" t="n">
        <f aca="false">D327+1</f>
        <v>327</v>
      </c>
      <c r="H328" s="36"/>
      <c r="I328" s="37"/>
      <c r="J328" s="30"/>
    </row>
    <row r="329" customFormat="false" ht="15.75" hidden="false" customHeight="false" outlineLevel="0" collapsed="false">
      <c r="C329" s="30"/>
      <c r="D329" s="26" t="n">
        <f aca="false">D328+1</f>
        <v>328</v>
      </c>
      <c r="H329" s="36"/>
      <c r="I329" s="37"/>
      <c r="J329" s="30"/>
    </row>
    <row r="330" customFormat="false" ht="15.75" hidden="false" customHeight="false" outlineLevel="0" collapsed="false">
      <c r="C330" s="30"/>
      <c r="D330" s="26" t="n">
        <f aca="false">D329+1</f>
        <v>329</v>
      </c>
      <c r="H330" s="36"/>
      <c r="I330" s="37"/>
      <c r="J330" s="30"/>
    </row>
    <row r="331" customFormat="false" ht="15.75" hidden="false" customHeight="false" outlineLevel="0" collapsed="false">
      <c r="C331" s="30"/>
      <c r="D331" s="26" t="n">
        <f aca="false">D330+1</f>
        <v>330</v>
      </c>
      <c r="H331" s="36"/>
      <c r="I331" s="37"/>
      <c r="J331" s="30"/>
    </row>
    <row r="332" customFormat="false" ht="15.75" hidden="false" customHeight="false" outlineLevel="0" collapsed="false">
      <c r="C332" s="30"/>
      <c r="D332" s="26" t="n">
        <f aca="false">D331+1</f>
        <v>331</v>
      </c>
      <c r="H332" s="36"/>
      <c r="I332" s="37"/>
      <c r="J332" s="30"/>
    </row>
    <row r="333" customFormat="false" ht="15.75" hidden="false" customHeight="false" outlineLevel="0" collapsed="false">
      <c r="C333" s="30"/>
      <c r="D333" s="26" t="n">
        <f aca="false">D332+1</f>
        <v>332</v>
      </c>
      <c r="H333" s="36"/>
      <c r="I333" s="37"/>
      <c r="J333" s="30"/>
    </row>
    <row r="334" customFormat="false" ht="15.75" hidden="false" customHeight="false" outlineLevel="0" collapsed="false">
      <c r="C334" s="30"/>
      <c r="D334" s="26" t="n">
        <f aca="false">D333+1</f>
        <v>333</v>
      </c>
      <c r="H334" s="36"/>
      <c r="I334" s="37"/>
      <c r="J334" s="30"/>
    </row>
    <row r="335" customFormat="false" ht="15.75" hidden="false" customHeight="false" outlineLevel="0" collapsed="false">
      <c r="C335" s="30"/>
      <c r="D335" s="26" t="n">
        <f aca="false">D334+1</f>
        <v>334</v>
      </c>
      <c r="H335" s="36"/>
      <c r="I335" s="37"/>
      <c r="J335" s="30"/>
    </row>
    <row r="336" customFormat="false" ht="15.75" hidden="false" customHeight="false" outlineLevel="0" collapsed="false">
      <c r="C336" s="30"/>
      <c r="D336" s="26" t="n">
        <f aca="false">D335+1</f>
        <v>335</v>
      </c>
      <c r="H336" s="36"/>
      <c r="I336" s="37"/>
      <c r="J336" s="30"/>
    </row>
    <row r="337" customFormat="false" ht="15.75" hidden="false" customHeight="false" outlineLevel="0" collapsed="false">
      <c r="C337" s="30"/>
      <c r="D337" s="26" t="n">
        <f aca="false">D336+1</f>
        <v>336</v>
      </c>
      <c r="H337" s="36"/>
      <c r="I337" s="37"/>
      <c r="J337" s="30"/>
    </row>
    <row r="338" customFormat="false" ht="15.75" hidden="false" customHeight="false" outlineLevel="0" collapsed="false">
      <c r="C338" s="30"/>
      <c r="D338" s="26" t="n">
        <f aca="false">D337+1</f>
        <v>337</v>
      </c>
      <c r="H338" s="36"/>
      <c r="I338" s="37"/>
      <c r="J338" s="30"/>
    </row>
    <row r="339" customFormat="false" ht="15.75" hidden="false" customHeight="false" outlineLevel="0" collapsed="false">
      <c r="C339" s="30"/>
      <c r="D339" s="26" t="n">
        <f aca="false">D338+1</f>
        <v>338</v>
      </c>
      <c r="H339" s="36"/>
      <c r="I339" s="37"/>
      <c r="J339" s="30"/>
    </row>
    <row r="340" customFormat="false" ht="15.75" hidden="false" customHeight="false" outlineLevel="0" collapsed="false">
      <c r="C340" s="30"/>
      <c r="D340" s="26" t="n">
        <f aca="false">D339+1</f>
        <v>339</v>
      </c>
      <c r="H340" s="36"/>
      <c r="I340" s="37"/>
      <c r="J340" s="30"/>
    </row>
    <row r="341" customFormat="false" ht="15.75" hidden="false" customHeight="false" outlineLevel="0" collapsed="false">
      <c r="C341" s="30"/>
      <c r="D341" s="26" t="n">
        <f aca="false">D340+1</f>
        <v>340</v>
      </c>
      <c r="H341" s="36"/>
      <c r="I341" s="37"/>
      <c r="J341" s="30"/>
    </row>
    <row r="342" customFormat="false" ht="15.75" hidden="false" customHeight="false" outlineLevel="0" collapsed="false">
      <c r="C342" s="30"/>
      <c r="D342" s="26" t="n">
        <f aca="false">D341+1</f>
        <v>341</v>
      </c>
      <c r="H342" s="36"/>
      <c r="I342" s="37"/>
      <c r="J342" s="30"/>
    </row>
    <row r="343" customFormat="false" ht="15.75" hidden="false" customHeight="false" outlineLevel="0" collapsed="false">
      <c r="C343" s="30"/>
      <c r="D343" s="26" t="n">
        <f aca="false">D342+1</f>
        <v>342</v>
      </c>
      <c r="H343" s="36"/>
      <c r="I343" s="37"/>
      <c r="J343" s="30"/>
    </row>
    <row r="344" customFormat="false" ht="15.75" hidden="false" customHeight="false" outlineLevel="0" collapsed="false">
      <c r="C344" s="30"/>
      <c r="D344" s="26" t="n">
        <f aca="false">D343+1</f>
        <v>343</v>
      </c>
      <c r="H344" s="36"/>
      <c r="I344" s="37"/>
      <c r="J344" s="30"/>
    </row>
    <row r="345" customFormat="false" ht="15.75" hidden="false" customHeight="false" outlineLevel="0" collapsed="false">
      <c r="C345" s="30"/>
      <c r="D345" s="26" t="n">
        <f aca="false">D344+1</f>
        <v>344</v>
      </c>
      <c r="H345" s="36"/>
      <c r="I345" s="37"/>
      <c r="J345" s="30"/>
    </row>
    <row r="346" customFormat="false" ht="15.75" hidden="false" customHeight="false" outlineLevel="0" collapsed="false">
      <c r="C346" s="30"/>
      <c r="D346" s="26" t="n">
        <f aca="false">D345+1</f>
        <v>345</v>
      </c>
      <c r="H346" s="36"/>
      <c r="I346" s="37"/>
      <c r="J346" s="30"/>
    </row>
    <row r="347" customFormat="false" ht="15.75" hidden="false" customHeight="false" outlineLevel="0" collapsed="false">
      <c r="C347" s="30"/>
      <c r="D347" s="26" t="n">
        <f aca="false">D346+1</f>
        <v>346</v>
      </c>
      <c r="H347" s="36"/>
      <c r="I347" s="37"/>
      <c r="J347" s="30"/>
    </row>
    <row r="348" customFormat="false" ht="15.75" hidden="false" customHeight="false" outlineLevel="0" collapsed="false">
      <c r="C348" s="30"/>
      <c r="D348" s="26" t="n">
        <f aca="false">D347+1</f>
        <v>347</v>
      </c>
      <c r="H348" s="36"/>
      <c r="I348" s="37"/>
      <c r="J348" s="30"/>
    </row>
    <row r="349" customFormat="false" ht="15.75" hidden="false" customHeight="false" outlineLevel="0" collapsed="false">
      <c r="C349" s="30"/>
      <c r="D349" s="26" t="n">
        <f aca="false">D348+1</f>
        <v>348</v>
      </c>
      <c r="H349" s="36"/>
      <c r="I349" s="37"/>
      <c r="J349" s="30"/>
    </row>
    <row r="350" customFormat="false" ht="15.75" hidden="false" customHeight="false" outlineLevel="0" collapsed="false">
      <c r="C350" s="30"/>
      <c r="D350" s="26" t="n">
        <f aca="false">D349+1</f>
        <v>349</v>
      </c>
      <c r="H350" s="36"/>
      <c r="I350" s="37"/>
      <c r="J350" s="30"/>
    </row>
    <row r="351" customFormat="false" ht="15.75" hidden="false" customHeight="false" outlineLevel="0" collapsed="false">
      <c r="C351" s="30"/>
      <c r="D351" s="26" t="n">
        <f aca="false">D350+1</f>
        <v>350</v>
      </c>
      <c r="H351" s="36"/>
      <c r="I351" s="37"/>
      <c r="J351" s="30"/>
    </row>
    <row r="352" customFormat="false" ht="15.75" hidden="false" customHeight="false" outlineLevel="0" collapsed="false">
      <c r="C352" s="30"/>
      <c r="D352" s="26" t="n">
        <f aca="false">D351+1</f>
        <v>351</v>
      </c>
      <c r="H352" s="36"/>
      <c r="I352" s="37"/>
      <c r="J352" s="30"/>
    </row>
    <row r="353" customFormat="false" ht="15.75" hidden="false" customHeight="false" outlineLevel="0" collapsed="false">
      <c r="C353" s="30"/>
      <c r="D353" s="26" t="n">
        <f aca="false">D352+1</f>
        <v>352</v>
      </c>
      <c r="H353" s="36"/>
      <c r="I353" s="37"/>
      <c r="J353" s="30"/>
    </row>
    <row r="354" customFormat="false" ht="15.75" hidden="false" customHeight="false" outlineLevel="0" collapsed="false">
      <c r="C354" s="30"/>
      <c r="D354" s="26" t="n">
        <f aca="false">D353+1</f>
        <v>353</v>
      </c>
      <c r="H354" s="36"/>
      <c r="I354" s="37"/>
      <c r="J354" s="30"/>
    </row>
    <row r="355" customFormat="false" ht="15.75" hidden="false" customHeight="false" outlineLevel="0" collapsed="false">
      <c r="C355" s="30"/>
      <c r="D355" s="26" t="n">
        <f aca="false">D354+1</f>
        <v>354</v>
      </c>
      <c r="H355" s="36"/>
      <c r="I355" s="37"/>
      <c r="J355" s="30"/>
    </row>
    <row r="356" customFormat="false" ht="15.75" hidden="false" customHeight="false" outlineLevel="0" collapsed="false">
      <c r="C356" s="30"/>
      <c r="D356" s="26" t="n">
        <f aca="false">D355+1</f>
        <v>355</v>
      </c>
      <c r="H356" s="36"/>
      <c r="I356" s="37"/>
      <c r="J356" s="30"/>
    </row>
    <row r="357" customFormat="false" ht="15.75" hidden="false" customHeight="false" outlineLevel="0" collapsed="false">
      <c r="C357" s="30"/>
      <c r="D357" s="26" t="n">
        <f aca="false">D356+1</f>
        <v>356</v>
      </c>
      <c r="H357" s="36"/>
      <c r="I357" s="37"/>
      <c r="J357" s="30"/>
    </row>
    <row r="358" customFormat="false" ht="15.75" hidden="false" customHeight="false" outlineLevel="0" collapsed="false">
      <c r="C358" s="30"/>
      <c r="D358" s="26" t="n">
        <f aca="false">D357+1</f>
        <v>357</v>
      </c>
      <c r="H358" s="36"/>
      <c r="I358" s="37"/>
      <c r="J358" s="30"/>
    </row>
    <row r="359" customFormat="false" ht="15.75" hidden="false" customHeight="false" outlineLevel="0" collapsed="false">
      <c r="C359" s="30"/>
      <c r="D359" s="26" t="n">
        <f aca="false">D358+1</f>
        <v>358</v>
      </c>
      <c r="H359" s="36"/>
      <c r="I359" s="37"/>
      <c r="J359" s="30"/>
    </row>
    <row r="360" customFormat="false" ht="15.75" hidden="false" customHeight="false" outlineLevel="0" collapsed="false">
      <c r="C360" s="30"/>
      <c r="D360" s="26" t="n">
        <f aca="false">D359+1</f>
        <v>359</v>
      </c>
      <c r="H360" s="36"/>
      <c r="I360" s="37"/>
      <c r="J360" s="30"/>
    </row>
    <row r="361" customFormat="false" ht="15.75" hidden="false" customHeight="false" outlineLevel="0" collapsed="false">
      <c r="C361" s="30"/>
      <c r="D361" s="26" t="n">
        <f aca="false">D360+1</f>
        <v>360</v>
      </c>
      <c r="H361" s="36"/>
      <c r="I361" s="37"/>
      <c r="J361" s="30"/>
    </row>
    <row r="362" customFormat="false" ht="15.75" hidden="false" customHeight="false" outlineLevel="0" collapsed="false">
      <c r="C362" s="30"/>
      <c r="D362" s="26" t="n">
        <f aca="false">D361+1</f>
        <v>361</v>
      </c>
      <c r="H362" s="36"/>
      <c r="I362" s="37"/>
      <c r="J362" s="30"/>
    </row>
    <row r="363" customFormat="false" ht="15.75" hidden="false" customHeight="false" outlineLevel="0" collapsed="false">
      <c r="C363" s="30"/>
      <c r="D363" s="26" t="n">
        <f aca="false">D362+1</f>
        <v>362</v>
      </c>
      <c r="H363" s="36"/>
      <c r="I363" s="37"/>
      <c r="J363" s="30"/>
    </row>
    <row r="364" customFormat="false" ht="15.75" hidden="false" customHeight="false" outlineLevel="0" collapsed="false">
      <c r="C364" s="30"/>
      <c r="D364" s="26" t="n">
        <f aca="false">D363+1</f>
        <v>363</v>
      </c>
      <c r="H364" s="36"/>
      <c r="I364" s="37"/>
      <c r="J364" s="30"/>
    </row>
    <row r="365" customFormat="false" ht="15.75" hidden="false" customHeight="false" outlineLevel="0" collapsed="false">
      <c r="C365" s="30"/>
      <c r="D365" s="26" t="n">
        <f aca="false">D364+1</f>
        <v>364</v>
      </c>
      <c r="H365" s="36"/>
      <c r="I365" s="37"/>
      <c r="J365" s="30"/>
    </row>
    <row r="366" customFormat="false" ht="15.75" hidden="false" customHeight="false" outlineLevel="0" collapsed="false">
      <c r="C366" s="30"/>
      <c r="D366" s="26" t="n">
        <f aca="false">D365+1</f>
        <v>365</v>
      </c>
      <c r="H366" s="36"/>
      <c r="I366" s="37"/>
      <c r="J366" s="30"/>
    </row>
    <row r="367" customFormat="false" ht="15.75" hidden="false" customHeight="false" outlineLevel="0" collapsed="false">
      <c r="C367" s="30"/>
      <c r="D367" s="26" t="n">
        <f aca="false">D366+1</f>
        <v>366</v>
      </c>
      <c r="H367" s="36"/>
      <c r="I367" s="37"/>
      <c r="J367" s="30"/>
    </row>
    <row r="368" customFormat="false" ht="15.75" hidden="false" customHeight="false" outlineLevel="0" collapsed="false">
      <c r="C368" s="30"/>
      <c r="D368" s="26" t="n">
        <f aca="false">D367+1</f>
        <v>367</v>
      </c>
      <c r="H368" s="36"/>
      <c r="I368" s="37"/>
      <c r="J368" s="30"/>
    </row>
    <row r="369" customFormat="false" ht="15.75" hidden="false" customHeight="false" outlineLevel="0" collapsed="false">
      <c r="C369" s="30"/>
      <c r="D369" s="26" t="n">
        <f aca="false">D368+1</f>
        <v>368</v>
      </c>
      <c r="H369" s="36"/>
      <c r="I369" s="37"/>
      <c r="J369" s="30"/>
    </row>
    <row r="370" customFormat="false" ht="15.75" hidden="false" customHeight="false" outlineLevel="0" collapsed="false">
      <c r="C370" s="30"/>
      <c r="D370" s="26" t="n">
        <f aca="false">D369+1</f>
        <v>369</v>
      </c>
      <c r="H370" s="36"/>
      <c r="I370" s="37"/>
      <c r="J370" s="30"/>
    </row>
    <row r="371" customFormat="false" ht="15.75" hidden="false" customHeight="false" outlineLevel="0" collapsed="false">
      <c r="C371" s="30"/>
      <c r="D371" s="26" t="n">
        <f aca="false">D370+1</f>
        <v>370</v>
      </c>
      <c r="H371" s="36"/>
      <c r="I371" s="37"/>
      <c r="J371" s="30"/>
    </row>
    <row r="372" customFormat="false" ht="15.75" hidden="false" customHeight="false" outlineLevel="0" collapsed="false">
      <c r="C372" s="30"/>
      <c r="D372" s="26" t="n">
        <f aca="false">D371+1</f>
        <v>371</v>
      </c>
      <c r="H372" s="36"/>
      <c r="I372" s="37"/>
      <c r="J372" s="30"/>
    </row>
    <row r="373" customFormat="false" ht="15.75" hidden="false" customHeight="false" outlineLevel="0" collapsed="false">
      <c r="C373" s="30"/>
      <c r="D373" s="26" t="n">
        <f aca="false">D372+1</f>
        <v>372</v>
      </c>
      <c r="H373" s="36"/>
      <c r="I373" s="37"/>
      <c r="J373" s="30"/>
    </row>
    <row r="374" customFormat="false" ht="15.75" hidden="false" customHeight="false" outlineLevel="0" collapsed="false">
      <c r="C374" s="30"/>
      <c r="D374" s="26" t="n">
        <f aca="false">D373+1</f>
        <v>373</v>
      </c>
      <c r="H374" s="36"/>
      <c r="I374" s="37"/>
      <c r="J374" s="30"/>
    </row>
    <row r="375" customFormat="false" ht="15.75" hidden="false" customHeight="false" outlineLevel="0" collapsed="false">
      <c r="C375" s="30"/>
      <c r="D375" s="26" t="n">
        <f aca="false">D374+1</f>
        <v>374</v>
      </c>
      <c r="H375" s="36"/>
      <c r="I375" s="37"/>
      <c r="J375" s="30"/>
    </row>
    <row r="376" customFormat="false" ht="15.75" hidden="false" customHeight="false" outlineLevel="0" collapsed="false">
      <c r="C376" s="30"/>
      <c r="D376" s="26" t="n">
        <f aca="false">D375+1</f>
        <v>375</v>
      </c>
      <c r="H376" s="36"/>
      <c r="I376" s="37"/>
      <c r="J376" s="30"/>
    </row>
    <row r="377" customFormat="false" ht="15.75" hidden="false" customHeight="false" outlineLevel="0" collapsed="false">
      <c r="C377" s="30"/>
      <c r="D377" s="26" t="n">
        <f aca="false">D376+1</f>
        <v>376</v>
      </c>
      <c r="H377" s="36"/>
      <c r="I377" s="37"/>
      <c r="J377" s="30"/>
    </row>
    <row r="378" customFormat="false" ht="15.75" hidden="false" customHeight="false" outlineLevel="0" collapsed="false">
      <c r="C378" s="30"/>
      <c r="D378" s="26" t="n">
        <f aca="false">D377+1</f>
        <v>377</v>
      </c>
      <c r="H378" s="36"/>
      <c r="I378" s="37"/>
      <c r="J378" s="30"/>
    </row>
    <row r="379" customFormat="false" ht="15.75" hidden="false" customHeight="false" outlineLevel="0" collapsed="false">
      <c r="C379" s="30"/>
      <c r="D379" s="26" t="n">
        <f aca="false">D378+1</f>
        <v>378</v>
      </c>
      <c r="H379" s="36"/>
      <c r="I379" s="37"/>
      <c r="J379" s="30"/>
    </row>
    <row r="380" customFormat="false" ht="15.75" hidden="false" customHeight="false" outlineLevel="0" collapsed="false">
      <c r="C380" s="30"/>
      <c r="D380" s="26" t="n">
        <f aca="false">D379+1</f>
        <v>379</v>
      </c>
      <c r="H380" s="36"/>
      <c r="I380" s="37"/>
      <c r="J380" s="30"/>
    </row>
    <row r="381" customFormat="false" ht="15.75" hidden="false" customHeight="false" outlineLevel="0" collapsed="false">
      <c r="C381" s="30"/>
      <c r="D381" s="26" t="n">
        <f aca="false">D380+1</f>
        <v>380</v>
      </c>
      <c r="H381" s="36"/>
      <c r="I381" s="37"/>
      <c r="J381" s="30"/>
    </row>
    <row r="382" customFormat="false" ht="15.75" hidden="false" customHeight="false" outlineLevel="0" collapsed="false">
      <c r="C382" s="30"/>
      <c r="D382" s="26" t="n">
        <f aca="false">D381+1</f>
        <v>381</v>
      </c>
      <c r="H382" s="36"/>
      <c r="I382" s="37"/>
      <c r="J382" s="30"/>
    </row>
    <row r="383" customFormat="false" ht="15.75" hidden="false" customHeight="false" outlineLevel="0" collapsed="false">
      <c r="C383" s="30"/>
      <c r="D383" s="26" t="n">
        <f aca="false">D382+1</f>
        <v>382</v>
      </c>
      <c r="H383" s="36"/>
      <c r="I383" s="37"/>
      <c r="J383" s="30"/>
    </row>
    <row r="384" customFormat="false" ht="15.75" hidden="false" customHeight="false" outlineLevel="0" collapsed="false">
      <c r="C384" s="30"/>
      <c r="D384" s="26" t="n">
        <f aca="false">D383+1</f>
        <v>383</v>
      </c>
      <c r="H384" s="36"/>
      <c r="I384" s="37"/>
      <c r="J384" s="30"/>
    </row>
    <row r="385" customFormat="false" ht="15.75" hidden="false" customHeight="false" outlineLevel="0" collapsed="false">
      <c r="C385" s="30"/>
      <c r="D385" s="26" t="n">
        <f aca="false">D384+1</f>
        <v>384</v>
      </c>
      <c r="H385" s="36"/>
      <c r="I385" s="37"/>
      <c r="J385" s="30"/>
    </row>
    <row r="386" customFormat="false" ht="15.75" hidden="false" customHeight="false" outlineLevel="0" collapsed="false">
      <c r="C386" s="30"/>
      <c r="D386" s="26" t="n">
        <f aca="false">D385+1</f>
        <v>385</v>
      </c>
      <c r="H386" s="36"/>
      <c r="I386" s="37"/>
      <c r="J386" s="30"/>
    </row>
    <row r="387" customFormat="false" ht="15.75" hidden="false" customHeight="false" outlineLevel="0" collapsed="false">
      <c r="C387" s="30"/>
      <c r="D387" s="26" t="n">
        <f aca="false">D386+1</f>
        <v>386</v>
      </c>
      <c r="H387" s="36"/>
      <c r="I387" s="37"/>
      <c r="J387" s="30"/>
    </row>
    <row r="388" customFormat="false" ht="15.75" hidden="false" customHeight="false" outlineLevel="0" collapsed="false">
      <c r="C388" s="30"/>
      <c r="D388" s="26" t="n">
        <f aca="false">D387+1</f>
        <v>387</v>
      </c>
      <c r="H388" s="36"/>
      <c r="I388" s="37"/>
      <c r="J388" s="30"/>
    </row>
    <row r="389" customFormat="false" ht="15.75" hidden="false" customHeight="false" outlineLevel="0" collapsed="false">
      <c r="C389" s="30"/>
      <c r="D389" s="26" t="n">
        <f aca="false">D388+1</f>
        <v>388</v>
      </c>
      <c r="H389" s="36"/>
      <c r="I389" s="37"/>
      <c r="J389" s="30"/>
    </row>
    <row r="390" customFormat="false" ht="15.75" hidden="false" customHeight="false" outlineLevel="0" collapsed="false">
      <c r="C390" s="30"/>
      <c r="D390" s="26" t="n">
        <f aca="false">D389+1</f>
        <v>389</v>
      </c>
      <c r="H390" s="36"/>
      <c r="I390" s="37"/>
      <c r="J390" s="30"/>
    </row>
    <row r="391" customFormat="false" ht="15.75" hidden="false" customHeight="false" outlineLevel="0" collapsed="false">
      <c r="C391" s="30"/>
      <c r="D391" s="26" t="n">
        <f aca="false">D390+1</f>
        <v>390</v>
      </c>
      <c r="H391" s="36"/>
      <c r="I391" s="37"/>
      <c r="J391" s="30"/>
    </row>
    <row r="392" customFormat="false" ht="15.75" hidden="false" customHeight="false" outlineLevel="0" collapsed="false">
      <c r="C392" s="30"/>
      <c r="D392" s="26" t="n">
        <f aca="false">D391+1</f>
        <v>391</v>
      </c>
      <c r="H392" s="36"/>
      <c r="I392" s="37"/>
      <c r="J392" s="30"/>
    </row>
    <row r="393" customFormat="false" ht="15.75" hidden="false" customHeight="false" outlineLevel="0" collapsed="false">
      <c r="C393" s="30"/>
      <c r="D393" s="26" t="n">
        <f aca="false">D392+1</f>
        <v>392</v>
      </c>
      <c r="H393" s="36"/>
      <c r="I393" s="37"/>
      <c r="J393" s="30"/>
    </row>
    <row r="394" customFormat="false" ht="15.75" hidden="false" customHeight="false" outlineLevel="0" collapsed="false">
      <c r="C394" s="30"/>
      <c r="D394" s="26" t="n">
        <f aca="false">D393+1</f>
        <v>393</v>
      </c>
      <c r="H394" s="36"/>
      <c r="I394" s="37"/>
      <c r="J394" s="30"/>
    </row>
    <row r="395" customFormat="false" ht="15.75" hidden="false" customHeight="false" outlineLevel="0" collapsed="false">
      <c r="C395" s="30"/>
      <c r="D395" s="26" t="n">
        <f aca="false">D394+1</f>
        <v>394</v>
      </c>
      <c r="H395" s="36"/>
      <c r="I395" s="37"/>
      <c r="J395" s="30"/>
    </row>
    <row r="396" customFormat="false" ht="15.75" hidden="false" customHeight="false" outlineLevel="0" collapsed="false">
      <c r="C396" s="30"/>
      <c r="D396" s="26" t="n">
        <f aca="false">D395+1</f>
        <v>395</v>
      </c>
      <c r="H396" s="36"/>
      <c r="I396" s="37"/>
      <c r="J396" s="30"/>
    </row>
    <row r="397" customFormat="false" ht="15.75" hidden="false" customHeight="false" outlineLevel="0" collapsed="false">
      <c r="C397" s="30"/>
      <c r="D397" s="26" t="n">
        <f aca="false">D396+1</f>
        <v>396</v>
      </c>
      <c r="H397" s="36"/>
      <c r="I397" s="37"/>
      <c r="J397" s="30"/>
    </row>
    <row r="398" customFormat="false" ht="15.75" hidden="false" customHeight="false" outlineLevel="0" collapsed="false">
      <c r="C398" s="30"/>
      <c r="D398" s="26" t="n">
        <f aca="false">D397+1</f>
        <v>397</v>
      </c>
      <c r="H398" s="36"/>
      <c r="I398" s="37"/>
      <c r="J398" s="30"/>
    </row>
    <row r="399" customFormat="false" ht="15.75" hidden="false" customHeight="false" outlineLevel="0" collapsed="false">
      <c r="C399" s="30"/>
      <c r="D399" s="26" t="n">
        <f aca="false">D398+1</f>
        <v>398</v>
      </c>
      <c r="H399" s="36"/>
      <c r="I399" s="37"/>
      <c r="J399" s="30"/>
    </row>
    <row r="400" customFormat="false" ht="15.75" hidden="false" customHeight="false" outlineLevel="0" collapsed="false">
      <c r="C400" s="30"/>
      <c r="D400" s="26" t="n">
        <f aca="false">D399+1</f>
        <v>399</v>
      </c>
      <c r="H400" s="36"/>
      <c r="I400" s="37"/>
      <c r="J400" s="30"/>
    </row>
    <row r="401" customFormat="false" ht="15.75" hidden="false" customHeight="false" outlineLevel="0" collapsed="false">
      <c r="C401" s="30"/>
      <c r="D401" s="26" t="n">
        <f aca="false">D400+1</f>
        <v>400</v>
      </c>
      <c r="H401" s="36"/>
      <c r="I401" s="37"/>
      <c r="J401" s="30"/>
    </row>
    <row r="402" customFormat="false" ht="15.75" hidden="false" customHeight="false" outlineLevel="0" collapsed="false">
      <c r="C402" s="30"/>
      <c r="D402" s="26" t="n">
        <f aca="false">D401+1</f>
        <v>401</v>
      </c>
      <c r="H402" s="36"/>
      <c r="I402" s="37"/>
      <c r="J402" s="30"/>
    </row>
    <row r="403" customFormat="false" ht="15.75" hidden="false" customHeight="false" outlineLevel="0" collapsed="false">
      <c r="C403" s="30"/>
      <c r="D403" s="26" t="n">
        <f aca="false">D402+1</f>
        <v>402</v>
      </c>
      <c r="H403" s="36"/>
      <c r="I403" s="37"/>
      <c r="J403" s="30"/>
    </row>
    <row r="404" customFormat="false" ht="15.75" hidden="false" customHeight="false" outlineLevel="0" collapsed="false">
      <c r="C404" s="30"/>
      <c r="D404" s="26" t="n">
        <f aca="false">D403+1</f>
        <v>403</v>
      </c>
      <c r="H404" s="36"/>
      <c r="I404" s="37"/>
      <c r="J404" s="30"/>
    </row>
    <row r="405" customFormat="false" ht="15.75" hidden="false" customHeight="false" outlineLevel="0" collapsed="false">
      <c r="C405" s="30"/>
      <c r="D405" s="26" t="n">
        <f aca="false">D404+1</f>
        <v>404</v>
      </c>
      <c r="H405" s="36"/>
      <c r="I405" s="37"/>
      <c r="J405" s="30"/>
    </row>
    <row r="406" customFormat="false" ht="15.75" hidden="false" customHeight="false" outlineLevel="0" collapsed="false">
      <c r="C406" s="30"/>
      <c r="D406" s="26" t="n">
        <f aca="false">D405+1</f>
        <v>405</v>
      </c>
      <c r="H406" s="36"/>
      <c r="I406" s="37"/>
      <c r="J406" s="30"/>
    </row>
    <row r="407" customFormat="false" ht="15.75" hidden="false" customHeight="false" outlineLevel="0" collapsed="false">
      <c r="C407" s="30"/>
      <c r="D407" s="26" t="n">
        <f aca="false">D406+1</f>
        <v>406</v>
      </c>
      <c r="H407" s="36"/>
      <c r="I407" s="37"/>
      <c r="J407" s="30"/>
    </row>
    <row r="408" customFormat="false" ht="15.75" hidden="false" customHeight="false" outlineLevel="0" collapsed="false">
      <c r="C408" s="30"/>
      <c r="D408" s="26" t="n">
        <f aca="false">D407+1</f>
        <v>407</v>
      </c>
      <c r="H408" s="36"/>
      <c r="I408" s="37"/>
      <c r="J408" s="30"/>
    </row>
    <row r="409" customFormat="false" ht="15.75" hidden="false" customHeight="false" outlineLevel="0" collapsed="false">
      <c r="C409" s="30"/>
      <c r="D409" s="26" t="n">
        <f aca="false">D408+1</f>
        <v>408</v>
      </c>
      <c r="H409" s="36"/>
      <c r="I409" s="37"/>
      <c r="J409" s="30"/>
    </row>
    <row r="410" customFormat="false" ht="15.75" hidden="false" customHeight="false" outlineLevel="0" collapsed="false">
      <c r="C410" s="30"/>
      <c r="D410" s="26" t="n">
        <f aca="false">D409+1</f>
        <v>409</v>
      </c>
      <c r="H410" s="36"/>
      <c r="I410" s="37"/>
      <c r="J410" s="30"/>
    </row>
    <row r="411" customFormat="false" ht="15.75" hidden="false" customHeight="false" outlineLevel="0" collapsed="false">
      <c r="C411" s="30"/>
      <c r="D411" s="26" t="n">
        <f aca="false">D410+1</f>
        <v>410</v>
      </c>
      <c r="H411" s="36"/>
      <c r="I411" s="37"/>
      <c r="J411" s="30"/>
    </row>
    <row r="412" customFormat="false" ht="15.75" hidden="false" customHeight="false" outlineLevel="0" collapsed="false">
      <c r="C412" s="30"/>
      <c r="D412" s="26" t="n">
        <f aca="false">D411+1</f>
        <v>411</v>
      </c>
      <c r="H412" s="36"/>
      <c r="I412" s="37"/>
      <c r="J412" s="30"/>
    </row>
    <row r="413" customFormat="false" ht="15.75" hidden="false" customHeight="false" outlineLevel="0" collapsed="false">
      <c r="C413" s="30"/>
      <c r="D413" s="26" t="n">
        <f aca="false">D412+1</f>
        <v>412</v>
      </c>
      <c r="H413" s="36"/>
      <c r="I413" s="37"/>
      <c r="J413" s="30"/>
    </row>
    <row r="414" customFormat="false" ht="15.75" hidden="false" customHeight="false" outlineLevel="0" collapsed="false">
      <c r="C414" s="30"/>
      <c r="D414" s="26" t="n">
        <f aca="false">D413+1</f>
        <v>413</v>
      </c>
      <c r="H414" s="36"/>
      <c r="I414" s="37"/>
      <c r="J414" s="30"/>
    </row>
    <row r="415" customFormat="false" ht="15.75" hidden="false" customHeight="false" outlineLevel="0" collapsed="false">
      <c r="C415" s="30"/>
      <c r="D415" s="26" t="n">
        <f aca="false">D414+1</f>
        <v>414</v>
      </c>
      <c r="H415" s="36"/>
      <c r="I415" s="37"/>
      <c r="J415" s="30"/>
    </row>
    <row r="416" customFormat="false" ht="15.75" hidden="false" customHeight="false" outlineLevel="0" collapsed="false">
      <c r="C416" s="30"/>
      <c r="D416" s="26" t="n">
        <f aca="false">D415+1</f>
        <v>415</v>
      </c>
      <c r="H416" s="36"/>
      <c r="I416" s="37"/>
      <c r="J416" s="30"/>
    </row>
    <row r="417" customFormat="false" ht="15.75" hidden="false" customHeight="false" outlineLevel="0" collapsed="false">
      <c r="C417" s="30"/>
      <c r="D417" s="26" t="n">
        <f aca="false">D416+1</f>
        <v>416</v>
      </c>
      <c r="H417" s="36"/>
      <c r="I417" s="37"/>
      <c r="J417" s="30"/>
    </row>
    <row r="418" customFormat="false" ht="15.75" hidden="false" customHeight="false" outlineLevel="0" collapsed="false">
      <c r="C418" s="30"/>
      <c r="D418" s="26" t="n">
        <f aca="false">D417+1</f>
        <v>417</v>
      </c>
      <c r="H418" s="36"/>
      <c r="I418" s="37"/>
      <c r="J418" s="30"/>
    </row>
    <row r="419" customFormat="false" ht="15.75" hidden="false" customHeight="false" outlineLevel="0" collapsed="false">
      <c r="C419" s="30"/>
      <c r="D419" s="26" t="n">
        <f aca="false">D418+1</f>
        <v>418</v>
      </c>
      <c r="H419" s="36"/>
      <c r="I419" s="37"/>
      <c r="J419" s="30"/>
    </row>
    <row r="420" customFormat="false" ht="15.75" hidden="false" customHeight="false" outlineLevel="0" collapsed="false">
      <c r="C420" s="30"/>
      <c r="D420" s="26" t="n">
        <f aca="false">D419+1</f>
        <v>419</v>
      </c>
      <c r="H420" s="36"/>
      <c r="I420" s="37"/>
      <c r="J420" s="30"/>
    </row>
    <row r="421" customFormat="false" ht="15.75" hidden="false" customHeight="false" outlineLevel="0" collapsed="false">
      <c r="C421" s="30"/>
      <c r="D421" s="26" t="n">
        <f aca="false">D420+1</f>
        <v>420</v>
      </c>
      <c r="H421" s="36"/>
      <c r="I421" s="37"/>
      <c r="J421" s="30"/>
    </row>
    <row r="422" customFormat="false" ht="15.75" hidden="false" customHeight="false" outlineLevel="0" collapsed="false">
      <c r="C422" s="30"/>
      <c r="D422" s="26" t="n">
        <f aca="false">D421+1</f>
        <v>421</v>
      </c>
      <c r="H422" s="36"/>
      <c r="I422" s="37"/>
      <c r="J422" s="30"/>
    </row>
    <row r="423" customFormat="false" ht="15.75" hidden="false" customHeight="false" outlineLevel="0" collapsed="false">
      <c r="C423" s="30"/>
      <c r="D423" s="26" t="n">
        <f aca="false">D422+1</f>
        <v>422</v>
      </c>
      <c r="H423" s="36"/>
      <c r="I423" s="37"/>
      <c r="J423" s="30"/>
    </row>
    <row r="424" customFormat="false" ht="15.75" hidden="false" customHeight="false" outlineLevel="0" collapsed="false">
      <c r="C424" s="30"/>
      <c r="D424" s="26" t="n">
        <f aca="false">D423+1</f>
        <v>423</v>
      </c>
      <c r="H424" s="36"/>
      <c r="I424" s="37"/>
      <c r="J424" s="30"/>
    </row>
    <row r="425" customFormat="false" ht="15.75" hidden="false" customHeight="false" outlineLevel="0" collapsed="false">
      <c r="C425" s="30"/>
      <c r="D425" s="26" t="n">
        <f aca="false">D424+1</f>
        <v>424</v>
      </c>
      <c r="H425" s="36"/>
      <c r="I425" s="37"/>
      <c r="J425" s="30"/>
    </row>
    <row r="426" customFormat="false" ht="15.75" hidden="false" customHeight="false" outlineLevel="0" collapsed="false">
      <c r="C426" s="30"/>
      <c r="D426" s="26" t="n">
        <f aca="false">D425+1</f>
        <v>425</v>
      </c>
      <c r="H426" s="36"/>
      <c r="I426" s="37"/>
      <c r="J426" s="30"/>
    </row>
    <row r="427" customFormat="false" ht="15.75" hidden="false" customHeight="false" outlineLevel="0" collapsed="false">
      <c r="C427" s="30"/>
      <c r="D427" s="26" t="n">
        <f aca="false">D426+1</f>
        <v>426</v>
      </c>
      <c r="H427" s="36"/>
      <c r="I427" s="37"/>
      <c r="J427" s="30"/>
    </row>
    <row r="428" customFormat="false" ht="15.75" hidden="false" customHeight="false" outlineLevel="0" collapsed="false">
      <c r="C428" s="30"/>
      <c r="D428" s="26" t="n">
        <f aca="false">D427+1</f>
        <v>427</v>
      </c>
      <c r="H428" s="36"/>
      <c r="I428" s="37"/>
      <c r="J428" s="30"/>
    </row>
    <row r="429" customFormat="false" ht="15.75" hidden="false" customHeight="false" outlineLevel="0" collapsed="false">
      <c r="C429" s="30"/>
      <c r="D429" s="26" t="n">
        <f aca="false">D428+1</f>
        <v>428</v>
      </c>
      <c r="H429" s="36"/>
      <c r="I429" s="37"/>
      <c r="J429" s="30"/>
    </row>
    <row r="430" customFormat="false" ht="15.75" hidden="false" customHeight="false" outlineLevel="0" collapsed="false">
      <c r="C430" s="30"/>
      <c r="D430" s="26" t="n">
        <f aca="false">D429+1</f>
        <v>429</v>
      </c>
      <c r="H430" s="36"/>
      <c r="I430" s="37"/>
      <c r="J430" s="30"/>
    </row>
    <row r="431" customFormat="false" ht="15.75" hidden="false" customHeight="false" outlineLevel="0" collapsed="false">
      <c r="C431" s="30"/>
      <c r="D431" s="26" t="n">
        <f aca="false">D430+1</f>
        <v>430</v>
      </c>
      <c r="H431" s="36"/>
      <c r="I431" s="37"/>
      <c r="J431" s="30"/>
    </row>
    <row r="432" customFormat="false" ht="15.75" hidden="false" customHeight="false" outlineLevel="0" collapsed="false">
      <c r="C432" s="30"/>
      <c r="D432" s="26" t="n">
        <f aca="false">D431+1</f>
        <v>431</v>
      </c>
      <c r="H432" s="36"/>
      <c r="I432" s="37"/>
      <c r="J432" s="30"/>
    </row>
    <row r="433" customFormat="false" ht="15.75" hidden="false" customHeight="false" outlineLevel="0" collapsed="false">
      <c r="C433" s="30"/>
      <c r="D433" s="26" t="n">
        <f aca="false">D432+1</f>
        <v>432</v>
      </c>
      <c r="H433" s="36"/>
      <c r="I433" s="37"/>
      <c r="J433" s="30"/>
    </row>
    <row r="434" customFormat="false" ht="15.75" hidden="false" customHeight="false" outlineLevel="0" collapsed="false">
      <c r="C434" s="30"/>
      <c r="D434" s="26" t="n">
        <f aca="false">D433+1</f>
        <v>433</v>
      </c>
      <c r="H434" s="36"/>
      <c r="I434" s="37"/>
      <c r="J434" s="30"/>
    </row>
    <row r="435" customFormat="false" ht="15.75" hidden="false" customHeight="false" outlineLevel="0" collapsed="false">
      <c r="C435" s="30"/>
      <c r="D435" s="26" t="n">
        <f aca="false">D434+1</f>
        <v>434</v>
      </c>
      <c r="H435" s="36"/>
      <c r="I435" s="37"/>
      <c r="J435" s="30"/>
    </row>
    <row r="436" customFormat="false" ht="15.75" hidden="false" customHeight="false" outlineLevel="0" collapsed="false">
      <c r="C436" s="30"/>
      <c r="D436" s="26" t="n">
        <f aca="false">D435+1</f>
        <v>435</v>
      </c>
      <c r="H436" s="36"/>
      <c r="I436" s="37"/>
      <c r="J436" s="30"/>
    </row>
    <row r="437" customFormat="false" ht="15.75" hidden="false" customHeight="false" outlineLevel="0" collapsed="false">
      <c r="C437" s="30"/>
      <c r="D437" s="26" t="n">
        <f aca="false">D436+1</f>
        <v>436</v>
      </c>
      <c r="H437" s="36"/>
      <c r="I437" s="37"/>
      <c r="J437" s="30"/>
    </row>
    <row r="438" customFormat="false" ht="15.75" hidden="false" customHeight="false" outlineLevel="0" collapsed="false">
      <c r="C438" s="30"/>
      <c r="D438" s="26" t="n">
        <f aca="false">D437+1</f>
        <v>437</v>
      </c>
      <c r="H438" s="36"/>
      <c r="I438" s="37"/>
      <c r="J438" s="30"/>
    </row>
    <row r="439" customFormat="false" ht="15.75" hidden="false" customHeight="false" outlineLevel="0" collapsed="false">
      <c r="C439" s="30"/>
      <c r="D439" s="26" t="n">
        <f aca="false">D438+1</f>
        <v>438</v>
      </c>
      <c r="H439" s="36"/>
      <c r="I439" s="37"/>
      <c r="J439" s="30"/>
    </row>
    <row r="440" customFormat="false" ht="15.75" hidden="false" customHeight="false" outlineLevel="0" collapsed="false">
      <c r="C440" s="30"/>
      <c r="D440" s="26" t="n">
        <f aca="false">D439+1</f>
        <v>439</v>
      </c>
      <c r="H440" s="36"/>
      <c r="I440" s="37"/>
      <c r="J440" s="30"/>
    </row>
    <row r="441" customFormat="false" ht="15.75" hidden="false" customHeight="false" outlineLevel="0" collapsed="false">
      <c r="C441" s="30"/>
      <c r="D441" s="26" t="n">
        <f aca="false">D440+1</f>
        <v>440</v>
      </c>
      <c r="H441" s="36"/>
      <c r="I441" s="37"/>
      <c r="J441" s="30"/>
    </row>
    <row r="442" customFormat="false" ht="15.75" hidden="false" customHeight="false" outlineLevel="0" collapsed="false">
      <c r="C442" s="30"/>
      <c r="D442" s="26" t="n">
        <f aca="false">D441+1</f>
        <v>441</v>
      </c>
      <c r="H442" s="36"/>
      <c r="I442" s="37"/>
      <c r="J442" s="30"/>
    </row>
    <row r="443" customFormat="false" ht="15.75" hidden="false" customHeight="false" outlineLevel="0" collapsed="false">
      <c r="C443" s="30"/>
      <c r="D443" s="26" t="n">
        <f aca="false">D442+1</f>
        <v>442</v>
      </c>
      <c r="H443" s="36"/>
      <c r="I443" s="37"/>
      <c r="J443" s="30"/>
    </row>
    <row r="444" customFormat="false" ht="15.75" hidden="false" customHeight="false" outlineLevel="0" collapsed="false">
      <c r="C444" s="30"/>
      <c r="D444" s="26" t="n">
        <f aca="false">D443+1</f>
        <v>443</v>
      </c>
      <c r="H444" s="36"/>
      <c r="I444" s="37"/>
      <c r="J444" s="30"/>
    </row>
    <row r="445" customFormat="false" ht="15.75" hidden="false" customHeight="false" outlineLevel="0" collapsed="false">
      <c r="C445" s="30"/>
      <c r="D445" s="26" t="n">
        <f aca="false">D444+1</f>
        <v>444</v>
      </c>
      <c r="H445" s="36"/>
      <c r="I445" s="37"/>
      <c r="J445" s="30"/>
    </row>
    <row r="446" customFormat="false" ht="15.75" hidden="false" customHeight="false" outlineLevel="0" collapsed="false">
      <c r="C446" s="30"/>
      <c r="D446" s="26" t="n">
        <f aca="false">D445+1</f>
        <v>445</v>
      </c>
      <c r="H446" s="36"/>
      <c r="I446" s="37"/>
      <c r="J446" s="30"/>
    </row>
    <row r="447" customFormat="false" ht="15.75" hidden="false" customHeight="false" outlineLevel="0" collapsed="false">
      <c r="C447" s="30"/>
      <c r="D447" s="26" t="n">
        <f aca="false">D446+1</f>
        <v>446</v>
      </c>
      <c r="H447" s="36"/>
      <c r="I447" s="37"/>
      <c r="J447" s="30"/>
    </row>
    <row r="448" customFormat="false" ht="15.75" hidden="false" customHeight="false" outlineLevel="0" collapsed="false">
      <c r="C448" s="30"/>
      <c r="D448" s="26" t="n">
        <f aca="false">D447+1</f>
        <v>447</v>
      </c>
      <c r="H448" s="36"/>
      <c r="I448" s="37"/>
      <c r="J448" s="30"/>
    </row>
    <row r="449" customFormat="false" ht="15.75" hidden="false" customHeight="false" outlineLevel="0" collapsed="false">
      <c r="C449" s="30"/>
      <c r="D449" s="26" t="n">
        <f aca="false">D448+1</f>
        <v>448</v>
      </c>
      <c r="H449" s="36"/>
      <c r="I449" s="37"/>
      <c r="J449" s="30"/>
    </row>
    <row r="450" customFormat="false" ht="15.75" hidden="false" customHeight="false" outlineLevel="0" collapsed="false">
      <c r="C450" s="30"/>
      <c r="D450" s="26" t="n">
        <f aca="false">D449+1</f>
        <v>449</v>
      </c>
      <c r="H450" s="36"/>
      <c r="I450" s="37"/>
      <c r="J450" s="30"/>
    </row>
    <row r="451" customFormat="false" ht="15.75" hidden="false" customHeight="false" outlineLevel="0" collapsed="false">
      <c r="C451" s="30"/>
      <c r="D451" s="26" t="n">
        <f aca="false">D450+1</f>
        <v>450</v>
      </c>
      <c r="H451" s="36"/>
      <c r="I451" s="37"/>
      <c r="J451" s="30"/>
    </row>
    <row r="452" customFormat="false" ht="15.75" hidden="false" customHeight="false" outlineLevel="0" collapsed="false">
      <c r="C452" s="30"/>
      <c r="D452" s="26" t="n">
        <f aca="false">D451+1</f>
        <v>451</v>
      </c>
      <c r="H452" s="36"/>
      <c r="I452" s="37"/>
      <c r="J452" s="30"/>
    </row>
    <row r="453" customFormat="false" ht="15.75" hidden="false" customHeight="false" outlineLevel="0" collapsed="false">
      <c r="C453" s="30"/>
      <c r="D453" s="26" t="n">
        <f aca="false">D452+1</f>
        <v>452</v>
      </c>
      <c r="H453" s="36"/>
      <c r="I453" s="37"/>
      <c r="J453" s="30"/>
    </row>
    <row r="454" customFormat="false" ht="15.75" hidden="false" customHeight="false" outlineLevel="0" collapsed="false">
      <c r="C454" s="30"/>
      <c r="D454" s="26" t="n">
        <f aca="false">D453+1</f>
        <v>453</v>
      </c>
      <c r="H454" s="36"/>
      <c r="I454" s="37"/>
      <c r="J454" s="30"/>
    </row>
    <row r="455" customFormat="false" ht="15.75" hidden="false" customHeight="false" outlineLevel="0" collapsed="false">
      <c r="C455" s="30"/>
      <c r="D455" s="26" t="n">
        <f aca="false">D454+1</f>
        <v>454</v>
      </c>
      <c r="H455" s="36"/>
      <c r="I455" s="37"/>
      <c r="J455" s="30"/>
    </row>
    <row r="456" customFormat="false" ht="15.75" hidden="false" customHeight="false" outlineLevel="0" collapsed="false">
      <c r="C456" s="30"/>
      <c r="D456" s="26" t="n">
        <f aca="false">D455+1</f>
        <v>455</v>
      </c>
      <c r="H456" s="36"/>
      <c r="I456" s="37"/>
      <c r="J456" s="30"/>
    </row>
    <row r="457" customFormat="false" ht="15.75" hidden="false" customHeight="false" outlineLevel="0" collapsed="false">
      <c r="C457" s="30"/>
      <c r="D457" s="26" t="n">
        <f aca="false">D456+1</f>
        <v>456</v>
      </c>
      <c r="H457" s="36"/>
      <c r="I457" s="37"/>
      <c r="J457" s="30"/>
    </row>
    <row r="458" customFormat="false" ht="15.75" hidden="false" customHeight="false" outlineLevel="0" collapsed="false">
      <c r="C458" s="30"/>
      <c r="D458" s="26" t="n">
        <f aca="false">D457+1</f>
        <v>457</v>
      </c>
      <c r="H458" s="36"/>
      <c r="I458" s="37"/>
      <c r="J458" s="30"/>
    </row>
    <row r="459" customFormat="false" ht="15.75" hidden="false" customHeight="false" outlineLevel="0" collapsed="false">
      <c r="C459" s="30"/>
      <c r="D459" s="26" t="n">
        <f aca="false">D458+1</f>
        <v>458</v>
      </c>
      <c r="H459" s="36"/>
      <c r="I459" s="37"/>
      <c r="J459" s="30"/>
    </row>
    <row r="460" customFormat="false" ht="15.75" hidden="false" customHeight="false" outlineLevel="0" collapsed="false">
      <c r="C460" s="30"/>
      <c r="D460" s="26" t="n">
        <f aca="false">D459+1</f>
        <v>459</v>
      </c>
      <c r="H460" s="36"/>
      <c r="I460" s="37"/>
      <c r="J460" s="30"/>
    </row>
    <row r="461" customFormat="false" ht="15.75" hidden="false" customHeight="false" outlineLevel="0" collapsed="false">
      <c r="C461" s="30"/>
      <c r="D461" s="26" t="n">
        <f aca="false">D460+1</f>
        <v>460</v>
      </c>
      <c r="H461" s="36"/>
      <c r="I461" s="37"/>
      <c r="J461" s="30"/>
    </row>
    <row r="462" customFormat="false" ht="15.75" hidden="false" customHeight="false" outlineLevel="0" collapsed="false">
      <c r="C462" s="30"/>
      <c r="D462" s="26" t="n">
        <f aca="false">D461+1</f>
        <v>461</v>
      </c>
      <c r="H462" s="36"/>
      <c r="I462" s="37"/>
      <c r="J462" s="30"/>
    </row>
    <row r="463" customFormat="false" ht="15.75" hidden="false" customHeight="false" outlineLevel="0" collapsed="false">
      <c r="C463" s="30"/>
      <c r="D463" s="26" t="n">
        <f aca="false">D462+1</f>
        <v>462</v>
      </c>
      <c r="H463" s="36"/>
      <c r="I463" s="37"/>
      <c r="J463" s="30"/>
    </row>
    <row r="464" customFormat="false" ht="15.75" hidden="false" customHeight="false" outlineLevel="0" collapsed="false">
      <c r="C464" s="30"/>
      <c r="D464" s="26" t="n">
        <f aca="false">D463+1</f>
        <v>463</v>
      </c>
      <c r="H464" s="36"/>
      <c r="I464" s="37"/>
      <c r="J464" s="30"/>
    </row>
    <row r="465" customFormat="false" ht="15.75" hidden="false" customHeight="false" outlineLevel="0" collapsed="false">
      <c r="C465" s="30"/>
      <c r="D465" s="26" t="n">
        <f aca="false">D464+1</f>
        <v>464</v>
      </c>
      <c r="H465" s="36"/>
      <c r="I465" s="37"/>
      <c r="J465" s="30"/>
    </row>
    <row r="466" customFormat="false" ht="15.75" hidden="false" customHeight="false" outlineLevel="0" collapsed="false">
      <c r="C466" s="30"/>
      <c r="D466" s="26" t="n">
        <f aca="false">D465+1</f>
        <v>465</v>
      </c>
      <c r="H466" s="36"/>
      <c r="I466" s="37"/>
      <c r="J466" s="30"/>
    </row>
    <row r="467" customFormat="false" ht="15.75" hidden="false" customHeight="false" outlineLevel="0" collapsed="false">
      <c r="C467" s="30"/>
      <c r="D467" s="26" t="n">
        <f aca="false">D466+1</f>
        <v>466</v>
      </c>
      <c r="H467" s="36"/>
      <c r="I467" s="37"/>
      <c r="J467" s="30"/>
    </row>
    <row r="468" customFormat="false" ht="15.75" hidden="false" customHeight="false" outlineLevel="0" collapsed="false">
      <c r="C468" s="30"/>
      <c r="D468" s="26" t="n">
        <f aca="false">D467+1</f>
        <v>467</v>
      </c>
      <c r="H468" s="36"/>
      <c r="I468" s="37"/>
      <c r="J468" s="30"/>
    </row>
    <row r="469" customFormat="false" ht="15.75" hidden="false" customHeight="false" outlineLevel="0" collapsed="false">
      <c r="C469" s="30"/>
      <c r="D469" s="26" t="n">
        <f aca="false">D468+1</f>
        <v>468</v>
      </c>
      <c r="H469" s="36"/>
      <c r="I469" s="37"/>
      <c r="J469" s="30"/>
    </row>
    <row r="470" customFormat="false" ht="15.75" hidden="false" customHeight="false" outlineLevel="0" collapsed="false">
      <c r="C470" s="30"/>
      <c r="D470" s="26" t="n">
        <f aca="false">D469+1</f>
        <v>469</v>
      </c>
      <c r="H470" s="36"/>
      <c r="I470" s="37"/>
      <c r="J470" s="30"/>
    </row>
    <row r="471" customFormat="false" ht="15.75" hidden="false" customHeight="false" outlineLevel="0" collapsed="false">
      <c r="C471" s="30"/>
      <c r="D471" s="26" t="n">
        <f aca="false">D470+1</f>
        <v>470</v>
      </c>
      <c r="H471" s="36"/>
      <c r="I471" s="37"/>
      <c r="J471" s="30"/>
    </row>
    <row r="472" customFormat="false" ht="15.75" hidden="false" customHeight="false" outlineLevel="0" collapsed="false">
      <c r="C472" s="30"/>
      <c r="D472" s="26" t="n">
        <f aca="false">D471+1</f>
        <v>471</v>
      </c>
      <c r="H472" s="36"/>
      <c r="I472" s="37"/>
      <c r="J472" s="30"/>
    </row>
    <row r="473" customFormat="false" ht="15.75" hidden="false" customHeight="false" outlineLevel="0" collapsed="false">
      <c r="C473" s="30"/>
      <c r="D473" s="26" t="n">
        <f aca="false">D472+1</f>
        <v>472</v>
      </c>
      <c r="H473" s="36"/>
      <c r="I473" s="37"/>
      <c r="J473" s="30"/>
    </row>
    <row r="474" customFormat="false" ht="15.75" hidden="false" customHeight="false" outlineLevel="0" collapsed="false">
      <c r="C474" s="30"/>
      <c r="D474" s="26" t="n">
        <f aca="false">D473+1</f>
        <v>473</v>
      </c>
      <c r="H474" s="36"/>
      <c r="I474" s="37"/>
      <c r="J474" s="30"/>
    </row>
    <row r="475" customFormat="false" ht="15.75" hidden="false" customHeight="false" outlineLevel="0" collapsed="false">
      <c r="C475" s="30"/>
      <c r="D475" s="26" t="n">
        <f aca="false">D474+1</f>
        <v>474</v>
      </c>
      <c r="H475" s="36"/>
      <c r="I475" s="37"/>
      <c r="J475" s="30"/>
    </row>
    <row r="476" customFormat="false" ht="15.75" hidden="false" customHeight="false" outlineLevel="0" collapsed="false">
      <c r="C476" s="30"/>
      <c r="D476" s="26" t="n">
        <f aca="false">D475+1</f>
        <v>475</v>
      </c>
      <c r="H476" s="36"/>
      <c r="I476" s="37"/>
      <c r="J476" s="30"/>
    </row>
    <row r="477" customFormat="false" ht="15.75" hidden="false" customHeight="false" outlineLevel="0" collapsed="false">
      <c r="C477" s="30"/>
      <c r="D477" s="26" t="n">
        <f aca="false">D476+1</f>
        <v>476</v>
      </c>
      <c r="H477" s="36"/>
      <c r="I477" s="37"/>
      <c r="J477" s="30"/>
    </row>
    <row r="478" customFormat="false" ht="15.75" hidden="false" customHeight="false" outlineLevel="0" collapsed="false">
      <c r="C478" s="30"/>
      <c r="D478" s="26" t="n">
        <f aca="false">D477+1</f>
        <v>477</v>
      </c>
      <c r="H478" s="36"/>
      <c r="I478" s="37"/>
      <c r="J478" s="30"/>
    </row>
    <row r="479" customFormat="false" ht="15.75" hidden="false" customHeight="false" outlineLevel="0" collapsed="false">
      <c r="C479" s="30"/>
      <c r="D479" s="26" t="n">
        <f aca="false">D478+1</f>
        <v>478</v>
      </c>
      <c r="H479" s="36"/>
      <c r="I479" s="37"/>
      <c r="J479" s="30"/>
    </row>
    <row r="480" customFormat="false" ht="15.75" hidden="false" customHeight="false" outlineLevel="0" collapsed="false">
      <c r="C480" s="30"/>
      <c r="D480" s="26" t="n">
        <f aca="false">D479+1</f>
        <v>479</v>
      </c>
      <c r="H480" s="36"/>
      <c r="I480" s="37"/>
      <c r="J480" s="30"/>
    </row>
    <row r="481" customFormat="false" ht="15.75" hidden="false" customHeight="false" outlineLevel="0" collapsed="false">
      <c r="C481" s="30"/>
      <c r="D481" s="26" t="n">
        <f aca="false">D480+1</f>
        <v>480</v>
      </c>
      <c r="H481" s="36"/>
      <c r="I481" s="37"/>
      <c r="J481" s="30"/>
    </row>
    <row r="482" customFormat="false" ht="15.75" hidden="false" customHeight="false" outlineLevel="0" collapsed="false">
      <c r="C482" s="30"/>
      <c r="D482" s="26" t="n">
        <f aca="false">D481+1</f>
        <v>481</v>
      </c>
      <c r="H482" s="36"/>
      <c r="I482" s="37"/>
      <c r="J482" s="30"/>
    </row>
    <row r="483" customFormat="false" ht="15.75" hidden="false" customHeight="false" outlineLevel="0" collapsed="false">
      <c r="C483" s="30"/>
      <c r="D483" s="26" t="n">
        <f aca="false">D482+1</f>
        <v>482</v>
      </c>
      <c r="H483" s="36"/>
      <c r="I483" s="37"/>
      <c r="J483" s="30"/>
    </row>
    <row r="484" customFormat="false" ht="15.75" hidden="false" customHeight="false" outlineLevel="0" collapsed="false">
      <c r="C484" s="30"/>
      <c r="D484" s="26" t="n">
        <f aca="false">D483+1</f>
        <v>483</v>
      </c>
      <c r="H484" s="36"/>
      <c r="I484" s="37"/>
      <c r="J484" s="30"/>
    </row>
    <row r="485" customFormat="false" ht="15.75" hidden="false" customHeight="false" outlineLevel="0" collapsed="false">
      <c r="C485" s="30"/>
      <c r="D485" s="26" t="n">
        <f aca="false">D484+1</f>
        <v>484</v>
      </c>
      <c r="H485" s="36"/>
      <c r="I485" s="37"/>
      <c r="J485" s="30"/>
    </row>
    <row r="486" customFormat="false" ht="15.75" hidden="false" customHeight="false" outlineLevel="0" collapsed="false">
      <c r="C486" s="30"/>
      <c r="D486" s="26" t="n">
        <f aca="false">D485+1</f>
        <v>485</v>
      </c>
      <c r="H486" s="36"/>
      <c r="I486" s="37"/>
      <c r="J486" s="30"/>
    </row>
    <row r="487" customFormat="false" ht="15.75" hidden="false" customHeight="false" outlineLevel="0" collapsed="false">
      <c r="C487" s="30"/>
      <c r="D487" s="26" t="n">
        <f aca="false">D486+1</f>
        <v>486</v>
      </c>
      <c r="H487" s="36"/>
      <c r="I487" s="37"/>
      <c r="J487" s="30"/>
    </row>
    <row r="488" customFormat="false" ht="15.75" hidden="false" customHeight="false" outlineLevel="0" collapsed="false">
      <c r="C488" s="30"/>
      <c r="D488" s="26" t="n">
        <f aca="false">D487+1</f>
        <v>487</v>
      </c>
      <c r="H488" s="36"/>
      <c r="I488" s="37"/>
      <c r="J488" s="30"/>
    </row>
    <row r="489" customFormat="false" ht="15.75" hidden="false" customHeight="false" outlineLevel="0" collapsed="false">
      <c r="C489" s="30"/>
      <c r="D489" s="26" t="n">
        <f aca="false">D488+1</f>
        <v>488</v>
      </c>
      <c r="H489" s="36"/>
      <c r="I489" s="37"/>
      <c r="J489" s="30"/>
    </row>
    <row r="490" customFormat="false" ht="15.75" hidden="false" customHeight="false" outlineLevel="0" collapsed="false">
      <c r="C490" s="30"/>
      <c r="D490" s="26" t="n">
        <f aca="false">D489+1</f>
        <v>489</v>
      </c>
      <c r="H490" s="36"/>
      <c r="I490" s="37"/>
      <c r="J490" s="30"/>
    </row>
    <row r="491" customFormat="false" ht="15.75" hidden="false" customHeight="false" outlineLevel="0" collapsed="false">
      <c r="C491" s="30"/>
      <c r="D491" s="26" t="n">
        <f aca="false">D490+1</f>
        <v>490</v>
      </c>
      <c r="H491" s="36"/>
      <c r="I491" s="37"/>
      <c r="J491" s="30"/>
    </row>
    <row r="492" customFormat="false" ht="15.75" hidden="false" customHeight="false" outlineLevel="0" collapsed="false">
      <c r="C492" s="30"/>
      <c r="D492" s="26" t="n">
        <f aca="false">D491+1</f>
        <v>491</v>
      </c>
      <c r="H492" s="36"/>
      <c r="I492" s="37"/>
      <c r="J492" s="30"/>
    </row>
    <row r="493" customFormat="false" ht="15.75" hidden="false" customHeight="false" outlineLevel="0" collapsed="false">
      <c r="C493" s="30"/>
      <c r="D493" s="26" t="n">
        <f aca="false">D492+1</f>
        <v>492</v>
      </c>
      <c r="H493" s="36"/>
      <c r="I493" s="37"/>
      <c r="J493" s="30"/>
    </row>
    <row r="494" customFormat="false" ht="15.75" hidden="false" customHeight="false" outlineLevel="0" collapsed="false">
      <c r="C494" s="30"/>
      <c r="D494" s="26" t="n">
        <f aca="false">D493+1</f>
        <v>493</v>
      </c>
      <c r="H494" s="36"/>
      <c r="I494" s="37"/>
      <c r="J494" s="30"/>
    </row>
    <row r="495" customFormat="false" ht="15.75" hidden="false" customHeight="false" outlineLevel="0" collapsed="false">
      <c r="C495" s="30"/>
      <c r="D495" s="26" t="n">
        <f aca="false">D494+1</f>
        <v>494</v>
      </c>
      <c r="H495" s="36"/>
      <c r="I495" s="37"/>
      <c r="J495" s="30"/>
    </row>
    <row r="496" customFormat="false" ht="15.75" hidden="false" customHeight="false" outlineLevel="0" collapsed="false">
      <c r="C496" s="30"/>
      <c r="D496" s="26" t="n">
        <f aca="false">D495+1</f>
        <v>495</v>
      </c>
      <c r="H496" s="36"/>
      <c r="I496" s="37"/>
      <c r="J496" s="30"/>
    </row>
    <row r="497" customFormat="false" ht="15.75" hidden="false" customHeight="false" outlineLevel="0" collapsed="false">
      <c r="C497" s="30"/>
      <c r="D497" s="26" t="n">
        <f aca="false">D496+1</f>
        <v>496</v>
      </c>
      <c r="H497" s="36"/>
      <c r="I497" s="37"/>
      <c r="J497" s="30"/>
    </row>
    <row r="498" customFormat="false" ht="15.75" hidden="false" customHeight="false" outlineLevel="0" collapsed="false">
      <c r="C498" s="30"/>
      <c r="D498" s="26" t="n">
        <f aca="false">D497+1</f>
        <v>497</v>
      </c>
      <c r="H498" s="36"/>
      <c r="I498" s="37"/>
      <c r="J498" s="30"/>
    </row>
    <row r="499" customFormat="false" ht="15.75" hidden="false" customHeight="false" outlineLevel="0" collapsed="false">
      <c r="C499" s="30"/>
      <c r="D499" s="26" t="n">
        <f aca="false">D498+1</f>
        <v>498</v>
      </c>
      <c r="H499" s="36"/>
      <c r="I499" s="37"/>
      <c r="J499" s="30"/>
    </row>
    <row r="500" customFormat="false" ht="15.75" hidden="false" customHeight="false" outlineLevel="0" collapsed="false">
      <c r="C500" s="30"/>
      <c r="D500" s="26" t="n">
        <f aca="false">D499+1</f>
        <v>499</v>
      </c>
      <c r="H500" s="36"/>
      <c r="I500" s="37"/>
      <c r="J500" s="30"/>
    </row>
    <row r="501" customFormat="false" ht="15.75" hidden="false" customHeight="false" outlineLevel="0" collapsed="false">
      <c r="C501" s="30"/>
      <c r="D501" s="26" t="n">
        <f aca="false">D500+1</f>
        <v>500</v>
      </c>
      <c r="H501" s="36"/>
      <c r="I501" s="37"/>
      <c r="J501" s="30"/>
    </row>
    <row r="502" customFormat="false" ht="15.75" hidden="false" customHeight="false" outlineLevel="0" collapsed="false">
      <c r="C502" s="30"/>
      <c r="D502" s="26" t="n">
        <f aca="false">D501+1</f>
        <v>501</v>
      </c>
      <c r="H502" s="36"/>
      <c r="I502" s="37"/>
      <c r="J502" s="30"/>
    </row>
    <row r="503" customFormat="false" ht="15.75" hidden="false" customHeight="false" outlineLevel="0" collapsed="false">
      <c r="C503" s="30"/>
      <c r="D503" s="26" t="n">
        <f aca="false">D502+1</f>
        <v>502</v>
      </c>
      <c r="H503" s="36"/>
      <c r="I503" s="37"/>
      <c r="J503" s="30"/>
    </row>
    <row r="504" customFormat="false" ht="15.75" hidden="false" customHeight="false" outlineLevel="0" collapsed="false">
      <c r="C504" s="30"/>
      <c r="D504" s="26" t="n">
        <f aca="false">D503+1</f>
        <v>503</v>
      </c>
      <c r="H504" s="36"/>
      <c r="I504" s="37"/>
      <c r="J504" s="30"/>
    </row>
    <row r="505" customFormat="false" ht="15.75" hidden="false" customHeight="false" outlineLevel="0" collapsed="false">
      <c r="C505" s="30"/>
      <c r="D505" s="26" t="n">
        <f aca="false">D504+1</f>
        <v>504</v>
      </c>
      <c r="H505" s="36"/>
      <c r="I505" s="37"/>
      <c r="J505" s="30"/>
    </row>
    <row r="506" customFormat="false" ht="15.75" hidden="false" customHeight="false" outlineLevel="0" collapsed="false">
      <c r="C506" s="30"/>
      <c r="D506" s="26" t="n">
        <f aca="false">D505+1</f>
        <v>505</v>
      </c>
      <c r="H506" s="36"/>
      <c r="I506" s="37"/>
      <c r="J506" s="30"/>
    </row>
    <row r="507" customFormat="false" ht="15.75" hidden="false" customHeight="false" outlineLevel="0" collapsed="false">
      <c r="C507" s="30"/>
      <c r="D507" s="26" t="n">
        <f aca="false">D506+1</f>
        <v>506</v>
      </c>
      <c r="H507" s="36"/>
      <c r="I507" s="37"/>
      <c r="J507" s="30"/>
    </row>
    <row r="508" customFormat="false" ht="15.75" hidden="false" customHeight="false" outlineLevel="0" collapsed="false">
      <c r="C508" s="30"/>
      <c r="D508" s="26" t="n">
        <f aca="false">D507+1</f>
        <v>507</v>
      </c>
      <c r="H508" s="36"/>
      <c r="I508" s="37"/>
      <c r="J508" s="30"/>
    </row>
    <row r="509" customFormat="false" ht="15.75" hidden="false" customHeight="false" outlineLevel="0" collapsed="false">
      <c r="C509" s="30"/>
      <c r="D509" s="26" t="n">
        <f aca="false">D508+1</f>
        <v>508</v>
      </c>
      <c r="H509" s="36"/>
      <c r="I509" s="37"/>
      <c r="J509" s="30"/>
    </row>
    <row r="510" customFormat="false" ht="15.75" hidden="false" customHeight="false" outlineLevel="0" collapsed="false">
      <c r="C510" s="30"/>
      <c r="D510" s="26" t="n">
        <f aca="false">D509+1</f>
        <v>509</v>
      </c>
      <c r="H510" s="36"/>
      <c r="I510" s="37"/>
      <c r="J510" s="30"/>
    </row>
    <row r="511" customFormat="false" ht="15.75" hidden="false" customHeight="false" outlineLevel="0" collapsed="false">
      <c r="C511" s="30"/>
      <c r="D511" s="26" t="n">
        <f aca="false">D510+1</f>
        <v>510</v>
      </c>
      <c r="H511" s="36"/>
      <c r="I511" s="37"/>
      <c r="J511" s="30"/>
    </row>
    <row r="512" customFormat="false" ht="15.75" hidden="false" customHeight="false" outlineLevel="0" collapsed="false">
      <c r="C512" s="30"/>
      <c r="D512" s="26" t="n">
        <f aca="false">D511+1</f>
        <v>511</v>
      </c>
      <c r="H512" s="36"/>
      <c r="I512" s="37"/>
      <c r="J512" s="30"/>
    </row>
    <row r="513" customFormat="false" ht="15.75" hidden="false" customHeight="false" outlineLevel="0" collapsed="false">
      <c r="C513" s="30"/>
      <c r="D513" s="26" t="n">
        <f aca="false">D512+1</f>
        <v>512</v>
      </c>
      <c r="H513" s="36"/>
      <c r="I513" s="37"/>
      <c r="J513" s="30"/>
    </row>
    <row r="514" customFormat="false" ht="15.75" hidden="false" customHeight="false" outlineLevel="0" collapsed="false">
      <c r="C514" s="30"/>
      <c r="D514" s="26" t="n">
        <f aca="false">D513+1</f>
        <v>513</v>
      </c>
      <c r="H514" s="36"/>
      <c r="I514" s="37"/>
      <c r="J514" s="30"/>
    </row>
    <row r="515" customFormat="false" ht="15.75" hidden="false" customHeight="false" outlineLevel="0" collapsed="false">
      <c r="C515" s="30"/>
      <c r="D515" s="26" t="n">
        <f aca="false">D514+1</f>
        <v>514</v>
      </c>
      <c r="H515" s="36"/>
      <c r="I515" s="37"/>
      <c r="J515" s="30"/>
    </row>
    <row r="516" customFormat="false" ht="15.75" hidden="false" customHeight="false" outlineLevel="0" collapsed="false">
      <c r="C516" s="30"/>
      <c r="D516" s="26" t="n">
        <f aca="false">D515+1</f>
        <v>515</v>
      </c>
      <c r="H516" s="36"/>
      <c r="I516" s="37"/>
      <c r="J516" s="30"/>
    </row>
    <row r="517" customFormat="false" ht="15.75" hidden="false" customHeight="false" outlineLevel="0" collapsed="false">
      <c r="C517" s="30"/>
      <c r="D517" s="26" t="n">
        <f aca="false">D516+1</f>
        <v>516</v>
      </c>
      <c r="H517" s="36"/>
      <c r="I517" s="37"/>
      <c r="J517" s="30"/>
    </row>
    <row r="518" customFormat="false" ht="15.75" hidden="false" customHeight="false" outlineLevel="0" collapsed="false">
      <c r="C518" s="30"/>
      <c r="D518" s="26" t="n">
        <f aca="false">D517+1</f>
        <v>517</v>
      </c>
      <c r="H518" s="36"/>
      <c r="I518" s="37"/>
      <c r="J518" s="30"/>
    </row>
    <row r="519" customFormat="false" ht="15.75" hidden="false" customHeight="false" outlineLevel="0" collapsed="false">
      <c r="C519" s="30"/>
      <c r="D519" s="26" t="n">
        <f aca="false">D518+1</f>
        <v>518</v>
      </c>
      <c r="H519" s="36"/>
      <c r="I519" s="37"/>
      <c r="J519" s="30"/>
    </row>
    <row r="520" customFormat="false" ht="15.75" hidden="false" customHeight="false" outlineLevel="0" collapsed="false">
      <c r="C520" s="30"/>
      <c r="D520" s="26" t="n">
        <f aca="false">D519+1</f>
        <v>519</v>
      </c>
      <c r="H520" s="36"/>
      <c r="I520" s="37"/>
      <c r="J520" s="30"/>
    </row>
    <row r="521" customFormat="false" ht="15.75" hidden="false" customHeight="false" outlineLevel="0" collapsed="false">
      <c r="C521" s="30"/>
      <c r="D521" s="26" t="n">
        <f aca="false">D520+1</f>
        <v>520</v>
      </c>
      <c r="H521" s="36"/>
      <c r="I521" s="37"/>
      <c r="J521" s="30"/>
    </row>
    <row r="522" customFormat="false" ht="15.75" hidden="false" customHeight="false" outlineLevel="0" collapsed="false">
      <c r="C522" s="30"/>
      <c r="D522" s="26" t="n">
        <f aca="false">D521+1</f>
        <v>521</v>
      </c>
      <c r="H522" s="36"/>
      <c r="I522" s="37"/>
      <c r="J522" s="30"/>
    </row>
    <row r="523" customFormat="false" ht="15.75" hidden="false" customHeight="false" outlineLevel="0" collapsed="false">
      <c r="C523" s="30"/>
      <c r="D523" s="26" t="n">
        <f aca="false">D522+1</f>
        <v>522</v>
      </c>
      <c r="H523" s="36"/>
      <c r="I523" s="37"/>
      <c r="J523" s="30"/>
    </row>
    <row r="524" customFormat="false" ht="15.75" hidden="false" customHeight="false" outlineLevel="0" collapsed="false">
      <c r="C524" s="30"/>
      <c r="D524" s="26" t="n">
        <f aca="false">D523+1</f>
        <v>523</v>
      </c>
      <c r="H524" s="36"/>
      <c r="I524" s="37"/>
      <c r="J524" s="30"/>
    </row>
    <row r="525" customFormat="false" ht="15.75" hidden="false" customHeight="false" outlineLevel="0" collapsed="false">
      <c r="C525" s="30"/>
      <c r="D525" s="26" t="n">
        <f aca="false">D524+1</f>
        <v>524</v>
      </c>
      <c r="H525" s="36"/>
      <c r="I525" s="37"/>
      <c r="J525" s="30"/>
    </row>
    <row r="526" customFormat="false" ht="15.75" hidden="false" customHeight="false" outlineLevel="0" collapsed="false">
      <c r="C526" s="30"/>
      <c r="D526" s="26" t="n">
        <f aca="false">D525+1</f>
        <v>525</v>
      </c>
      <c r="H526" s="36"/>
      <c r="I526" s="37"/>
      <c r="J526" s="30"/>
    </row>
    <row r="527" customFormat="false" ht="15.75" hidden="false" customHeight="false" outlineLevel="0" collapsed="false">
      <c r="C527" s="30"/>
      <c r="D527" s="26" t="n">
        <f aca="false">D526+1</f>
        <v>526</v>
      </c>
      <c r="H527" s="36"/>
      <c r="I527" s="37"/>
      <c r="J527" s="30"/>
    </row>
    <row r="528" customFormat="false" ht="15.75" hidden="false" customHeight="false" outlineLevel="0" collapsed="false">
      <c r="C528" s="30"/>
      <c r="D528" s="26" t="n">
        <f aca="false">D527+1</f>
        <v>527</v>
      </c>
      <c r="H528" s="36"/>
      <c r="I528" s="37"/>
      <c r="J528" s="30"/>
    </row>
    <row r="529" customFormat="false" ht="15.75" hidden="false" customHeight="false" outlineLevel="0" collapsed="false">
      <c r="C529" s="30"/>
      <c r="D529" s="26" t="n">
        <f aca="false">D528+1</f>
        <v>528</v>
      </c>
      <c r="H529" s="36"/>
      <c r="I529" s="37"/>
      <c r="J529" s="30"/>
    </row>
    <row r="530" customFormat="false" ht="15.75" hidden="false" customHeight="false" outlineLevel="0" collapsed="false">
      <c r="C530" s="30"/>
      <c r="D530" s="26" t="n">
        <f aca="false">D529+1</f>
        <v>529</v>
      </c>
      <c r="H530" s="36"/>
      <c r="I530" s="37"/>
      <c r="J530" s="30"/>
    </row>
    <row r="531" customFormat="false" ht="15.75" hidden="false" customHeight="false" outlineLevel="0" collapsed="false">
      <c r="C531" s="30"/>
      <c r="D531" s="26" t="n">
        <f aca="false">D530+1</f>
        <v>530</v>
      </c>
      <c r="H531" s="36"/>
      <c r="I531" s="37"/>
      <c r="J531" s="30"/>
    </row>
    <row r="532" customFormat="false" ht="15.75" hidden="false" customHeight="false" outlineLevel="0" collapsed="false">
      <c r="C532" s="30"/>
      <c r="D532" s="26" t="n">
        <f aca="false">D531+1</f>
        <v>531</v>
      </c>
      <c r="H532" s="36"/>
      <c r="I532" s="37"/>
      <c r="J532" s="30"/>
    </row>
    <row r="533" customFormat="false" ht="15.75" hidden="false" customHeight="false" outlineLevel="0" collapsed="false">
      <c r="C533" s="30"/>
      <c r="D533" s="26" t="n">
        <f aca="false">D532+1</f>
        <v>532</v>
      </c>
      <c r="H533" s="36"/>
      <c r="I533" s="37"/>
      <c r="J533" s="30"/>
    </row>
    <row r="534" customFormat="false" ht="15.75" hidden="false" customHeight="false" outlineLevel="0" collapsed="false">
      <c r="C534" s="30"/>
      <c r="D534" s="26" t="n">
        <f aca="false">D533+1</f>
        <v>533</v>
      </c>
      <c r="H534" s="36"/>
      <c r="I534" s="37"/>
      <c r="J534" s="30"/>
    </row>
    <row r="535" customFormat="false" ht="15.75" hidden="false" customHeight="false" outlineLevel="0" collapsed="false">
      <c r="C535" s="30"/>
      <c r="D535" s="26" t="n">
        <f aca="false">D534+1</f>
        <v>534</v>
      </c>
      <c r="H535" s="36"/>
      <c r="I535" s="37"/>
      <c r="J535" s="30"/>
    </row>
    <row r="536" customFormat="false" ht="15.75" hidden="false" customHeight="false" outlineLevel="0" collapsed="false">
      <c r="C536" s="30"/>
      <c r="D536" s="26" t="n">
        <f aca="false">D535+1</f>
        <v>535</v>
      </c>
      <c r="H536" s="36"/>
      <c r="I536" s="37"/>
      <c r="J536" s="30"/>
    </row>
    <row r="537" customFormat="false" ht="15.75" hidden="false" customHeight="false" outlineLevel="0" collapsed="false">
      <c r="C537" s="30"/>
      <c r="D537" s="26" t="n">
        <f aca="false">D536+1</f>
        <v>536</v>
      </c>
      <c r="H537" s="36"/>
      <c r="I537" s="37"/>
      <c r="J537" s="30"/>
    </row>
    <row r="538" customFormat="false" ht="15.75" hidden="false" customHeight="false" outlineLevel="0" collapsed="false">
      <c r="C538" s="30"/>
      <c r="D538" s="26" t="n">
        <f aca="false">D537+1</f>
        <v>537</v>
      </c>
      <c r="H538" s="36"/>
      <c r="I538" s="37"/>
      <c r="J538" s="30"/>
    </row>
    <row r="539" customFormat="false" ht="15.75" hidden="false" customHeight="false" outlineLevel="0" collapsed="false">
      <c r="C539" s="30"/>
      <c r="D539" s="26" t="n">
        <f aca="false">D538+1</f>
        <v>538</v>
      </c>
      <c r="H539" s="36"/>
      <c r="I539" s="37"/>
      <c r="J539" s="30"/>
    </row>
    <row r="540" customFormat="false" ht="15.75" hidden="false" customHeight="false" outlineLevel="0" collapsed="false">
      <c r="C540" s="30"/>
      <c r="D540" s="26" t="n">
        <f aca="false">D539+1</f>
        <v>539</v>
      </c>
      <c r="H540" s="36"/>
      <c r="I540" s="37"/>
      <c r="J540" s="30"/>
    </row>
    <row r="541" customFormat="false" ht="15.75" hidden="false" customHeight="false" outlineLevel="0" collapsed="false">
      <c r="C541" s="30"/>
      <c r="D541" s="26" t="n">
        <f aca="false">D540+1</f>
        <v>540</v>
      </c>
      <c r="H541" s="36"/>
      <c r="I541" s="37"/>
      <c r="J541" s="30"/>
    </row>
    <row r="542" customFormat="false" ht="15.75" hidden="false" customHeight="false" outlineLevel="0" collapsed="false">
      <c r="C542" s="30"/>
      <c r="D542" s="26" t="n">
        <f aca="false">D541+1</f>
        <v>541</v>
      </c>
      <c r="H542" s="36"/>
      <c r="I542" s="37"/>
      <c r="J542" s="30"/>
    </row>
    <row r="543" customFormat="false" ht="15.75" hidden="false" customHeight="false" outlineLevel="0" collapsed="false">
      <c r="C543" s="30"/>
      <c r="D543" s="26" t="n">
        <f aca="false">D542+1</f>
        <v>542</v>
      </c>
      <c r="H543" s="36"/>
      <c r="I543" s="37"/>
      <c r="J543" s="30"/>
    </row>
    <row r="544" customFormat="false" ht="15.75" hidden="false" customHeight="false" outlineLevel="0" collapsed="false">
      <c r="C544" s="30"/>
      <c r="D544" s="26" t="n">
        <f aca="false">D543+1</f>
        <v>543</v>
      </c>
      <c r="H544" s="36"/>
      <c r="I544" s="37"/>
      <c r="J544" s="30"/>
    </row>
    <row r="545" customFormat="false" ht="15.75" hidden="false" customHeight="false" outlineLevel="0" collapsed="false">
      <c r="C545" s="30"/>
      <c r="D545" s="26" t="n">
        <f aca="false">D544+1</f>
        <v>544</v>
      </c>
      <c r="H545" s="36"/>
      <c r="I545" s="37"/>
      <c r="J545" s="30"/>
    </row>
    <row r="546" customFormat="false" ht="15.75" hidden="false" customHeight="false" outlineLevel="0" collapsed="false">
      <c r="C546" s="30"/>
      <c r="D546" s="26" t="n">
        <f aca="false">D545+1</f>
        <v>545</v>
      </c>
      <c r="H546" s="36"/>
      <c r="I546" s="37"/>
      <c r="J546" s="30"/>
    </row>
    <row r="547" customFormat="false" ht="15.75" hidden="false" customHeight="false" outlineLevel="0" collapsed="false">
      <c r="C547" s="30"/>
      <c r="D547" s="26" t="n">
        <f aca="false">D546+1</f>
        <v>546</v>
      </c>
      <c r="H547" s="36"/>
      <c r="I547" s="37"/>
      <c r="J547" s="30"/>
    </row>
    <row r="548" customFormat="false" ht="15.75" hidden="false" customHeight="false" outlineLevel="0" collapsed="false">
      <c r="C548" s="30"/>
      <c r="D548" s="26" t="n">
        <f aca="false">D547+1</f>
        <v>547</v>
      </c>
      <c r="H548" s="36"/>
      <c r="I548" s="37"/>
      <c r="J548" s="30"/>
    </row>
    <row r="549" customFormat="false" ht="15.75" hidden="false" customHeight="false" outlineLevel="0" collapsed="false">
      <c r="C549" s="30"/>
      <c r="D549" s="26" t="n">
        <f aca="false">D548+1</f>
        <v>548</v>
      </c>
      <c r="H549" s="36"/>
      <c r="I549" s="37"/>
      <c r="J549" s="30"/>
    </row>
    <row r="550" customFormat="false" ht="15.75" hidden="false" customHeight="false" outlineLevel="0" collapsed="false">
      <c r="C550" s="30"/>
      <c r="D550" s="26" t="n">
        <f aca="false">D549+1</f>
        <v>549</v>
      </c>
      <c r="H550" s="36"/>
      <c r="I550" s="37"/>
      <c r="J550" s="30"/>
    </row>
    <row r="551" customFormat="false" ht="15.75" hidden="false" customHeight="false" outlineLevel="0" collapsed="false">
      <c r="C551" s="30"/>
      <c r="D551" s="26" t="n">
        <f aca="false">D550+1</f>
        <v>550</v>
      </c>
      <c r="H551" s="36"/>
      <c r="I551" s="37"/>
      <c r="J551" s="30"/>
    </row>
    <row r="552" customFormat="false" ht="15.75" hidden="false" customHeight="false" outlineLevel="0" collapsed="false">
      <c r="C552" s="30"/>
      <c r="D552" s="26" t="n">
        <f aca="false">D551+1</f>
        <v>551</v>
      </c>
      <c r="H552" s="36"/>
      <c r="I552" s="37"/>
      <c r="J552" s="30"/>
    </row>
    <row r="553" customFormat="false" ht="15.75" hidden="false" customHeight="false" outlineLevel="0" collapsed="false">
      <c r="C553" s="30"/>
      <c r="D553" s="26" t="n">
        <f aca="false">D552+1</f>
        <v>552</v>
      </c>
      <c r="H553" s="36"/>
      <c r="I553" s="37"/>
      <c r="J553" s="30"/>
    </row>
    <row r="554" customFormat="false" ht="15.75" hidden="false" customHeight="false" outlineLevel="0" collapsed="false">
      <c r="C554" s="30"/>
      <c r="D554" s="26" t="n">
        <f aca="false">D553+1</f>
        <v>553</v>
      </c>
      <c r="H554" s="36"/>
      <c r="I554" s="37"/>
      <c r="J554" s="30"/>
    </row>
    <row r="555" customFormat="false" ht="15.75" hidden="false" customHeight="false" outlineLevel="0" collapsed="false">
      <c r="C555" s="30"/>
      <c r="D555" s="26" t="n">
        <f aca="false">D554+1</f>
        <v>554</v>
      </c>
      <c r="H555" s="36"/>
      <c r="I555" s="37"/>
      <c r="J555" s="30"/>
    </row>
    <row r="556" customFormat="false" ht="15.75" hidden="false" customHeight="false" outlineLevel="0" collapsed="false">
      <c r="C556" s="30"/>
      <c r="D556" s="26" t="n">
        <f aca="false">D555+1</f>
        <v>555</v>
      </c>
      <c r="H556" s="36"/>
      <c r="I556" s="37"/>
      <c r="J556" s="30"/>
    </row>
    <row r="557" customFormat="false" ht="15.75" hidden="false" customHeight="false" outlineLevel="0" collapsed="false">
      <c r="C557" s="30"/>
      <c r="D557" s="26" t="n">
        <f aca="false">D556+1</f>
        <v>556</v>
      </c>
      <c r="H557" s="36"/>
      <c r="I557" s="37"/>
      <c r="J557" s="30"/>
    </row>
    <row r="558" customFormat="false" ht="15.75" hidden="false" customHeight="false" outlineLevel="0" collapsed="false">
      <c r="C558" s="30"/>
      <c r="D558" s="26" t="n">
        <f aca="false">D557+1</f>
        <v>557</v>
      </c>
      <c r="H558" s="36"/>
      <c r="I558" s="37"/>
      <c r="J558" s="30"/>
    </row>
    <row r="559" customFormat="false" ht="15.75" hidden="false" customHeight="false" outlineLevel="0" collapsed="false">
      <c r="C559" s="30"/>
      <c r="D559" s="26" t="n">
        <f aca="false">D558+1</f>
        <v>558</v>
      </c>
      <c r="H559" s="36"/>
      <c r="I559" s="37"/>
      <c r="J559" s="30"/>
    </row>
    <row r="560" customFormat="false" ht="15.75" hidden="false" customHeight="false" outlineLevel="0" collapsed="false">
      <c r="C560" s="30"/>
      <c r="D560" s="26" t="n">
        <f aca="false">D559+1</f>
        <v>559</v>
      </c>
      <c r="H560" s="36"/>
      <c r="I560" s="37"/>
      <c r="J560" s="30"/>
    </row>
    <row r="561" customFormat="false" ht="15.75" hidden="false" customHeight="false" outlineLevel="0" collapsed="false">
      <c r="C561" s="30"/>
      <c r="D561" s="26" t="n">
        <f aca="false">D560+1</f>
        <v>560</v>
      </c>
      <c r="H561" s="36"/>
      <c r="I561" s="37"/>
      <c r="J561" s="30"/>
    </row>
    <row r="562" customFormat="false" ht="15.75" hidden="false" customHeight="false" outlineLevel="0" collapsed="false">
      <c r="C562" s="30"/>
      <c r="D562" s="26" t="n">
        <f aca="false">D561+1</f>
        <v>561</v>
      </c>
      <c r="H562" s="36"/>
      <c r="I562" s="37"/>
      <c r="J562" s="30"/>
    </row>
    <row r="563" customFormat="false" ht="15.75" hidden="false" customHeight="false" outlineLevel="0" collapsed="false">
      <c r="C563" s="30"/>
      <c r="D563" s="26" t="n">
        <f aca="false">D562+1</f>
        <v>562</v>
      </c>
      <c r="H563" s="36"/>
      <c r="I563" s="37"/>
      <c r="J563" s="30"/>
    </row>
    <row r="564" customFormat="false" ht="15.75" hidden="false" customHeight="false" outlineLevel="0" collapsed="false">
      <c r="C564" s="30"/>
      <c r="D564" s="26" t="n">
        <f aca="false">D563+1</f>
        <v>563</v>
      </c>
      <c r="H564" s="36"/>
      <c r="I564" s="37"/>
      <c r="J564" s="30"/>
    </row>
    <row r="565" customFormat="false" ht="15.75" hidden="false" customHeight="false" outlineLevel="0" collapsed="false">
      <c r="C565" s="30"/>
      <c r="D565" s="26" t="n">
        <f aca="false">D564+1</f>
        <v>564</v>
      </c>
      <c r="H565" s="36"/>
      <c r="I565" s="37"/>
      <c r="J565" s="30"/>
    </row>
    <row r="566" customFormat="false" ht="15.75" hidden="false" customHeight="false" outlineLevel="0" collapsed="false">
      <c r="C566" s="30"/>
      <c r="D566" s="26" t="n">
        <f aca="false">D565+1</f>
        <v>565</v>
      </c>
      <c r="H566" s="36"/>
      <c r="I566" s="37"/>
      <c r="J566" s="30"/>
    </row>
    <row r="567" customFormat="false" ht="15.75" hidden="false" customHeight="false" outlineLevel="0" collapsed="false">
      <c r="C567" s="30"/>
      <c r="D567" s="26" t="n">
        <f aca="false">D566+1</f>
        <v>566</v>
      </c>
      <c r="H567" s="36"/>
      <c r="I567" s="37"/>
      <c r="J567" s="30"/>
    </row>
    <row r="568" customFormat="false" ht="15.75" hidden="false" customHeight="false" outlineLevel="0" collapsed="false">
      <c r="C568" s="30"/>
      <c r="D568" s="26" t="n">
        <f aca="false">D567+1</f>
        <v>567</v>
      </c>
      <c r="H568" s="36"/>
      <c r="I568" s="37"/>
      <c r="J568" s="30"/>
    </row>
    <row r="569" customFormat="false" ht="15.75" hidden="false" customHeight="false" outlineLevel="0" collapsed="false">
      <c r="C569" s="30"/>
      <c r="D569" s="26" t="n">
        <f aca="false">D568+1</f>
        <v>568</v>
      </c>
      <c r="H569" s="36"/>
      <c r="I569" s="37"/>
      <c r="J569" s="30"/>
    </row>
    <row r="570" customFormat="false" ht="15.75" hidden="false" customHeight="false" outlineLevel="0" collapsed="false">
      <c r="C570" s="30"/>
      <c r="D570" s="26" t="n">
        <f aca="false">D569+1</f>
        <v>569</v>
      </c>
      <c r="H570" s="36"/>
      <c r="I570" s="37"/>
      <c r="J570" s="30"/>
    </row>
    <row r="571" customFormat="false" ht="15.75" hidden="false" customHeight="false" outlineLevel="0" collapsed="false">
      <c r="C571" s="30"/>
      <c r="D571" s="26" t="n">
        <f aca="false">D570+1</f>
        <v>570</v>
      </c>
      <c r="H571" s="36"/>
      <c r="I571" s="37"/>
      <c r="J571" s="30"/>
    </row>
    <row r="572" customFormat="false" ht="15.75" hidden="false" customHeight="false" outlineLevel="0" collapsed="false">
      <c r="C572" s="30"/>
      <c r="D572" s="26" t="n">
        <f aca="false">D571+1</f>
        <v>571</v>
      </c>
      <c r="H572" s="36"/>
      <c r="I572" s="37"/>
      <c r="J572" s="30"/>
    </row>
    <row r="573" customFormat="false" ht="15.75" hidden="false" customHeight="false" outlineLevel="0" collapsed="false">
      <c r="C573" s="30"/>
      <c r="D573" s="26" t="n">
        <f aca="false">D572+1</f>
        <v>572</v>
      </c>
      <c r="H573" s="36"/>
      <c r="I573" s="37"/>
      <c r="J573" s="30"/>
    </row>
    <row r="574" customFormat="false" ht="15.75" hidden="false" customHeight="false" outlineLevel="0" collapsed="false">
      <c r="C574" s="30"/>
      <c r="D574" s="26" t="n">
        <f aca="false">D573+1</f>
        <v>573</v>
      </c>
      <c r="H574" s="36"/>
      <c r="I574" s="37"/>
      <c r="J574" s="30"/>
    </row>
    <row r="575" customFormat="false" ht="15.75" hidden="false" customHeight="false" outlineLevel="0" collapsed="false">
      <c r="C575" s="30"/>
      <c r="D575" s="26" t="n">
        <f aca="false">D574+1</f>
        <v>574</v>
      </c>
      <c r="H575" s="36"/>
      <c r="I575" s="37"/>
      <c r="J575" s="30"/>
    </row>
    <row r="576" customFormat="false" ht="15.75" hidden="false" customHeight="false" outlineLevel="0" collapsed="false">
      <c r="C576" s="30"/>
      <c r="D576" s="26" t="n">
        <f aca="false">D575+1</f>
        <v>575</v>
      </c>
      <c r="H576" s="36"/>
      <c r="I576" s="37"/>
      <c r="J576" s="30"/>
    </row>
    <row r="577" customFormat="false" ht="15.75" hidden="false" customHeight="false" outlineLevel="0" collapsed="false">
      <c r="C577" s="30"/>
      <c r="D577" s="26" t="n">
        <f aca="false">D576+1</f>
        <v>576</v>
      </c>
      <c r="H577" s="36"/>
      <c r="I577" s="37"/>
      <c r="J577" s="30"/>
    </row>
    <row r="578" customFormat="false" ht="15.75" hidden="false" customHeight="false" outlineLevel="0" collapsed="false">
      <c r="C578" s="30"/>
      <c r="D578" s="26" t="n">
        <f aca="false">D577+1</f>
        <v>577</v>
      </c>
      <c r="H578" s="36"/>
      <c r="I578" s="37"/>
      <c r="J578" s="30"/>
    </row>
    <row r="579" customFormat="false" ht="15.75" hidden="false" customHeight="false" outlineLevel="0" collapsed="false">
      <c r="C579" s="30"/>
      <c r="D579" s="26" t="n">
        <f aca="false">D578+1</f>
        <v>578</v>
      </c>
      <c r="H579" s="36"/>
      <c r="I579" s="37"/>
      <c r="J579" s="30"/>
    </row>
    <row r="580" customFormat="false" ht="15.75" hidden="false" customHeight="false" outlineLevel="0" collapsed="false">
      <c r="C580" s="30"/>
      <c r="D580" s="26" t="n">
        <f aca="false">D579+1</f>
        <v>579</v>
      </c>
      <c r="H580" s="36"/>
      <c r="I580" s="37"/>
      <c r="J580" s="30"/>
    </row>
    <row r="581" customFormat="false" ht="15.75" hidden="false" customHeight="false" outlineLevel="0" collapsed="false">
      <c r="C581" s="30"/>
      <c r="D581" s="26" t="n">
        <f aca="false">D580+1</f>
        <v>580</v>
      </c>
      <c r="H581" s="36"/>
      <c r="I581" s="37"/>
      <c r="J581" s="30"/>
    </row>
    <row r="582" customFormat="false" ht="15.75" hidden="false" customHeight="false" outlineLevel="0" collapsed="false">
      <c r="C582" s="30"/>
      <c r="D582" s="26" t="n">
        <f aca="false">D581+1</f>
        <v>581</v>
      </c>
      <c r="H582" s="36"/>
      <c r="I582" s="37"/>
      <c r="J582" s="30"/>
    </row>
    <row r="583" customFormat="false" ht="15.75" hidden="false" customHeight="false" outlineLevel="0" collapsed="false">
      <c r="C583" s="30"/>
      <c r="D583" s="26" t="n">
        <f aca="false">D582+1</f>
        <v>582</v>
      </c>
      <c r="H583" s="36"/>
      <c r="I583" s="37"/>
      <c r="J583" s="30"/>
    </row>
    <row r="584" customFormat="false" ht="15.75" hidden="false" customHeight="false" outlineLevel="0" collapsed="false">
      <c r="C584" s="30"/>
      <c r="D584" s="26" t="n">
        <f aca="false">D583+1</f>
        <v>583</v>
      </c>
      <c r="H584" s="36"/>
      <c r="I584" s="37"/>
      <c r="J584" s="30"/>
    </row>
    <row r="585" customFormat="false" ht="15.75" hidden="false" customHeight="false" outlineLevel="0" collapsed="false">
      <c r="C585" s="30"/>
      <c r="D585" s="26" t="n">
        <f aca="false">D584+1</f>
        <v>584</v>
      </c>
      <c r="H585" s="36"/>
      <c r="I585" s="37"/>
      <c r="J585" s="30"/>
    </row>
    <row r="586" customFormat="false" ht="15.75" hidden="false" customHeight="false" outlineLevel="0" collapsed="false">
      <c r="C586" s="30"/>
      <c r="D586" s="26" t="n">
        <f aca="false">D585+1</f>
        <v>585</v>
      </c>
      <c r="H586" s="36"/>
      <c r="I586" s="37"/>
      <c r="J586" s="30"/>
    </row>
    <row r="587" customFormat="false" ht="15.75" hidden="false" customHeight="false" outlineLevel="0" collapsed="false">
      <c r="C587" s="30"/>
      <c r="D587" s="26" t="n">
        <f aca="false">D586+1</f>
        <v>586</v>
      </c>
      <c r="H587" s="36"/>
      <c r="I587" s="37"/>
      <c r="J587" s="30"/>
    </row>
    <row r="588" customFormat="false" ht="15.75" hidden="false" customHeight="false" outlineLevel="0" collapsed="false">
      <c r="C588" s="30"/>
      <c r="D588" s="26" t="n">
        <f aca="false">D587+1</f>
        <v>587</v>
      </c>
      <c r="H588" s="36"/>
      <c r="I588" s="37"/>
      <c r="J588" s="30"/>
    </row>
    <row r="589" customFormat="false" ht="15.75" hidden="false" customHeight="false" outlineLevel="0" collapsed="false">
      <c r="C589" s="30"/>
      <c r="D589" s="26" t="n">
        <f aca="false">D588+1</f>
        <v>588</v>
      </c>
      <c r="H589" s="36"/>
      <c r="I589" s="37"/>
      <c r="J589" s="30"/>
    </row>
    <row r="590" customFormat="false" ht="15.75" hidden="false" customHeight="false" outlineLevel="0" collapsed="false">
      <c r="C590" s="30"/>
      <c r="D590" s="26" t="n">
        <f aca="false">D589+1</f>
        <v>589</v>
      </c>
      <c r="H590" s="36"/>
      <c r="I590" s="37"/>
      <c r="J590" s="30"/>
    </row>
    <row r="591" customFormat="false" ht="15.75" hidden="false" customHeight="false" outlineLevel="0" collapsed="false">
      <c r="C591" s="30"/>
      <c r="D591" s="26" t="n">
        <f aca="false">D590+1</f>
        <v>590</v>
      </c>
      <c r="H591" s="36"/>
      <c r="I591" s="37"/>
      <c r="J591" s="30"/>
    </row>
    <row r="592" customFormat="false" ht="15.75" hidden="false" customHeight="false" outlineLevel="0" collapsed="false">
      <c r="C592" s="30"/>
      <c r="D592" s="26" t="n">
        <f aca="false">D591+1</f>
        <v>591</v>
      </c>
      <c r="H592" s="36"/>
      <c r="I592" s="37"/>
      <c r="J592" s="30"/>
    </row>
    <row r="593" customFormat="false" ht="15.75" hidden="false" customHeight="false" outlineLevel="0" collapsed="false">
      <c r="C593" s="30"/>
      <c r="D593" s="26" t="n">
        <f aca="false">D592+1</f>
        <v>592</v>
      </c>
      <c r="H593" s="36"/>
      <c r="I593" s="37"/>
      <c r="J593" s="30"/>
    </row>
    <row r="594" customFormat="false" ht="15.75" hidden="false" customHeight="false" outlineLevel="0" collapsed="false">
      <c r="C594" s="30"/>
      <c r="D594" s="26" t="n">
        <f aca="false">D593+1</f>
        <v>593</v>
      </c>
      <c r="H594" s="36"/>
      <c r="I594" s="37"/>
      <c r="J594" s="30"/>
    </row>
    <row r="595" customFormat="false" ht="15.75" hidden="false" customHeight="false" outlineLevel="0" collapsed="false">
      <c r="C595" s="30"/>
      <c r="D595" s="26" t="n">
        <f aca="false">D594+1</f>
        <v>594</v>
      </c>
      <c r="H595" s="36"/>
      <c r="I595" s="37"/>
      <c r="J595" s="30"/>
    </row>
    <row r="596" customFormat="false" ht="15.75" hidden="false" customHeight="false" outlineLevel="0" collapsed="false">
      <c r="C596" s="30"/>
      <c r="D596" s="26" t="n">
        <f aca="false">D595+1</f>
        <v>595</v>
      </c>
      <c r="H596" s="36"/>
      <c r="I596" s="37"/>
      <c r="J596" s="30"/>
    </row>
    <row r="597" customFormat="false" ht="15.75" hidden="false" customHeight="false" outlineLevel="0" collapsed="false">
      <c r="C597" s="30"/>
      <c r="D597" s="26" t="n">
        <f aca="false">D596+1</f>
        <v>596</v>
      </c>
      <c r="H597" s="36"/>
      <c r="I597" s="37"/>
      <c r="J597" s="30"/>
    </row>
    <row r="598" customFormat="false" ht="15.75" hidden="false" customHeight="false" outlineLevel="0" collapsed="false">
      <c r="C598" s="30"/>
      <c r="D598" s="26" t="n">
        <f aca="false">D597+1</f>
        <v>597</v>
      </c>
      <c r="H598" s="36"/>
      <c r="I598" s="37"/>
      <c r="J598" s="30"/>
    </row>
    <row r="599" customFormat="false" ht="15.75" hidden="false" customHeight="false" outlineLevel="0" collapsed="false">
      <c r="C599" s="30"/>
      <c r="D599" s="26" t="n">
        <f aca="false">D598+1</f>
        <v>598</v>
      </c>
      <c r="H599" s="36"/>
      <c r="I599" s="37"/>
      <c r="J599" s="30"/>
    </row>
    <row r="600" customFormat="false" ht="15.75" hidden="false" customHeight="false" outlineLevel="0" collapsed="false">
      <c r="C600" s="30"/>
      <c r="D600" s="26" t="n">
        <f aca="false">D599+1</f>
        <v>599</v>
      </c>
      <c r="H600" s="36"/>
      <c r="I600" s="37"/>
      <c r="J600" s="30"/>
    </row>
    <row r="601" customFormat="false" ht="15.75" hidden="false" customHeight="false" outlineLevel="0" collapsed="false">
      <c r="C601" s="30"/>
      <c r="D601" s="26" t="n">
        <f aca="false">D600+1</f>
        <v>600</v>
      </c>
      <c r="H601" s="36"/>
      <c r="I601" s="37"/>
      <c r="J601" s="30"/>
    </row>
    <row r="602" customFormat="false" ht="15.75" hidden="false" customHeight="false" outlineLevel="0" collapsed="false">
      <c r="C602" s="30"/>
      <c r="D602" s="26" t="n">
        <f aca="false">D601+1</f>
        <v>601</v>
      </c>
      <c r="H602" s="36"/>
      <c r="I602" s="37"/>
      <c r="J602" s="30"/>
    </row>
    <row r="603" customFormat="false" ht="15.75" hidden="false" customHeight="false" outlineLevel="0" collapsed="false">
      <c r="C603" s="30"/>
      <c r="D603" s="26" t="n">
        <f aca="false">D602+1</f>
        <v>602</v>
      </c>
      <c r="H603" s="36"/>
      <c r="I603" s="37"/>
      <c r="J603" s="30"/>
    </row>
    <row r="604" customFormat="false" ht="15.75" hidden="false" customHeight="false" outlineLevel="0" collapsed="false">
      <c r="C604" s="30"/>
      <c r="D604" s="26" t="n">
        <f aca="false">D603+1</f>
        <v>603</v>
      </c>
      <c r="H604" s="36"/>
      <c r="I604" s="37"/>
      <c r="J604" s="30"/>
    </row>
    <row r="605" customFormat="false" ht="15.75" hidden="false" customHeight="false" outlineLevel="0" collapsed="false">
      <c r="C605" s="30"/>
      <c r="D605" s="26" t="n">
        <f aca="false">D604+1</f>
        <v>604</v>
      </c>
      <c r="H605" s="36"/>
      <c r="I605" s="37"/>
      <c r="J605" s="30"/>
    </row>
    <row r="606" customFormat="false" ht="15.75" hidden="false" customHeight="false" outlineLevel="0" collapsed="false">
      <c r="C606" s="30"/>
      <c r="D606" s="26" t="n">
        <f aca="false">D605+1</f>
        <v>605</v>
      </c>
      <c r="H606" s="36"/>
      <c r="I606" s="37"/>
      <c r="J606" s="30"/>
    </row>
    <row r="607" customFormat="false" ht="15.75" hidden="false" customHeight="false" outlineLevel="0" collapsed="false">
      <c r="C607" s="30"/>
      <c r="D607" s="26" t="n">
        <f aca="false">D606+1</f>
        <v>606</v>
      </c>
      <c r="H607" s="36"/>
      <c r="I607" s="37"/>
      <c r="J607" s="30"/>
    </row>
    <row r="608" customFormat="false" ht="15.75" hidden="false" customHeight="false" outlineLevel="0" collapsed="false">
      <c r="C608" s="30"/>
      <c r="D608" s="26" t="n">
        <f aca="false">D607+1</f>
        <v>607</v>
      </c>
      <c r="H608" s="36"/>
      <c r="I608" s="37"/>
      <c r="J608" s="30"/>
    </row>
    <row r="609" customFormat="false" ht="15.75" hidden="false" customHeight="false" outlineLevel="0" collapsed="false">
      <c r="C609" s="30"/>
      <c r="D609" s="26" t="n">
        <f aca="false">D608+1</f>
        <v>608</v>
      </c>
      <c r="H609" s="36"/>
      <c r="I609" s="37"/>
      <c r="J609" s="30"/>
    </row>
    <row r="610" customFormat="false" ht="15.75" hidden="false" customHeight="false" outlineLevel="0" collapsed="false">
      <c r="C610" s="30"/>
      <c r="D610" s="26" t="n">
        <f aca="false">D609+1</f>
        <v>609</v>
      </c>
      <c r="H610" s="36"/>
      <c r="I610" s="37"/>
      <c r="J610" s="30"/>
    </row>
    <row r="611" customFormat="false" ht="15.75" hidden="false" customHeight="false" outlineLevel="0" collapsed="false">
      <c r="C611" s="30"/>
      <c r="D611" s="26" t="n">
        <f aca="false">D610+1</f>
        <v>610</v>
      </c>
      <c r="H611" s="36"/>
      <c r="I611" s="37"/>
      <c r="J611" s="30"/>
    </row>
    <row r="612" customFormat="false" ht="15.75" hidden="false" customHeight="false" outlineLevel="0" collapsed="false">
      <c r="C612" s="30"/>
      <c r="D612" s="26" t="n">
        <f aca="false">D611+1</f>
        <v>611</v>
      </c>
      <c r="H612" s="36"/>
      <c r="I612" s="37"/>
      <c r="J612" s="30"/>
    </row>
    <row r="613" customFormat="false" ht="15.75" hidden="false" customHeight="false" outlineLevel="0" collapsed="false">
      <c r="C613" s="30"/>
      <c r="D613" s="26" t="n">
        <f aca="false">D612+1</f>
        <v>612</v>
      </c>
      <c r="H613" s="36"/>
      <c r="I613" s="37"/>
      <c r="J613" s="30"/>
    </row>
    <row r="614" customFormat="false" ht="15.75" hidden="false" customHeight="false" outlineLevel="0" collapsed="false">
      <c r="C614" s="30"/>
      <c r="D614" s="26" t="n">
        <f aca="false">D613+1</f>
        <v>613</v>
      </c>
      <c r="H614" s="36"/>
      <c r="I614" s="37"/>
      <c r="J614" s="30"/>
    </row>
    <row r="615" customFormat="false" ht="15.75" hidden="false" customHeight="false" outlineLevel="0" collapsed="false">
      <c r="C615" s="30"/>
      <c r="D615" s="26" t="n">
        <f aca="false">D614+1</f>
        <v>614</v>
      </c>
      <c r="H615" s="36"/>
      <c r="I615" s="37"/>
      <c r="J615" s="30"/>
    </row>
    <row r="616" customFormat="false" ht="15.75" hidden="false" customHeight="false" outlineLevel="0" collapsed="false">
      <c r="C616" s="30"/>
      <c r="D616" s="26" t="n">
        <f aca="false">D615+1</f>
        <v>615</v>
      </c>
      <c r="H616" s="36"/>
      <c r="I616" s="37"/>
      <c r="J616" s="30"/>
    </row>
    <row r="617" customFormat="false" ht="15.75" hidden="false" customHeight="false" outlineLevel="0" collapsed="false">
      <c r="C617" s="30"/>
      <c r="D617" s="26" t="n">
        <f aca="false">D616+1</f>
        <v>616</v>
      </c>
      <c r="H617" s="36"/>
      <c r="I617" s="37"/>
      <c r="J617" s="30"/>
    </row>
    <row r="618" customFormat="false" ht="15.75" hidden="false" customHeight="false" outlineLevel="0" collapsed="false">
      <c r="C618" s="30"/>
      <c r="D618" s="26" t="n">
        <f aca="false">D617+1</f>
        <v>617</v>
      </c>
      <c r="H618" s="36"/>
      <c r="I618" s="37"/>
      <c r="J618" s="30"/>
    </row>
    <row r="619" customFormat="false" ht="15.75" hidden="false" customHeight="false" outlineLevel="0" collapsed="false">
      <c r="C619" s="30"/>
      <c r="D619" s="26" t="n">
        <f aca="false">D618+1</f>
        <v>618</v>
      </c>
      <c r="H619" s="36"/>
      <c r="I619" s="37"/>
      <c r="J619" s="30"/>
    </row>
    <row r="620" customFormat="false" ht="15.75" hidden="false" customHeight="false" outlineLevel="0" collapsed="false">
      <c r="C620" s="30"/>
      <c r="D620" s="26" t="n">
        <f aca="false">D619+1</f>
        <v>619</v>
      </c>
      <c r="H620" s="36"/>
      <c r="I620" s="37"/>
      <c r="J620" s="30"/>
    </row>
    <row r="621" customFormat="false" ht="15.75" hidden="false" customHeight="false" outlineLevel="0" collapsed="false">
      <c r="C621" s="30"/>
      <c r="D621" s="26" t="n">
        <f aca="false">D620+1</f>
        <v>620</v>
      </c>
      <c r="H621" s="36"/>
      <c r="I621" s="37"/>
      <c r="J621" s="30"/>
    </row>
    <row r="622" customFormat="false" ht="15.75" hidden="false" customHeight="false" outlineLevel="0" collapsed="false">
      <c r="C622" s="30"/>
      <c r="D622" s="26" t="n">
        <f aca="false">D621+1</f>
        <v>621</v>
      </c>
      <c r="H622" s="36"/>
      <c r="I622" s="37"/>
      <c r="J622" s="30"/>
    </row>
    <row r="623" customFormat="false" ht="15.75" hidden="false" customHeight="false" outlineLevel="0" collapsed="false">
      <c r="C623" s="30"/>
      <c r="D623" s="26" t="n">
        <f aca="false">D622+1</f>
        <v>622</v>
      </c>
      <c r="H623" s="36"/>
      <c r="I623" s="37"/>
      <c r="J623" s="30"/>
    </row>
    <row r="624" customFormat="false" ht="15.75" hidden="false" customHeight="false" outlineLevel="0" collapsed="false">
      <c r="C624" s="30"/>
      <c r="D624" s="26" t="n">
        <f aca="false">D623+1</f>
        <v>623</v>
      </c>
      <c r="H624" s="36"/>
      <c r="I624" s="37"/>
      <c r="J624" s="30"/>
    </row>
    <row r="625" customFormat="false" ht="15.75" hidden="false" customHeight="false" outlineLevel="0" collapsed="false">
      <c r="C625" s="30"/>
      <c r="D625" s="26" t="n">
        <f aca="false">D624+1</f>
        <v>624</v>
      </c>
      <c r="H625" s="36"/>
      <c r="I625" s="37"/>
      <c r="J625" s="30"/>
    </row>
    <row r="626" customFormat="false" ht="15.75" hidden="false" customHeight="false" outlineLevel="0" collapsed="false">
      <c r="C626" s="30"/>
      <c r="D626" s="26" t="n">
        <f aca="false">D625+1</f>
        <v>625</v>
      </c>
      <c r="H626" s="36"/>
      <c r="I626" s="37"/>
      <c r="J626" s="30"/>
    </row>
    <row r="627" customFormat="false" ht="15.75" hidden="false" customHeight="false" outlineLevel="0" collapsed="false">
      <c r="C627" s="30"/>
      <c r="D627" s="26" t="n">
        <f aca="false">D626+1</f>
        <v>626</v>
      </c>
      <c r="H627" s="36"/>
      <c r="I627" s="37"/>
      <c r="J627" s="30"/>
    </row>
    <row r="628" customFormat="false" ht="15.75" hidden="false" customHeight="false" outlineLevel="0" collapsed="false">
      <c r="C628" s="30"/>
      <c r="D628" s="26" t="n">
        <f aca="false">D627+1</f>
        <v>627</v>
      </c>
      <c r="H628" s="36"/>
      <c r="I628" s="37"/>
      <c r="J628" s="30"/>
    </row>
    <row r="629" customFormat="false" ht="15.75" hidden="false" customHeight="false" outlineLevel="0" collapsed="false">
      <c r="C629" s="30"/>
      <c r="D629" s="26" t="n">
        <f aca="false">D628+1</f>
        <v>628</v>
      </c>
      <c r="H629" s="36"/>
      <c r="I629" s="37"/>
      <c r="J629" s="30"/>
    </row>
    <row r="630" customFormat="false" ht="15.75" hidden="false" customHeight="false" outlineLevel="0" collapsed="false">
      <c r="C630" s="30"/>
      <c r="D630" s="26" t="n">
        <f aca="false">D629+1</f>
        <v>629</v>
      </c>
      <c r="H630" s="36"/>
      <c r="I630" s="37"/>
      <c r="J630" s="30"/>
    </row>
    <row r="631" customFormat="false" ht="15.75" hidden="false" customHeight="false" outlineLevel="0" collapsed="false">
      <c r="C631" s="30"/>
      <c r="D631" s="26" t="n">
        <f aca="false">D630+1</f>
        <v>630</v>
      </c>
      <c r="H631" s="36"/>
      <c r="I631" s="37"/>
      <c r="J631" s="30"/>
    </row>
    <row r="632" customFormat="false" ht="15.75" hidden="false" customHeight="false" outlineLevel="0" collapsed="false">
      <c r="C632" s="30"/>
      <c r="D632" s="26" t="n">
        <f aca="false">D631+1</f>
        <v>631</v>
      </c>
      <c r="H632" s="36"/>
      <c r="I632" s="37"/>
      <c r="J632" s="30"/>
    </row>
    <row r="633" customFormat="false" ht="15.75" hidden="false" customHeight="false" outlineLevel="0" collapsed="false">
      <c r="C633" s="30"/>
      <c r="D633" s="26" t="n">
        <f aca="false">D632+1</f>
        <v>632</v>
      </c>
      <c r="H633" s="36"/>
      <c r="I633" s="37"/>
      <c r="J633" s="30"/>
    </row>
    <row r="634" customFormat="false" ht="15.75" hidden="false" customHeight="false" outlineLevel="0" collapsed="false">
      <c r="C634" s="30"/>
      <c r="D634" s="26" t="n">
        <f aca="false">D633+1</f>
        <v>633</v>
      </c>
      <c r="H634" s="36"/>
      <c r="I634" s="37"/>
      <c r="J634" s="30"/>
    </row>
    <row r="635" customFormat="false" ht="15.75" hidden="false" customHeight="false" outlineLevel="0" collapsed="false">
      <c r="C635" s="30"/>
      <c r="D635" s="26" t="n">
        <f aca="false">D634+1</f>
        <v>634</v>
      </c>
      <c r="H635" s="36"/>
      <c r="I635" s="37"/>
      <c r="J635" s="30"/>
    </row>
    <row r="636" customFormat="false" ht="15.75" hidden="false" customHeight="false" outlineLevel="0" collapsed="false">
      <c r="C636" s="30"/>
      <c r="D636" s="26" t="n">
        <f aca="false">D635+1</f>
        <v>635</v>
      </c>
      <c r="H636" s="36"/>
      <c r="I636" s="37"/>
      <c r="J636" s="30"/>
    </row>
    <row r="637" customFormat="false" ht="15.75" hidden="false" customHeight="false" outlineLevel="0" collapsed="false">
      <c r="C637" s="30"/>
      <c r="D637" s="26" t="n">
        <f aca="false">D636+1</f>
        <v>636</v>
      </c>
      <c r="H637" s="36"/>
      <c r="I637" s="37"/>
      <c r="J637" s="30"/>
    </row>
    <row r="638" customFormat="false" ht="15.75" hidden="false" customHeight="false" outlineLevel="0" collapsed="false">
      <c r="C638" s="30"/>
      <c r="D638" s="26" t="n">
        <f aca="false">D637+1</f>
        <v>637</v>
      </c>
      <c r="H638" s="36"/>
      <c r="I638" s="37"/>
      <c r="J638" s="30"/>
    </row>
    <row r="639" customFormat="false" ht="15.75" hidden="false" customHeight="false" outlineLevel="0" collapsed="false">
      <c r="C639" s="30"/>
      <c r="D639" s="26" t="n">
        <f aca="false">D638+1</f>
        <v>638</v>
      </c>
      <c r="H639" s="36"/>
      <c r="I639" s="37"/>
      <c r="J639" s="30"/>
    </row>
    <row r="640" customFormat="false" ht="15.75" hidden="false" customHeight="false" outlineLevel="0" collapsed="false">
      <c r="C640" s="30"/>
      <c r="D640" s="26" t="n">
        <f aca="false">D639+1</f>
        <v>639</v>
      </c>
      <c r="H640" s="36"/>
      <c r="I640" s="37"/>
      <c r="J640" s="30"/>
    </row>
    <row r="641" customFormat="false" ht="15.75" hidden="false" customHeight="false" outlineLevel="0" collapsed="false">
      <c r="C641" s="30"/>
      <c r="D641" s="26" t="n">
        <f aca="false">D640+1</f>
        <v>640</v>
      </c>
      <c r="H641" s="36"/>
      <c r="I641" s="37"/>
      <c r="J641" s="30"/>
    </row>
    <row r="642" customFormat="false" ht="15.75" hidden="false" customHeight="false" outlineLevel="0" collapsed="false">
      <c r="C642" s="30"/>
      <c r="D642" s="26" t="n">
        <f aca="false">D641+1</f>
        <v>641</v>
      </c>
      <c r="H642" s="36"/>
      <c r="I642" s="37"/>
      <c r="J642" s="30"/>
    </row>
    <row r="643" customFormat="false" ht="15.75" hidden="false" customHeight="false" outlineLevel="0" collapsed="false">
      <c r="C643" s="30"/>
      <c r="D643" s="26" t="n">
        <f aca="false">D642+1</f>
        <v>642</v>
      </c>
      <c r="H643" s="36"/>
      <c r="I643" s="37"/>
      <c r="J643" s="30"/>
    </row>
    <row r="644" customFormat="false" ht="15.75" hidden="false" customHeight="false" outlineLevel="0" collapsed="false">
      <c r="C644" s="30"/>
      <c r="D644" s="26" t="n">
        <f aca="false">D643+1</f>
        <v>643</v>
      </c>
      <c r="H644" s="36"/>
      <c r="I644" s="37"/>
      <c r="J644" s="30"/>
    </row>
    <row r="645" customFormat="false" ht="15.75" hidden="false" customHeight="false" outlineLevel="0" collapsed="false">
      <c r="C645" s="30"/>
      <c r="D645" s="26" t="n">
        <f aca="false">D644+1</f>
        <v>644</v>
      </c>
      <c r="H645" s="36"/>
      <c r="I645" s="37"/>
      <c r="J645" s="30"/>
    </row>
    <row r="646" customFormat="false" ht="15.75" hidden="false" customHeight="false" outlineLevel="0" collapsed="false">
      <c r="C646" s="30"/>
      <c r="D646" s="26" t="n">
        <f aca="false">D645+1</f>
        <v>645</v>
      </c>
      <c r="H646" s="36"/>
      <c r="I646" s="37"/>
      <c r="J646" s="30"/>
    </row>
    <row r="647" customFormat="false" ht="15.75" hidden="false" customHeight="false" outlineLevel="0" collapsed="false">
      <c r="C647" s="30"/>
      <c r="D647" s="26" t="n">
        <f aca="false">D646+1</f>
        <v>646</v>
      </c>
      <c r="H647" s="36"/>
      <c r="I647" s="37"/>
      <c r="J647" s="30"/>
    </row>
    <row r="648" customFormat="false" ht="15.75" hidden="false" customHeight="false" outlineLevel="0" collapsed="false">
      <c r="C648" s="30"/>
      <c r="D648" s="26" t="n">
        <f aca="false">D647+1</f>
        <v>647</v>
      </c>
      <c r="H648" s="36"/>
      <c r="I648" s="37"/>
      <c r="J648" s="30"/>
    </row>
    <row r="649" customFormat="false" ht="15.75" hidden="false" customHeight="false" outlineLevel="0" collapsed="false">
      <c r="C649" s="30"/>
      <c r="D649" s="26" t="n">
        <f aca="false">D648+1</f>
        <v>648</v>
      </c>
      <c r="H649" s="36"/>
      <c r="I649" s="37"/>
      <c r="J649" s="30"/>
    </row>
    <row r="650" customFormat="false" ht="15.75" hidden="false" customHeight="false" outlineLevel="0" collapsed="false">
      <c r="C650" s="30"/>
      <c r="D650" s="26" t="n">
        <f aca="false">D649+1</f>
        <v>649</v>
      </c>
      <c r="H650" s="36"/>
      <c r="I650" s="37"/>
      <c r="J650" s="30"/>
    </row>
    <row r="651" customFormat="false" ht="15.75" hidden="false" customHeight="false" outlineLevel="0" collapsed="false">
      <c r="C651" s="30"/>
      <c r="D651" s="26" t="n">
        <f aca="false">D650+1</f>
        <v>650</v>
      </c>
      <c r="H651" s="36"/>
      <c r="I651" s="37"/>
      <c r="J651" s="30"/>
    </row>
    <row r="652" customFormat="false" ht="15.75" hidden="false" customHeight="false" outlineLevel="0" collapsed="false">
      <c r="C652" s="30"/>
      <c r="D652" s="26" t="n">
        <f aca="false">D651+1</f>
        <v>651</v>
      </c>
      <c r="H652" s="36"/>
      <c r="I652" s="37"/>
      <c r="J652" s="30"/>
    </row>
    <row r="653" customFormat="false" ht="15.75" hidden="false" customHeight="false" outlineLevel="0" collapsed="false">
      <c r="C653" s="30"/>
      <c r="D653" s="26" t="n">
        <f aca="false">D652+1</f>
        <v>652</v>
      </c>
      <c r="H653" s="36"/>
      <c r="I653" s="37"/>
      <c r="J653" s="30"/>
    </row>
    <row r="654" customFormat="false" ht="15.75" hidden="false" customHeight="false" outlineLevel="0" collapsed="false">
      <c r="C654" s="30"/>
      <c r="D654" s="26" t="n">
        <f aca="false">D653+1</f>
        <v>653</v>
      </c>
      <c r="H654" s="36"/>
      <c r="I654" s="37"/>
      <c r="J654" s="30"/>
    </row>
    <row r="655" customFormat="false" ht="15.75" hidden="false" customHeight="false" outlineLevel="0" collapsed="false">
      <c r="C655" s="30"/>
      <c r="D655" s="26" t="n">
        <f aca="false">D654+1</f>
        <v>654</v>
      </c>
      <c r="H655" s="36"/>
      <c r="I655" s="37"/>
      <c r="J655" s="30"/>
    </row>
    <row r="656" customFormat="false" ht="15.75" hidden="false" customHeight="false" outlineLevel="0" collapsed="false">
      <c r="C656" s="30"/>
      <c r="D656" s="26" t="n">
        <f aca="false">D655+1</f>
        <v>655</v>
      </c>
      <c r="H656" s="36"/>
      <c r="I656" s="37"/>
      <c r="J656" s="30"/>
    </row>
    <row r="657" customFormat="false" ht="15.75" hidden="false" customHeight="false" outlineLevel="0" collapsed="false">
      <c r="C657" s="30"/>
      <c r="D657" s="26" t="n">
        <f aca="false">D656+1</f>
        <v>656</v>
      </c>
      <c r="H657" s="36"/>
      <c r="I657" s="37"/>
      <c r="J657" s="30"/>
    </row>
    <row r="658" customFormat="false" ht="15.75" hidden="false" customHeight="false" outlineLevel="0" collapsed="false">
      <c r="C658" s="30"/>
      <c r="D658" s="26" t="n">
        <f aca="false">D657+1</f>
        <v>657</v>
      </c>
      <c r="H658" s="36"/>
      <c r="I658" s="37"/>
      <c r="J658" s="30"/>
    </row>
    <row r="659" customFormat="false" ht="15.75" hidden="false" customHeight="false" outlineLevel="0" collapsed="false">
      <c r="C659" s="30"/>
      <c r="D659" s="26" t="n">
        <f aca="false">D658+1</f>
        <v>658</v>
      </c>
      <c r="H659" s="36"/>
      <c r="I659" s="37"/>
      <c r="J659" s="30"/>
    </row>
    <row r="660" customFormat="false" ht="15.75" hidden="false" customHeight="false" outlineLevel="0" collapsed="false">
      <c r="C660" s="30"/>
      <c r="D660" s="26" t="n">
        <f aca="false">D659+1</f>
        <v>659</v>
      </c>
      <c r="H660" s="36"/>
      <c r="I660" s="37"/>
      <c r="J660" s="30"/>
    </row>
    <row r="661" customFormat="false" ht="15.75" hidden="false" customHeight="false" outlineLevel="0" collapsed="false">
      <c r="C661" s="30"/>
      <c r="D661" s="26" t="n">
        <f aca="false">D660+1</f>
        <v>660</v>
      </c>
      <c r="H661" s="36"/>
      <c r="I661" s="37"/>
      <c r="J661" s="30"/>
    </row>
    <row r="662" customFormat="false" ht="15.75" hidden="false" customHeight="false" outlineLevel="0" collapsed="false">
      <c r="C662" s="30"/>
      <c r="D662" s="26" t="n">
        <f aca="false">D661+1</f>
        <v>661</v>
      </c>
      <c r="H662" s="36"/>
      <c r="I662" s="37"/>
      <c r="J662" s="30"/>
    </row>
    <row r="663" customFormat="false" ht="15.75" hidden="false" customHeight="false" outlineLevel="0" collapsed="false">
      <c r="C663" s="30"/>
      <c r="D663" s="26" t="n">
        <f aca="false">D662+1</f>
        <v>662</v>
      </c>
      <c r="H663" s="36"/>
      <c r="I663" s="37"/>
      <c r="J663" s="30"/>
    </row>
    <row r="664" customFormat="false" ht="15.75" hidden="false" customHeight="false" outlineLevel="0" collapsed="false">
      <c r="C664" s="30"/>
      <c r="D664" s="26" t="n">
        <f aca="false">D663+1</f>
        <v>663</v>
      </c>
      <c r="H664" s="36"/>
      <c r="I664" s="37"/>
      <c r="J664" s="30"/>
    </row>
    <row r="665" customFormat="false" ht="15.75" hidden="false" customHeight="false" outlineLevel="0" collapsed="false">
      <c r="C665" s="30"/>
      <c r="D665" s="26" t="n">
        <f aca="false">D664+1</f>
        <v>664</v>
      </c>
      <c r="H665" s="36"/>
      <c r="I665" s="37"/>
      <c r="J665" s="30"/>
    </row>
    <row r="666" customFormat="false" ht="15.75" hidden="false" customHeight="false" outlineLevel="0" collapsed="false">
      <c r="C666" s="30"/>
      <c r="D666" s="26" t="n">
        <f aca="false">D665+1</f>
        <v>665</v>
      </c>
      <c r="H666" s="36"/>
      <c r="I666" s="37"/>
      <c r="J666" s="30"/>
    </row>
    <row r="667" customFormat="false" ht="15.75" hidden="false" customHeight="false" outlineLevel="0" collapsed="false">
      <c r="C667" s="30"/>
      <c r="D667" s="26" t="n">
        <f aca="false">D666+1</f>
        <v>666</v>
      </c>
      <c r="H667" s="36"/>
      <c r="I667" s="37"/>
      <c r="J667" s="30"/>
    </row>
    <row r="668" customFormat="false" ht="15.75" hidden="false" customHeight="false" outlineLevel="0" collapsed="false">
      <c r="C668" s="30"/>
      <c r="D668" s="26" t="n">
        <f aca="false">D667+1</f>
        <v>667</v>
      </c>
      <c r="H668" s="36"/>
      <c r="I668" s="37"/>
      <c r="J668" s="30"/>
    </row>
    <row r="669" customFormat="false" ht="15.75" hidden="false" customHeight="false" outlineLevel="0" collapsed="false">
      <c r="C669" s="30"/>
      <c r="D669" s="26" t="n">
        <f aca="false">D668+1</f>
        <v>668</v>
      </c>
      <c r="H669" s="36"/>
      <c r="I669" s="37"/>
      <c r="J669" s="30"/>
    </row>
    <row r="670" customFormat="false" ht="15.75" hidden="false" customHeight="false" outlineLevel="0" collapsed="false">
      <c r="C670" s="30"/>
      <c r="D670" s="26" t="n">
        <f aca="false">D669+1</f>
        <v>669</v>
      </c>
      <c r="H670" s="36"/>
      <c r="I670" s="37"/>
      <c r="J670" s="30"/>
    </row>
    <row r="671" customFormat="false" ht="15.75" hidden="false" customHeight="false" outlineLevel="0" collapsed="false">
      <c r="C671" s="30"/>
      <c r="D671" s="26" t="n">
        <f aca="false">D670+1</f>
        <v>670</v>
      </c>
      <c r="H671" s="36"/>
      <c r="I671" s="37"/>
      <c r="J671" s="30"/>
    </row>
    <row r="672" customFormat="false" ht="15.75" hidden="false" customHeight="false" outlineLevel="0" collapsed="false">
      <c r="C672" s="30"/>
      <c r="D672" s="26" t="n">
        <f aca="false">D671+1</f>
        <v>671</v>
      </c>
      <c r="H672" s="36"/>
      <c r="I672" s="37"/>
      <c r="J672" s="30"/>
    </row>
    <row r="673" customFormat="false" ht="15.75" hidden="false" customHeight="false" outlineLevel="0" collapsed="false">
      <c r="C673" s="30"/>
      <c r="D673" s="26" t="n">
        <f aca="false">D672+1</f>
        <v>672</v>
      </c>
      <c r="H673" s="36"/>
      <c r="I673" s="37"/>
      <c r="J673" s="30"/>
    </row>
    <row r="674" customFormat="false" ht="15.75" hidden="false" customHeight="false" outlineLevel="0" collapsed="false">
      <c r="C674" s="30"/>
      <c r="D674" s="26" t="n">
        <f aca="false">D673+1</f>
        <v>673</v>
      </c>
      <c r="H674" s="36"/>
      <c r="I674" s="37"/>
      <c r="J674" s="30"/>
    </row>
    <row r="675" customFormat="false" ht="15.75" hidden="false" customHeight="false" outlineLevel="0" collapsed="false">
      <c r="C675" s="30"/>
      <c r="D675" s="26" t="n">
        <f aca="false">D674+1</f>
        <v>674</v>
      </c>
      <c r="H675" s="36"/>
      <c r="I675" s="37"/>
      <c r="J675" s="30"/>
    </row>
    <row r="676" customFormat="false" ht="15.75" hidden="false" customHeight="false" outlineLevel="0" collapsed="false">
      <c r="C676" s="30"/>
      <c r="D676" s="26" t="n">
        <f aca="false">D675+1</f>
        <v>675</v>
      </c>
      <c r="H676" s="36"/>
      <c r="I676" s="37"/>
      <c r="J676" s="30"/>
    </row>
    <row r="677" customFormat="false" ht="15.75" hidden="false" customHeight="false" outlineLevel="0" collapsed="false">
      <c r="C677" s="30"/>
      <c r="D677" s="26" t="n">
        <f aca="false">D676+1</f>
        <v>676</v>
      </c>
      <c r="H677" s="36"/>
      <c r="I677" s="37"/>
      <c r="J677" s="30"/>
    </row>
    <row r="678" customFormat="false" ht="15.75" hidden="false" customHeight="false" outlineLevel="0" collapsed="false">
      <c r="C678" s="30"/>
      <c r="D678" s="26" t="n">
        <f aca="false">D677+1</f>
        <v>677</v>
      </c>
      <c r="H678" s="36"/>
      <c r="I678" s="37"/>
      <c r="J678" s="30"/>
    </row>
    <row r="679" customFormat="false" ht="15.75" hidden="false" customHeight="false" outlineLevel="0" collapsed="false">
      <c r="C679" s="30"/>
      <c r="D679" s="26" t="n">
        <f aca="false">D678+1</f>
        <v>678</v>
      </c>
      <c r="H679" s="36"/>
      <c r="I679" s="37"/>
      <c r="J679" s="30"/>
    </row>
    <row r="680" customFormat="false" ht="15.75" hidden="false" customHeight="false" outlineLevel="0" collapsed="false">
      <c r="C680" s="30"/>
      <c r="D680" s="26" t="n">
        <f aca="false">D679+1</f>
        <v>679</v>
      </c>
      <c r="H680" s="36"/>
      <c r="I680" s="37"/>
      <c r="J680" s="30"/>
    </row>
    <row r="681" customFormat="false" ht="15.75" hidden="false" customHeight="false" outlineLevel="0" collapsed="false">
      <c r="C681" s="30"/>
      <c r="D681" s="26" t="n">
        <f aca="false">D680+1</f>
        <v>680</v>
      </c>
      <c r="H681" s="36"/>
      <c r="I681" s="37"/>
      <c r="J681" s="30"/>
    </row>
    <row r="682" customFormat="false" ht="15.75" hidden="false" customHeight="false" outlineLevel="0" collapsed="false">
      <c r="C682" s="30"/>
      <c r="D682" s="26" t="n">
        <f aca="false">D681+1</f>
        <v>681</v>
      </c>
      <c r="H682" s="36"/>
      <c r="I682" s="37"/>
      <c r="J682" s="30"/>
    </row>
    <row r="683" customFormat="false" ht="15.75" hidden="false" customHeight="false" outlineLevel="0" collapsed="false">
      <c r="C683" s="30"/>
      <c r="D683" s="26" t="n">
        <f aca="false">D682+1</f>
        <v>682</v>
      </c>
      <c r="H683" s="36"/>
      <c r="I683" s="37"/>
      <c r="J683" s="30"/>
    </row>
    <row r="684" customFormat="false" ht="15.75" hidden="false" customHeight="false" outlineLevel="0" collapsed="false">
      <c r="C684" s="30"/>
      <c r="D684" s="26" t="n">
        <f aca="false">D683+1</f>
        <v>683</v>
      </c>
      <c r="H684" s="36"/>
      <c r="I684" s="37"/>
      <c r="J684" s="30"/>
    </row>
    <row r="685" customFormat="false" ht="15.75" hidden="false" customHeight="false" outlineLevel="0" collapsed="false">
      <c r="C685" s="30"/>
      <c r="D685" s="26" t="n">
        <f aca="false">D684+1</f>
        <v>684</v>
      </c>
      <c r="H685" s="36"/>
      <c r="I685" s="37"/>
      <c r="J685" s="30"/>
    </row>
    <row r="686" customFormat="false" ht="15.75" hidden="false" customHeight="false" outlineLevel="0" collapsed="false">
      <c r="C686" s="30"/>
      <c r="D686" s="26" t="n">
        <f aca="false">D685+1</f>
        <v>685</v>
      </c>
      <c r="H686" s="36"/>
      <c r="I686" s="37"/>
      <c r="J686" s="30"/>
    </row>
    <row r="687" customFormat="false" ht="15.75" hidden="false" customHeight="false" outlineLevel="0" collapsed="false">
      <c r="C687" s="30"/>
      <c r="D687" s="26" t="n">
        <f aca="false">D686+1</f>
        <v>686</v>
      </c>
      <c r="H687" s="36"/>
      <c r="I687" s="37"/>
      <c r="J687" s="30"/>
    </row>
    <row r="688" customFormat="false" ht="15.75" hidden="false" customHeight="false" outlineLevel="0" collapsed="false">
      <c r="C688" s="30"/>
      <c r="D688" s="26" t="n">
        <f aca="false">D687+1</f>
        <v>687</v>
      </c>
      <c r="H688" s="36"/>
      <c r="I688" s="37"/>
      <c r="J688" s="30"/>
    </row>
    <row r="689" customFormat="false" ht="15.75" hidden="false" customHeight="false" outlineLevel="0" collapsed="false">
      <c r="C689" s="30"/>
      <c r="D689" s="26" t="n">
        <f aca="false">D688+1</f>
        <v>688</v>
      </c>
      <c r="H689" s="36"/>
      <c r="I689" s="37"/>
      <c r="J689" s="30"/>
    </row>
    <row r="690" customFormat="false" ht="15.75" hidden="false" customHeight="false" outlineLevel="0" collapsed="false">
      <c r="C690" s="30"/>
      <c r="D690" s="26" t="n">
        <f aca="false">D689+1</f>
        <v>689</v>
      </c>
      <c r="H690" s="36"/>
      <c r="I690" s="37"/>
      <c r="J690" s="30"/>
    </row>
    <row r="691" customFormat="false" ht="15.75" hidden="false" customHeight="false" outlineLevel="0" collapsed="false">
      <c r="C691" s="30"/>
      <c r="D691" s="26" t="n">
        <f aca="false">D690+1</f>
        <v>690</v>
      </c>
      <c r="H691" s="36"/>
      <c r="I691" s="37"/>
      <c r="J691" s="30"/>
    </row>
    <row r="692" customFormat="false" ht="15.75" hidden="false" customHeight="false" outlineLevel="0" collapsed="false">
      <c r="C692" s="30"/>
      <c r="D692" s="26" t="n">
        <f aca="false">D691+1</f>
        <v>691</v>
      </c>
      <c r="H692" s="36"/>
      <c r="I692" s="37"/>
      <c r="J692" s="30"/>
    </row>
    <row r="693" customFormat="false" ht="15.75" hidden="false" customHeight="false" outlineLevel="0" collapsed="false">
      <c r="C693" s="30"/>
      <c r="D693" s="26" t="n">
        <f aca="false">D692+1</f>
        <v>692</v>
      </c>
      <c r="H693" s="36"/>
      <c r="I693" s="37"/>
      <c r="J693" s="30"/>
    </row>
    <row r="694" customFormat="false" ht="15.75" hidden="false" customHeight="false" outlineLevel="0" collapsed="false">
      <c r="C694" s="30"/>
      <c r="D694" s="26" t="n">
        <f aca="false">D693+1</f>
        <v>693</v>
      </c>
      <c r="H694" s="36"/>
      <c r="I694" s="37"/>
      <c r="J694" s="30"/>
    </row>
    <row r="695" customFormat="false" ht="15.75" hidden="false" customHeight="false" outlineLevel="0" collapsed="false">
      <c r="C695" s="30"/>
      <c r="D695" s="26" t="n">
        <f aca="false">D694+1</f>
        <v>694</v>
      </c>
      <c r="H695" s="36"/>
      <c r="I695" s="37"/>
      <c r="J695" s="30"/>
    </row>
    <row r="696" customFormat="false" ht="15.75" hidden="false" customHeight="false" outlineLevel="0" collapsed="false">
      <c r="C696" s="30"/>
      <c r="D696" s="26" t="n">
        <f aca="false">D695+1</f>
        <v>695</v>
      </c>
      <c r="H696" s="36"/>
      <c r="I696" s="37"/>
      <c r="J696" s="30"/>
    </row>
    <row r="697" customFormat="false" ht="15.75" hidden="false" customHeight="false" outlineLevel="0" collapsed="false">
      <c r="C697" s="30"/>
      <c r="D697" s="26" t="n">
        <f aca="false">D696+1</f>
        <v>696</v>
      </c>
      <c r="H697" s="36"/>
      <c r="I697" s="37"/>
      <c r="J697" s="30"/>
    </row>
    <row r="698" customFormat="false" ht="15.75" hidden="false" customHeight="false" outlineLevel="0" collapsed="false">
      <c r="C698" s="30"/>
      <c r="D698" s="26" t="n">
        <f aca="false">D697+1</f>
        <v>697</v>
      </c>
      <c r="H698" s="36"/>
      <c r="I698" s="37"/>
      <c r="J698" s="30"/>
    </row>
    <row r="699" customFormat="false" ht="15.75" hidden="false" customHeight="false" outlineLevel="0" collapsed="false">
      <c r="C699" s="30"/>
      <c r="D699" s="26" t="n">
        <f aca="false">D698+1</f>
        <v>698</v>
      </c>
      <c r="H699" s="36"/>
      <c r="I699" s="37"/>
      <c r="J699" s="30"/>
    </row>
    <row r="700" customFormat="false" ht="15.75" hidden="false" customHeight="false" outlineLevel="0" collapsed="false">
      <c r="C700" s="30"/>
      <c r="D700" s="26" t="n">
        <f aca="false">D699+1</f>
        <v>699</v>
      </c>
      <c r="H700" s="36"/>
      <c r="I700" s="37"/>
      <c r="J700" s="30"/>
    </row>
    <row r="701" customFormat="false" ht="15.75" hidden="false" customHeight="false" outlineLevel="0" collapsed="false">
      <c r="C701" s="30"/>
      <c r="D701" s="26" t="n">
        <f aca="false">D700+1</f>
        <v>700</v>
      </c>
      <c r="H701" s="36"/>
      <c r="I701" s="37"/>
      <c r="J701" s="30"/>
    </row>
    <row r="702" customFormat="false" ht="15.75" hidden="false" customHeight="false" outlineLevel="0" collapsed="false">
      <c r="C702" s="30"/>
      <c r="D702" s="26" t="n">
        <f aca="false">D701+1</f>
        <v>701</v>
      </c>
      <c r="H702" s="36"/>
      <c r="I702" s="37"/>
      <c r="J702" s="30"/>
    </row>
    <row r="703" customFormat="false" ht="15.75" hidden="false" customHeight="false" outlineLevel="0" collapsed="false">
      <c r="C703" s="30"/>
      <c r="D703" s="26" t="n">
        <f aca="false">D702+1</f>
        <v>702</v>
      </c>
      <c r="H703" s="36"/>
      <c r="I703" s="37"/>
      <c r="J703" s="30"/>
    </row>
    <row r="704" customFormat="false" ht="15.75" hidden="false" customHeight="false" outlineLevel="0" collapsed="false">
      <c r="C704" s="30"/>
      <c r="D704" s="26" t="n">
        <f aca="false">D703+1</f>
        <v>703</v>
      </c>
      <c r="H704" s="36"/>
      <c r="I704" s="37"/>
      <c r="J704" s="30"/>
    </row>
    <row r="705" customFormat="false" ht="15.75" hidden="false" customHeight="false" outlineLevel="0" collapsed="false">
      <c r="C705" s="30"/>
      <c r="D705" s="26" t="n">
        <f aca="false">D704+1</f>
        <v>704</v>
      </c>
      <c r="H705" s="36"/>
      <c r="I705" s="37"/>
      <c r="J705" s="30"/>
    </row>
    <row r="706" customFormat="false" ht="15.75" hidden="false" customHeight="false" outlineLevel="0" collapsed="false">
      <c r="C706" s="30"/>
      <c r="D706" s="26" t="n">
        <f aca="false">D705+1</f>
        <v>705</v>
      </c>
      <c r="H706" s="36"/>
      <c r="I706" s="37"/>
      <c r="J706" s="30"/>
    </row>
    <row r="707" customFormat="false" ht="15.75" hidden="false" customHeight="false" outlineLevel="0" collapsed="false">
      <c r="C707" s="30"/>
      <c r="D707" s="26" t="n">
        <f aca="false">D706+1</f>
        <v>706</v>
      </c>
      <c r="H707" s="36"/>
      <c r="I707" s="37"/>
      <c r="J707" s="30"/>
    </row>
    <row r="708" customFormat="false" ht="15.75" hidden="false" customHeight="false" outlineLevel="0" collapsed="false">
      <c r="C708" s="30"/>
      <c r="D708" s="26" t="n">
        <f aca="false">D707+1</f>
        <v>707</v>
      </c>
      <c r="H708" s="36"/>
      <c r="I708" s="37"/>
      <c r="J708" s="30"/>
    </row>
    <row r="709" customFormat="false" ht="15.75" hidden="false" customHeight="false" outlineLevel="0" collapsed="false">
      <c r="C709" s="30"/>
      <c r="D709" s="26" t="n">
        <f aca="false">D708+1</f>
        <v>708</v>
      </c>
      <c r="H709" s="36"/>
      <c r="I709" s="37"/>
      <c r="J709" s="30"/>
    </row>
    <row r="710" customFormat="false" ht="15.75" hidden="false" customHeight="false" outlineLevel="0" collapsed="false">
      <c r="C710" s="30"/>
      <c r="D710" s="26" t="n">
        <f aca="false">D709+1</f>
        <v>709</v>
      </c>
      <c r="H710" s="36"/>
      <c r="I710" s="37"/>
      <c r="J710" s="30"/>
    </row>
    <row r="711" customFormat="false" ht="15.75" hidden="false" customHeight="false" outlineLevel="0" collapsed="false">
      <c r="C711" s="30"/>
      <c r="D711" s="26" t="n">
        <f aca="false">D710+1</f>
        <v>710</v>
      </c>
      <c r="H711" s="36"/>
      <c r="I711" s="37"/>
      <c r="J711" s="30"/>
    </row>
    <row r="712" customFormat="false" ht="15.75" hidden="false" customHeight="false" outlineLevel="0" collapsed="false">
      <c r="C712" s="30"/>
      <c r="D712" s="26" t="n">
        <f aca="false">D711+1</f>
        <v>711</v>
      </c>
      <c r="H712" s="36"/>
      <c r="I712" s="37"/>
      <c r="J712" s="30"/>
    </row>
    <row r="713" customFormat="false" ht="15.75" hidden="false" customHeight="false" outlineLevel="0" collapsed="false">
      <c r="C713" s="30"/>
      <c r="D713" s="26" t="n">
        <f aca="false">D712+1</f>
        <v>712</v>
      </c>
      <c r="H713" s="36"/>
      <c r="I713" s="37"/>
      <c r="J713" s="30"/>
    </row>
    <row r="714" customFormat="false" ht="15.75" hidden="false" customHeight="false" outlineLevel="0" collapsed="false">
      <c r="C714" s="30"/>
      <c r="D714" s="26" t="n">
        <f aca="false">D713+1</f>
        <v>713</v>
      </c>
      <c r="H714" s="36"/>
      <c r="I714" s="37"/>
      <c r="J714" s="30"/>
    </row>
    <row r="715" customFormat="false" ht="15.75" hidden="false" customHeight="false" outlineLevel="0" collapsed="false">
      <c r="C715" s="30"/>
      <c r="D715" s="26" t="n">
        <f aca="false">D714+1</f>
        <v>714</v>
      </c>
      <c r="H715" s="36"/>
      <c r="I715" s="37"/>
      <c r="J715" s="30"/>
    </row>
    <row r="716" customFormat="false" ht="15.75" hidden="false" customHeight="false" outlineLevel="0" collapsed="false">
      <c r="C716" s="30"/>
      <c r="D716" s="26" t="n">
        <f aca="false">D715+1</f>
        <v>715</v>
      </c>
      <c r="H716" s="36"/>
      <c r="I716" s="37"/>
      <c r="J716" s="30"/>
    </row>
    <row r="717" customFormat="false" ht="15.75" hidden="false" customHeight="false" outlineLevel="0" collapsed="false">
      <c r="C717" s="30"/>
      <c r="D717" s="26" t="n">
        <f aca="false">D716+1</f>
        <v>716</v>
      </c>
      <c r="H717" s="36"/>
      <c r="I717" s="37"/>
      <c r="J717" s="30"/>
    </row>
    <row r="718" customFormat="false" ht="15.75" hidden="false" customHeight="false" outlineLevel="0" collapsed="false">
      <c r="C718" s="30"/>
      <c r="D718" s="26" t="n">
        <f aca="false">D717+1</f>
        <v>717</v>
      </c>
      <c r="H718" s="36"/>
      <c r="I718" s="37"/>
      <c r="J718" s="30"/>
    </row>
    <row r="719" customFormat="false" ht="15.75" hidden="false" customHeight="false" outlineLevel="0" collapsed="false">
      <c r="C719" s="30"/>
      <c r="D719" s="26" t="n">
        <f aca="false">D718+1</f>
        <v>718</v>
      </c>
      <c r="H719" s="36"/>
      <c r="I719" s="37"/>
      <c r="J719" s="30"/>
    </row>
    <row r="720" customFormat="false" ht="15.75" hidden="false" customHeight="false" outlineLevel="0" collapsed="false">
      <c r="C720" s="30"/>
      <c r="D720" s="26" t="n">
        <f aca="false">D719+1</f>
        <v>719</v>
      </c>
      <c r="H720" s="36"/>
      <c r="I720" s="37"/>
      <c r="J720" s="30"/>
    </row>
    <row r="721" customFormat="false" ht="15.75" hidden="false" customHeight="false" outlineLevel="0" collapsed="false">
      <c r="C721" s="30"/>
      <c r="D721" s="26" t="n">
        <f aca="false">D720+1</f>
        <v>720</v>
      </c>
      <c r="H721" s="36"/>
      <c r="I721" s="37"/>
      <c r="J721" s="30"/>
    </row>
    <row r="722" customFormat="false" ht="15.75" hidden="false" customHeight="false" outlineLevel="0" collapsed="false">
      <c r="C722" s="30"/>
      <c r="D722" s="26" t="n">
        <f aca="false">D721+1</f>
        <v>721</v>
      </c>
      <c r="H722" s="36"/>
      <c r="I722" s="37"/>
      <c r="J722" s="30"/>
    </row>
    <row r="723" customFormat="false" ht="15.75" hidden="false" customHeight="false" outlineLevel="0" collapsed="false">
      <c r="C723" s="30"/>
      <c r="D723" s="26" t="n">
        <f aca="false">D722+1</f>
        <v>722</v>
      </c>
      <c r="H723" s="36"/>
      <c r="I723" s="37"/>
      <c r="J723" s="30"/>
    </row>
    <row r="724" customFormat="false" ht="15.75" hidden="false" customHeight="false" outlineLevel="0" collapsed="false">
      <c r="C724" s="30"/>
      <c r="D724" s="26" t="n">
        <f aca="false">D723+1</f>
        <v>723</v>
      </c>
      <c r="H724" s="36"/>
      <c r="I724" s="37"/>
      <c r="J724" s="30"/>
    </row>
    <row r="725" customFormat="false" ht="15.75" hidden="false" customHeight="false" outlineLevel="0" collapsed="false">
      <c r="C725" s="30"/>
      <c r="D725" s="26" t="n">
        <f aca="false">D724+1</f>
        <v>724</v>
      </c>
      <c r="H725" s="36"/>
      <c r="I725" s="37"/>
      <c r="J725" s="30"/>
    </row>
    <row r="726" customFormat="false" ht="15.75" hidden="false" customHeight="false" outlineLevel="0" collapsed="false">
      <c r="C726" s="30"/>
      <c r="D726" s="26" t="n">
        <f aca="false">D725+1</f>
        <v>725</v>
      </c>
      <c r="H726" s="36"/>
      <c r="I726" s="37"/>
      <c r="J726" s="30"/>
    </row>
    <row r="727" customFormat="false" ht="15.75" hidden="false" customHeight="false" outlineLevel="0" collapsed="false">
      <c r="C727" s="30"/>
      <c r="D727" s="26" t="n">
        <f aca="false">D726+1</f>
        <v>726</v>
      </c>
      <c r="H727" s="36"/>
      <c r="I727" s="37"/>
      <c r="J727" s="30"/>
    </row>
    <row r="728" customFormat="false" ht="15.75" hidden="false" customHeight="false" outlineLevel="0" collapsed="false">
      <c r="C728" s="30"/>
      <c r="D728" s="26" t="n">
        <f aca="false">D727+1</f>
        <v>727</v>
      </c>
      <c r="H728" s="36"/>
      <c r="I728" s="37"/>
      <c r="J728" s="30"/>
    </row>
    <row r="729" customFormat="false" ht="15.75" hidden="false" customHeight="false" outlineLevel="0" collapsed="false">
      <c r="C729" s="30"/>
      <c r="D729" s="26" t="n">
        <f aca="false">D728+1</f>
        <v>728</v>
      </c>
      <c r="H729" s="36"/>
      <c r="I729" s="37"/>
      <c r="J729" s="30"/>
    </row>
    <row r="730" customFormat="false" ht="15.75" hidden="false" customHeight="false" outlineLevel="0" collapsed="false">
      <c r="C730" s="30"/>
      <c r="D730" s="26" t="n">
        <f aca="false">D729+1</f>
        <v>729</v>
      </c>
      <c r="H730" s="36"/>
      <c r="I730" s="37"/>
      <c r="J730" s="30"/>
    </row>
    <row r="731" customFormat="false" ht="15.75" hidden="false" customHeight="false" outlineLevel="0" collapsed="false">
      <c r="C731" s="30"/>
      <c r="D731" s="26" t="n">
        <f aca="false">D730+1</f>
        <v>730</v>
      </c>
      <c r="H731" s="36"/>
      <c r="I731" s="37"/>
      <c r="J731" s="30"/>
    </row>
    <row r="732" customFormat="false" ht="15.75" hidden="false" customHeight="false" outlineLevel="0" collapsed="false">
      <c r="C732" s="30"/>
      <c r="D732" s="26" t="n">
        <f aca="false">D731+1</f>
        <v>731</v>
      </c>
      <c r="H732" s="36"/>
      <c r="I732" s="37"/>
      <c r="J732" s="30"/>
    </row>
    <row r="733" customFormat="false" ht="15.75" hidden="false" customHeight="false" outlineLevel="0" collapsed="false">
      <c r="C733" s="30"/>
      <c r="D733" s="26" t="n">
        <f aca="false">D732+1</f>
        <v>732</v>
      </c>
      <c r="H733" s="36"/>
      <c r="I733" s="37"/>
      <c r="J733" s="30"/>
    </row>
    <row r="734" customFormat="false" ht="15.75" hidden="false" customHeight="false" outlineLevel="0" collapsed="false">
      <c r="C734" s="30"/>
      <c r="D734" s="26" t="n">
        <f aca="false">D733+1</f>
        <v>733</v>
      </c>
      <c r="H734" s="36"/>
      <c r="I734" s="37"/>
      <c r="J734" s="30"/>
    </row>
    <row r="735" customFormat="false" ht="15.75" hidden="false" customHeight="false" outlineLevel="0" collapsed="false">
      <c r="C735" s="30"/>
      <c r="D735" s="26" t="n">
        <f aca="false">D734+1</f>
        <v>734</v>
      </c>
      <c r="H735" s="36"/>
      <c r="I735" s="37"/>
      <c r="J735" s="30"/>
    </row>
    <row r="736" customFormat="false" ht="15.75" hidden="false" customHeight="false" outlineLevel="0" collapsed="false">
      <c r="C736" s="30"/>
      <c r="D736" s="26" t="n">
        <f aca="false">D735+1</f>
        <v>735</v>
      </c>
      <c r="H736" s="36"/>
      <c r="I736" s="37"/>
      <c r="J736" s="30"/>
    </row>
    <row r="737" customFormat="false" ht="15.75" hidden="false" customHeight="false" outlineLevel="0" collapsed="false">
      <c r="C737" s="30"/>
      <c r="D737" s="26" t="n">
        <f aca="false">D736+1</f>
        <v>736</v>
      </c>
      <c r="H737" s="36"/>
      <c r="I737" s="37"/>
      <c r="J737" s="30"/>
    </row>
    <row r="738" customFormat="false" ht="15.75" hidden="false" customHeight="false" outlineLevel="0" collapsed="false">
      <c r="C738" s="30"/>
      <c r="D738" s="26" t="n">
        <f aca="false">D737+1</f>
        <v>737</v>
      </c>
      <c r="H738" s="36"/>
      <c r="I738" s="37"/>
      <c r="J738" s="30"/>
    </row>
    <row r="739" customFormat="false" ht="15.75" hidden="false" customHeight="false" outlineLevel="0" collapsed="false">
      <c r="C739" s="30"/>
      <c r="D739" s="26" t="n">
        <f aca="false">D738+1</f>
        <v>738</v>
      </c>
      <c r="H739" s="36"/>
      <c r="I739" s="37"/>
      <c r="J739" s="30"/>
    </row>
    <row r="740" customFormat="false" ht="15.75" hidden="false" customHeight="false" outlineLevel="0" collapsed="false">
      <c r="C740" s="30"/>
      <c r="D740" s="26" t="n">
        <f aca="false">D739+1</f>
        <v>739</v>
      </c>
      <c r="H740" s="36"/>
      <c r="I740" s="37"/>
      <c r="J740" s="30"/>
    </row>
    <row r="741" customFormat="false" ht="15.75" hidden="false" customHeight="false" outlineLevel="0" collapsed="false">
      <c r="C741" s="30"/>
      <c r="D741" s="26" t="n">
        <f aca="false">D740+1</f>
        <v>740</v>
      </c>
      <c r="H741" s="36"/>
      <c r="I741" s="37"/>
      <c r="J741" s="30"/>
    </row>
    <row r="742" customFormat="false" ht="15.75" hidden="false" customHeight="false" outlineLevel="0" collapsed="false">
      <c r="C742" s="30"/>
      <c r="D742" s="26" t="n">
        <f aca="false">D741+1</f>
        <v>741</v>
      </c>
      <c r="H742" s="36"/>
      <c r="I742" s="37"/>
      <c r="J742" s="30"/>
    </row>
    <row r="743" customFormat="false" ht="15.75" hidden="false" customHeight="false" outlineLevel="0" collapsed="false">
      <c r="C743" s="30"/>
      <c r="D743" s="26" t="n">
        <f aca="false">D742+1</f>
        <v>742</v>
      </c>
      <c r="H743" s="36"/>
      <c r="I743" s="37"/>
      <c r="J743" s="30"/>
    </row>
    <row r="744" customFormat="false" ht="15.75" hidden="false" customHeight="false" outlineLevel="0" collapsed="false">
      <c r="C744" s="30"/>
      <c r="D744" s="26" t="n">
        <f aca="false">D743+1</f>
        <v>743</v>
      </c>
      <c r="H744" s="36"/>
      <c r="I744" s="37"/>
      <c r="J744" s="30"/>
    </row>
    <row r="745" customFormat="false" ht="15.75" hidden="false" customHeight="false" outlineLevel="0" collapsed="false">
      <c r="C745" s="30"/>
      <c r="D745" s="26" t="n">
        <f aca="false">D744+1</f>
        <v>744</v>
      </c>
      <c r="H745" s="36"/>
      <c r="I745" s="37"/>
      <c r="J745" s="30"/>
    </row>
    <row r="746" customFormat="false" ht="15.75" hidden="false" customHeight="false" outlineLevel="0" collapsed="false">
      <c r="C746" s="30"/>
      <c r="D746" s="26" t="n">
        <f aca="false">D745+1</f>
        <v>745</v>
      </c>
      <c r="H746" s="36"/>
      <c r="I746" s="37"/>
      <c r="J746" s="30"/>
    </row>
    <row r="747" customFormat="false" ht="15.75" hidden="false" customHeight="false" outlineLevel="0" collapsed="false">
      <c r="C747" s="30"/>
      <c r="D747" s="26" t="n">
        <f aca="false">D746+1</f>
        <v>746</v>
      </c>
      <c r="H747" s="36"/>
      <c r="I747" s="37"/>
      <c r="J747" s="30"/>
    </row>
    <row r="748" customFormat="false" ht="15.75" hidden="false" customHeight="false" outlineLevel="0" collapsed="false">
      <c r="C748" s="30"/>
      <c r="D748" s="26" t="n">
        <f aca="false">D747+1</f>
        <v>747</v>
      </c>
      <c r="H748" s="36"/>
      <c r="I748" s="37"/>
      <c r="J748" s="30"/>
    </row>
    <row r="749" customFormat="false" ht="15.75" hidden="false" customHeight="false" outlineLevel="0" collapsed="false">
      <c r="C749" s="30"/>
      <c r="D749" s="26" t="n">
        <f aca="false">D748+1</f>
        <v>748</v>
      </c>
      <c r="H749" s="36"/>
      <c r="I749" s="37"/>
      <c r="J749" s="30"/>
    </row>
    <row r="750" customFormat="false" ht="15.75" hidden="false" customHeight="false" outlineLevel="0" collapsed="false">
      <c r="C750" s="30"/>
      <c r="D750" s="26" t="n">
        <f aca="false">D749+1</f>
        <v>749</v>
      </c>
      <c r="H750" s="36"/>
      <c r="I750" s="37"/>
      <c r="J750" s="30"/>
    </row>
    <row r="751" customFormat="false" ht="15.75" hidden="false" customHeight="false" outlineLevel="0" collapsed="false">
      <c r="C751" s="30"/>
      <c r="D751" s="26" t="n">
        <f aca="false">D750+1</f>
        <v>750</v>
      </c>
      <c r="H751" s="36"/>
      <c r="I751" s="37"/>
      <c r="J751" s="30"/>
    </row>
    <row r="752" customFormat="false" ht="15.75" hidden="false" customHeight="false" outlineLevel="0" collapsed="false">
      <c r="C752" s="30"/>
      <c r="D752" s="26" t="n">
        <f aca="false">D751+1</f>
        <v>751</v>
      </c>
      <c r="H752" s="36"/>
      <c r="I752" s="37"/>
      <c r="J752" s="30"/>
    </row>
    <row r="753" customFormat="false" ht="15.75" hidden="false" customHeight="false" outlineLevel="0" collapsed="false">
      <c r="C753" s="30"/>
      <c r="D753" s="26" t="n">
        <f aca="false">D752+1</f>
        <v>752</v>
      </c>
      <c r="H753" s="36"/>
      <c r="I753" s="37"/>
      <c r="J753" s="30"/>
    </row>
    <row r="754" customFormat="false" ht="15.75" hidden="false" customHeight="false" outlineLevel="0" collapsed="false">
      <c r="C754" s="30"/>
      <c r="D754" s="26" t="n">
        <f aca="false">D753+1</f>
        <v>753</v>
      </c>
      <c r="H754" s="36"/>
      <c r="I754" s="37"/>
      <c r="J754" s="30"/>
    </row>
    <row r="755" customFormat="false" ht="15.75" hidden="false" customHeight="false" outlineLevel="0" collapsed="false">
      <c r="C755" s="30"/>
      <c r="D755" s="26" t="n">
        <f aca="false">D754+1</f>
        <v>754</v>
      </c>
      <c r="H755" s="36"/>
      <c r="I755" s="37"/>
      <c r="J755" s="30"/>
    </row>
    <row r="756" customFormat="false" ht="15.75" hidden="false" customHeight="false" outlineLevel="0" collapsed="false">
      <c r="C756" s="30"/>
      <c r="D756" s="26" t="n">
        <f aca="false">D755+1</f>
        <v>755</v>
      </c>
      <c r="H756" s="36"/>
      <c r="I756" s="37"/>
      <c r="J756" s="30"/>
    </row>
    <row r="757" customFormat="false" ht="15.75" hidden="false" customHeight="false" outlineLevel="0" collapsed="false">
      <c r="C757" s="30"/>
      <c r="D757" s="26" t="n">
        <f aca="false">D756+1</f>
        <v>756</v>
      </c>
      <c r="H757" s="36"/>
      <c r="I757" s="37"/>
      <c r="J757" s="30"/>
    </row>
    <row r="758" customFormat="false" ht="15.75" hidden="false" customHeight="false" outlineLevel="0" collapsed="false">
      <c r="C758" s="30"/>
      <c r="D758" s="26" t="n">
        <f aca="false">D757+1</f>
        <v>757</v>
      </c>
      <c r="H758" s="36"/>
      <c r="I758" s="37"/>
      <c r="J758" s="30"/>
    </row>
    <row r="759" customFormat="false" ht="15.75" hidden="false" customHeight="false" outlineLevel="0" collapsed="false">
      <c r="C759" s="30"/>
      <c r="D759" s="26" t="n">
        <f aca="false">D758+1</f>
        <v>758</v>
      </c>
      <c r="H759" s="36"/>
      <c r="I759" s="37"/>
      <c r="J759" s="30"/>
    </row>
    <row r="760" customFormat="false" ht="15.75" hidden="false" customHeight="false" outlineLevel="0" collapsed="false">
      <c r="C760" s="30"/>
      <c r="D760" s="26" t="n">
        <f aca="false">D759+1</f>
        <v>759</v>
      </c>
      <c r="H760" s="36"/>
      <c r="I760" s="37"/>
      <c r="J760" s="30"/>
    </row>
    <row r="761" customFormat="false" ht="15.75" hidden="false" customHeight="false" outlineLevel="0" collapsed="false">
      <c r="C761" s="30"/>
      <c r="D761" s="26" t="n">
        <f aca="false">D760+1</f>
        <v>760</v>
      </c>
      <c r="H761" s="36"/>
      <c r="I761" s="37"/>
      <c r="J761" s="30"/>
    </row>
    <row r="762" customFormat="false" ht="15.75" hidden="false" customHeight="false" outlineLevel="0" collapsed="false">
      <c r="C762" s="30"/>
      <c r="D762" s="26" t="n">
        <f aca="false">D761+1</f>
        <v>761</v>
      </c>
      <c r="H762" s="36"/>
      <c r="I762" s="37"/>
      <c r="J762" s="30"/>
    </row>
    <row r="763" customFormat="false" ht="15.75" hidden="false" customHeight="false" outlineLevel="0" collapsed="false">
      <c r="C763" s="30"/>
      <c r="D763" s="26" t="n">
        <f aca="false">D762+1</f>
        <v>762</v>
      </c>
      <c r="H763" s="36"/>
      <c r="I763" s="37"/>
      <c r="J763" s="30"/>
    </row>
    <row r="764" customFormat="false" ht="15.75" hidden="false" customHeight="false" outlineLevel="0" collapsed="false">
      <c r="C764" s="30"/>
      <c r="D764" s="26" t="n">
        <f aca="false">D763+1</f>
        <v>763</v>
      </c>
      <c r="H764" s="36"/>
      <c r="I764" s="37"/>
      <c r="J764" s="30"/>
    </row>
    <row r="765" customFormat="false" ht="15.75" hidden="false" customHeight="false" outlineLevel="0" collapsed="false">
      <c r="C765" s="30"/>
      <c r="D765" s="26" t="n">
        <f aca="false">D764+1</f>
        <v>764</v>
      </c>
      <c r="H765" s="36"/>
      <c r="I765" s="37"/>
      <c r="J765" s="30"/>
    </row>
    <row r="766" customFormat="false" ht="15.75" hidden="false" customHeight="false" outlineLevel="0" collapsed="false">
      <c r="C766" s="30"/>
      <c r="D766" s="26" t="n">
        <f aca="false">D765+1</f>
        <v>765</v>
      </c>
      <c r="H766" s="36"/>
      <c r="I766" s="37"/>
      <c r="J766" s="30"/>
    </row>
    <row r="767" customFormat="false" ht="15.75" hidden="false" customHeight="false" outlineLevel="0" collapsed="false">
      <c r="C767" s="30"/>
      <c r="D767" s="26" t="n">
        <f aca="false">D766+1</f>
        <v>766</v>
      </c>
      <c r="H767" s="36"/>
      <c r="I767" s="37"/>
      <c r="J767" s="30"/>
    </row>
    <row r="768" customFormat="false" ht="15.75" hidden="false" customHeight="false" outlineLevel="0" collapsed="false">
      <c r="C768" s="30"/>
      <c r="D768" s="26" t="n">
        <f aca="false">D767+1</f>
        <v>767</v>
      </c>
      <c r="H768" s="36"/>
      <c r="I768" s="37"/>
      <c r="J768" s="30"/>
    </row>
    <row r="769" customFormat="false" ht="15.75" hidden="false" customHeight="false" outlineLevel="0" collapsed="false">
      <c r="C769" s="30"/>
      <c r="D769" s="26" t="n">
        <f aca="false">D768+1</f>
        <v>768</v>
      </c>
      <c r="H769" s="36"/>
      <c r="I769" s="37"/>
      <c r="J769" s="30"/>
    </row>
    <row r="770" customFormat="false" ht="15.75" hidden="false" customHeight="false" outlineLevel="0" collapsed="false">
      <c r="C770" s="30"/>
      <c r="D770" s="26" t="n">
        <f aca="false">D769+1</f>
        <v>769</v>
      </c>
      <c r="H770" s="36"/>
      <c r="I770" s="37"/>
      <c r="J770" s="30"/>
    </row>
    <row r="771" customFormat="false" ht="15.75" hidden="false" customHeight="false" outlineLevel="0" collapsed="false">
      <c r="C771" s="30"/>
      <c r="D771" s="26" t="n">
        <f aca="false">D770+1</f>
        <v>770</v>
      </c>
      <c r="H771" s="36"/>
      <c r="I771" s="37"/>
      <c r="J771" s="30"/>
    </row>
    <row r="772" customFormat="false" ht="15.75" hidden="false" customHeight="false" outlineLevel="0" collapsed="false">
      <c r="C772" s="30"/>
      <c r="D772" s="26" t="n">
        <f aca="false">D771+1</f>
        <v>771</v>
      </c>
      <c r="H772" s="36"/>
      <c r="I772" s="37"/>
      <c r="J772" s="30"/>
    </row>
    <row r="773" customFormat="false" ht="15.75" hidden="false" customHeight="false" outlineLevel="0" collapsed="false">
      <c r="C773" s="30"/>
      <c r="D773" s="26" t="n">
        <f aca="false">D772+1</f>
        <v>772</v>
      </c>
      <c r="H773" s="36"/>
      <c r="I773" s="37"/>
      <c r="J773" s="30"/>
    </row>
    <row r="774" customFormat="false" ht="15.75" hidden="false" customHeight="false" outlineLevel="0" collapsed="false">
      <c r="C774" s="30"/>
      <c r="D774" s="26" t="n">
        <f aca="false">D773+1</f>
        <v>773</v>
      </c>
      <c r="H774" s="36"/>
      <c r="I774" s="37"/>
      <c r="J774" s="30"/>
    </row>
    <row r="775" customFormat="false" ht="15.75" hidden="false" customHeight="false" outlineLevel="0" collapsed="false">
      <c r="C775" s="30"/>
      <c r="D775" s="26" t="n">
        <f aca="false">D774+1</f>
        <v>774</v>
      </c>
      <c r="H775" s="36"/>
      <c r="I775" s="37"/>
      <c r="J775" s="30"/>
    </row>
    <row r="776" customFormat="false" ht="15.75" hidden="false" customHeight="false" outlineLevel="0" collapsed="false">
      <c r="C776" s="30"/>
      <c r="D776" s="26" t="n">
        <f aca="false">D775+1</f>
        <v>775</v>
      </c>
      <c r="H776" s="36"/>
      <c r="I776" s="37"/>
      <c r="J776" s="30"/>
    </row>
    <row r="777" customFormat="false" ht="15.75" hidden="false" customHeight="false" outlineLevel="0" collapsed="false">
      <c r="C777" s="30"/>
      <c r="D777" s="26" t="n">
        <f aca="false">D776+1</f>
        <v>776</v>
      </c>
      <c r="H777" s="36"/>
      <c r="I777" s="37"/>
      <c r="J777" s="30"/>
    </row>
    <row r="778" customFormat="false" ht="15.75" hidden="false" customHeight="false" outlineLevel="0" collapsed="false">
      <c r="C778" s="30"/>
      <c r="D778" s="26" t="n">
        <f aca="false">D777+1</f>
        <v>777</v>
      </c>
      <c r="H778" s="36"/>
      <c r="I778" s="37"/>
      <c r="J778" s="30"/>
    </row>
    <row r="779" customFormat="false" ht="15.75" hidden="false" customHeight="false" outlineLevel="0" collapsed="false">
      <c r="C779" s="30"/>
      <c r="D779" s="26" t="n">
        <f aca="false">D778+1</f>
        <v>778</v>
      </c>
      <c r="H779" s="36"/>
      <c r="I779" s="37"/>
      <c r="J779" s="30"/>
    </row>
    <row r="780" customFormat="false" ht="15.75" hidden="false" customHeight="false" outlineLevel="0" collapsed="false">
      <c r="C780" s="30"/>
      <c r="D780" s="26" t="n">
        <f aca="false">D779+1</f>
        <v>779</v>
      </c>
      <c r="H780" s="36"/>
      <c r="I780" s="37"/>
      <c r="J780" s="30"/>
    </row>
    <row r="781" customFormat="false" ht="15.75" hidden="false" customHeight="false" outlineLevel="0" collapsed="false">
      <c r="C781" s="30"/>
      <c r="D781" s="26" t="n">
        <f aca="false">D780+1</f>
        <v>780</v>
      </c>
      <c r="H781" s="36"/>
      <c r="I781" s="37"/>
      <c r="J781" s="30"/>
    </row>
    <row r="782" customFormat="false" ht="15.75" hidden="false" customHeight="false" outlineLevel="0" collapsed="false">
      <c r="C782" s="30"/>
      <c r="D782" s="26" t="n">
        <f aca="false">D781+1</f>
        <v>781</v>
      </c>
      <c r="H782" s="36"/>
      <c r="I782" s="37"/>
      <c r="J782" s="30"/>
    </row>
    <row r="783" customFormat="false" ht="15.75" hidden="false" customHeight="false" outlineLevel="0" collapsed="false">
      <c r="C783" s="30"/>
      <c r="D783" s="26" t="n">
        <f aca="false">D782+1</f>
        <v>782</v>
      </c>
      <c r="H783" s="36"/>
      <c r="I783" s="37"/>
      <c r="J783" s="30"/>
    </row>
    <row r="784" customFormat="false" ht="15.75" hidden="false" customHeight="false" outlineLevel="0" collapsed="false">
      <c r="C784" s="30"/>
      <c r="D784" s="26" t="n">
        <f aca="false">D783+1</f>
        <v>783</v>
      </c>
      <c r="H784" s="36"/>
      <c r="I784" s="37"/>
      <c r="J784" s="30"/>
    </row>
    <row r="785" customFormat="false" ht="15.75" hidden="false" customHeight="false" outlineLevel="0" collapsed="false">
      <c r="C785" s="30"/>
      <c r="D785" s="26" t="n">
        <f aca="false">D784+1</f>
        <v>784</v>
      </c>
      <c r="H785" s="36"/>
      <c r="I785" s="37"/>
      <c r="J785" s="30"/>
    </row>
    <row r="786" customFormat="false" ht="15.75" hidden="false" customHeight="false" outlineLevel="0" collapsed="false">
      <c r="C786" s="30"/>
      <c r="D786" s="26" t="n">
        <f aca="false">D785+1</f>
        <v>785</v>
      </c>
      <c r="H786" s="36"/>
      <c r="I786" s="37"/>
      <c r="J786" s="30"/>
    </row>
    <row r="787" customFormat="false" ht="15.75" hidden="false" customHeight="false" outlineLevel="0" collapsed="false">
      <c r="C787" s="30"/>
      <c r="D787" s="26" t="n">
        <f aca="false">D786+1</f>
        <v>786</v>
      </c>
      <c r="H787" s="36"/>
      <c r="I787" s="37"/>
      <c r="J787" s="30"/>
    </row>
    <row r="788" customFormat="false" ht="15.75" hidden="false" customHeight="false" outlineLevel="0" collapsed="false">
      <c r="C788" s="30"/>
      <c r="D788" s="26" t="n">
        <f aca="false">D787+1</f>
        <v>787</v>
      </c>
      <c r="H788" s="36"/>
      <c r="I788" s="37"/>
      <c r="J788" s="30"/>
    </row>
    <row r="789" customFormat="false" ht="15.75" hidden="false" customHeight="false" outlineLevel="0" collapsed="false">
      <c r="C789" s="30"/>
      <c r="D789" s="26" t="n">
        <f aca="false">D788+1</f>
        <v>788</v>
      </c>
      <c r="H789" s="36"/>
      <c r="I789" s="37"/>
      <c r="J789" s="30"/>
    </row>
    <row r="790" customFormat="false" ht="15.75" hidden="false" customHeight="false" outlineLevel="0" collapsed="false">
      <c r="C790" s="30"/>
      <c r="D790" s="26" t="n">
        <f aca="false">D789+1</f>
        <v>789</v>
      </c>
      <c r="H790" s="36"/>
      <c r="I790" s="37"/>
      <c r="J790" s="30"/>
    </row>
    <row r="791" customFormat="false" ht="15.75" hidden="false" customHeight="false" outlineLevel="0" collapsed="false">
      <c r="C791" s="30"/>
      <c r="D791" s="26" t="n">
        <f aca="false">D790+1</f>
        <v>790</v>
      </c>
      <c r="H791" s="36"/>
      <c r="I791" s="37"/>
      <c r="J791" s="30"/>
    </row>
    <row r="792" customFormat="false" ht="15.75" hidden="false" customHeight="false" outlineLevel="0" collapsed="false">
      <c r="C792" s="30"/>
      <c r="D792" s="26" t="n">
        <f aca="false">D791+1</f>
        <v>791</v>
      </c>
      <c r="H792" s="36"/>
      <c r="I792" s="37"/>
      <c r="J792" s="30"/>
    </row>
    <row r="793" customFormat="false" ht="15.75" hidden="false" customHeight="false" outlineLevel="0" collapsed="false">
      <c r="C793" s="30"/>
      <c r="D793" s="26" t="n">
        <f aca="false">D792+1</f>
        <v>792</v>
      </c>
      <c r="H793" s="36"/>
      <c r="I793" s="37"/>
      <c r="J793" s="30"/>
    </row>
    <row r="794" customFormat="false" ht="15.75" hidden="false" customHeight="false" outlineLevel="0" collapsed="false">
      <c r="C794" s="30"/>
      <c r="D794" s="26" t="n">
        <f aca="false">D793+1</f>
        <v>793</v>
      </c>
      <c r="H794" s="36"/>
      <c r="I794" s="37"/>
      <c r="J794" s="30"/>
    </row>
    <row r="795" customFormat="false" ht="15.75" hidden="false" customHeight="false" outlineLevel="0" collapsed="false">
      <c r="C795" s="30"/>
      <c r="D795" s="26" t="n">
        <f aca="false">D794+1</f>
        <v>794</v>
      </c>
      <c r="H795" s="36"/>
      <c r="I795" s="37"/>
      <c r="J795" s="30"/>
    </row>
    <row r="796" customFormat="false" ht="15.75" hidden="false" customHeight="false" outlineLevel="0" collapsed="false">
      <c r="C796" s="30"/>
      <c r="D796" s="26" t="n">
        <f aca="false">D795+1</f>
        <v>795</v>
      </c>
      <c r="H796" s="36"/>
      <c r="I796" s="37"/>
      <c r="J796" s="30"/>
    </row>
    <row r="797" customFormat="false" ht="15.75" hidden="false" customHeight="false" outlineLevel="0" collapsed="false">
      <c r="C797" s="30"/>
      <c r="D797" s="26" t="n">
        <f aca="false">D796+1</f>
        <v>796</v>
      </c>
      <c r="H797" s="36"/>
      <c r="I797" s="37"/>
      <c r="J797" s="30"/>
    </row>
    <row r="798" customFormat="false" ht="15.75" hidden="false" customHeight="false" outlineLevel="0" collapsed="false">
      <c r="C798" s="30"/>
      <c r="D798" s="26" t="n">
        <f aca="false">D797+1</f>
        <v>797</v>
      </c>
      <c r="H798" s="36"/>
      <c r="I798" s="37"/>
      <c r="J798" s="30"/>
    </row>
    <row r="799" customFormat="false" ht="15.75" hidden="false" customHeight="false" outlineLevel="0" collapsed="false">
      <c r="C799" s="30"/>
      <c r="D799" s="26" t="n">
        <f aca="false">D798+1</f>
        <v>798</v>
      </c>
      <c r="H799" s="36"/>
      <c r="I799" s="37"/>
      <c r="J799" s="30"/>
    </row>
    <row r="800" customFormat="false" ht="15.75" hidden="false" customHeight="false" outlineLevel="0" collapsed="false">
      <c r="C800" s="30"/>
      <c r="D800" s="26" t="n">
        <f aca="false">D799+1</f>
        <v>799</v>
      </c>
      <c r="H800" s="36"/>
      <c r="I800" s="37"/>
      <c r="J800" s="30"/>
    </row>
    <row r="801" customFormat="false" ht="15.75" hidden="false" customHeight="false" outlineLevel="0" collapsed="false">
      <c r="C801" s="30"/>
      <c r="D801" s="26" t="n">
        <f aca="false">D800+1</f>
        <v>800</v>
      </c>
      <c r="H801" s="36"/>
      <c r="I801" s="37"/>
      <c r="J801" s="30"/>
    </row>
    <row r="802" customFormat="false" ht="15.75" hidden="false" customHeight="false" outlineLevel="0" collapsed="false">
      <c r="C802" s="30"/>
      <c r="D802" s="26" t="n">
        <f aca="false">D801+1</f>
        <v>801</v>
      </c>
      <c r="H802" s="36"/>
      <c r="I802" s="37"/>
      <c r="J802" s="30"/>
    </row>
    <row r="803" customFormat="false" ht="15.75" hidden="false" customHeight="false" outlineLevel="0" collapsed="false">
      <c r="C803" s="30"/>
      <c r="D803" s="26" t="n">
        <f aca="false">D802+1</f>
        <v>802</v>
      </c>
      <c r="H803" s="36"/>
      <c r="I803" s="37"/>
      <c r="J803" s="30"/>
    </row>
    <row r="804" customFormat="false" ht="15.75" hidden="false" customHeight="false" outlineLevel="0" collapsed="false">
      <c r="C804" s="30"/>
      <c r="D804" s="26" t="n">
        <f aca="false">D803+1</f>
        <v>803</v>
      </c>
      <c r="H804" s="36"/>
      <c r="I804" s="37"/>
      <c r="J804" s="30"/>
    </row>
    <row r="805" customFormat="false" ht="15.75" hidden="false" customHeight="false" outlineLevel="0" collapsed="false">
      <c r="C805" s="30"/>
      <c r="D805" s="26" t="n">
        <f aca="false">D804+1</f>
        <v>804</v>
      </c>
      <c r="H805" s="36"/>
      <c r="I805" s="37"/>
      <c r="J805" s="30"/>
    </row>
    <row r="806" customFormat="false" ht="15.75" hidden="false" customHeight="false" outlineLevel="0" collapsed="false">
      <c r="C806" s="30"/>
      <c r="D806" s="26" t="n">
        <f aca="false">D805+1</f>
        <v>805</v>
      </c>
      <c r="H806" s="36"/>
      <c r="I806" s="37"/>
      <c r="J806" s="30"/>
    </row>
    <row r="807" customFormat="false" ht="15.75" hidden="false" customHeight="false" outlineLevel="0" collapsed="false">
      <c r="C807" s="30"/>
      <c r="D807" s="26" t="n">
        <f aca="false">D806+1</f>
        <v>806</v>
      </c>
      <c r="H807" s="36"/>
      <c r="I807" s="37"/>
      <c r="J807" s="30"/>
    </row>
    <row r="808" customFormat="false" ht="15.75" hidden="false" customHeight="false" outlineLevel="0" collapsed="false">
      <c r="C808" s="30"/>
      <c r="D808" s="26" t="n">
        <f aca="false">D807+1</f>
        <v>807</v>
      </c>
      <c r="H808" s="36"/>
      <c r="I808" s="37"/>
      <c r="J808" s="30"/>
    </row>
    <row r="809" customFormat="false" ht="15.75" hidden="false" customHeight="false" outlineLevel="0" collapsed="false">
      <c r="C809" s="30"/>
      <c r="D809" s="26" t="n">
        <f aca="false">D808+1</f>
        <v>808</v>
      </c>
      <c r="H809" s="36"/>
      <c r="I809" s="37"/>
      <c r="J809" s="30"/>
    </row>
    <row r="810" customFormat="false" ht="15.75" hidden="false" customHeight="false" outlineLevel="0" collapsed="false">
      <c r="C810" s="30"/>
      <c r="D810" s="26" t="n">
        <f aca="false">D809+1</f>
        <v>809</v>
      </c>
      <c r="H810" s="36"/>
      <c r="I810" s="37"/>
      <c r="J810" s="30"/>
    </row>
    <row r="811" customFormat="false" ht="15.75" hidden="false" customHeight="false" outlineLevel="0" collapsed="false">
      <c r="C811" s="30"/>
      <c r="D811" s="26" t="n">
        <f aca="false">D810+1</f>
        <v>810</v>
      </c>
      <c r="H811" s="36"/>
      <c r="I811" s="37"/>
      <c r="J811" s="30"/>
    </row>
    <row r="812" customFormat="false" ht="15.75" hidden="false" customHeight="false" outlineLevel="0" collapsed="false">
      <c r="C812" s="30"/>
      <c r="D812" s="26" t="n">
        <f aca="false">D811+1</f>
        <v>811</v>
      </c>
      <c r="H812" s="36"/>
      <c r="I812" s="37"/>
      <c r="J812" s="30"/>
    </row>
    <row r="813" customFormat="false" ht="15.75" hidden="false" customHeight="false" outlineLevel="0" collapsed="false">
      <c r="C813" s="30"/>
      <c r="D813" s="26" t="n">
        <f aca="false">D812+1</f>
        <v>812</v>
      </c>
      <c r="H813" s="36"/>
      <c r="I813" s="37"/>
      <c r="J813" s="30"/>
    </row>
    <row r="814" customFormat="false" ht="15.75" hidden="false" customHeight="false" outlineLevel="0" collapsed="false">
      <c r="C814" s="30"/>
      <c r="D814" s="26" t="n">
        <f aca="false">D813+1</f>
        <v>813</v>
      </c>
      <c r="H814" s="36"/>
      <c r="I814" s="37"/>
      <c r="J814" s="30"/>
    </row>
    <row r="815" customFormat="false" ht="15.75" hidden="false" customHeight="false" outlineLevel="0" collapsed="false">
      <c r="C815" s="30"/>
      <c r="D815" s="26" t="n">
        <f aca="false">D814+1</f>
        <v>814</v>
      </c>
      <c r="H815" s="36"/>
      <c r="I815" s="37"/>
      <c r="J815" s="30"/>
    </row>
    <row r="816" customFormat="false" ht="15.75" hidden="false" customHeight="false" outlineLevel="0" collapsed="false">
      <c r="C816" s="30"/>
      <c r="D816" s="26" t="n">
        <f aca="false">D815+1</f>
        <v>815</v>
      </c>
      <c r="H816" s="36"/>
      <c r="I816" s="37"/>
      <c r="J816" s="30"/>
    </row>
    <row r="817" customFormat="false" ht="15.75" hidden="false" customHeight="false" outlineLevel="0" collapsed="false">
      <c r="C817" s="30"/>
      <c r="D817" s="26" t="n">
        <f aca="false">D816+1</f>
        <v>816</v>
      </c>
      <c r="H817" s="36"/>
      <c r="I817" s="37"/>
      <c r="J817" s="30"/>
    </row>
    <row r="818" customFormat="false" ht="15.75" hidden="false" customHeight="false" outlineLevel="0" collapsed="false">
      <c r="C818" s="30"/>
      <c r="D818" s="26" t="n">
        <f aca="false">D817+1</f>
        <v>817</v>
      </c>
      <c r="H818" s="36"/>
      <c r="I818" s="37"/>
      <c r="J818" s="30"/>
    </row>
    <row r="819" customFormat="false" ht="15.75" hidden="false" customHeight="false" outlineLevel="0" collapsed="false">
      <c r="C819" s="30"/>
      <c r="D819" s="26" t="n">
        <f aca="false">D818+1</f>
        <v>818</v>
      </c>
      <c r="H819" s="36"/>
      <c r="I819" s="37"/>
      <c r="J819" s="30"/>
    </row>
    <row r="820" customFormat="false" ht="15.75" hidden="false" customHeight="false" outlineLevel="0" collapsed="false">
      <c r="C820" s="30"/>
      <c r="D820" s="26" t="n">
        <f aca="false">D819+1</f>
        <v>819</v>
      </c>
      <c r="H820" s="36"/>
      <c r="I820" s="37"/>
      <c r="J820" s="30"/>
    </row>
    <row r="821" customFormat="false" ht="15.75" hidden="false" customHeight="false" outlineLevel="0" collapsed="false">
      <c r="C821" s="30"/>
      <c r="D821" s="26" t="n">
        <f aca="false">D820+1</f>
        <v>820</v>
      </c>
      <c r="H821" s="36"/>
      <c r="I821" s="37"/>
      <c r="J821" s="30"/>
    </row>
    <row r="822" customFormat="false" ht="15.75" hidden="false" customHeight="false" outlineLevel="0" collapsed="false">
      <c r="C822" s="30"/>
      <c r="D822" s="26" t="n">
        <f aca="false">D821+1</f>
        <v>821</v>
      </c>
      <c r="H822" s="36"/>
      <c r="I822" s="37"/>
      <c r="J822" s="30"/>
    </row>
    <row r="823" customFormat="false" ht="15.75" hidden="false" customHeight="false" outlineLevel="0" collapsed="false">
      <c r="C823" s="30"/>
      <c r="D823" s="26" t="n">
        <f aca="false">D822+1</f>
        <v>822</v>
      </c>
      <c r="H823" s="36"/>
      <c r="I823" s="37"/>
      <c r="J823" s="30"/>
    </row>
    <row r="824" customFormat="false" ht="15.75" hidden="false" customHeight="false" outlineLevel="0" collapsed="false">
      <c r="C824" s="30"/>
      <c r="D824" s="26" t="n">
        <f aca="false">D823+1</f>
        <v>823</v>
      </c>
      <c r="H824" s="36"/>
      <c r="I824" s="37"/>
      <c r="J824" s="30"/>
    </row>
    <row r="825" customFormat="false" ht="15.75" hidden="false" customHeight="false" outlineLevel="0" collapsed="false">
      <c r="C825" s="30"/>
      <c r="D825" s="26" t="n">
        <f aca="false">D824+1</f>
        <v>824</v>
      </c>
      <c r="H825" s="36"/>
      <c r="I825" s="37"/>
      <c r="J825" s="30"/>
    </row>
    <row r="826" customFormat="false" ht="15.75" hidden="false" customHeight="false" outlineLevel="0" collapsed="false">
      <c r="C826" s="30"/>
      <c r="D826" s="26" t="n">
        <f aca="false">D825+1</f>
        <v>825</v>
      </c>
      <c r="H826" s="36"/>
      <c r="I826" s="37"/>
      <c r="J826" s="30"/>
    </row>
    <row r="827" customFormat="false" ht="15.75" hidden="false" customHeight="false" outlineLevel="0" collapsed="false">
      <c r="C827" s="30"/>
      <c r="D827" s="26" t="n">
        <f aca="false">D826+1</f>
        <v>826</v>
      </c>
      <c r="H827" s="36"/>
      <c r="I827" s="37"/>
      <c r="J827" s="30"/>
    </row>
    <row r="828" customFormat="false" ht="15.75" hidden="false" customHeight="false" outlineLevel="0" collapsed="false">
      <c r="C828" s="30"/>
      <c r="D828" s="26" t="n">
        <f aca="false">D827+1</f>
        <v>827</v>
      </c>
      <c r="H828" s="36"/>
      <c r="I828" s="37"/>
      <c r="J828" s="30"/>
    </row>
    <row r="829" customFormat="false" ht="15.75" hidden="false" customHeight="false" outlineLevel="0" collapsed="false">
      <c r="C829" s="30"/>
      <c r="D829" s="26" t="n">
        <f aca="false">D828+1</f>
        <v>828</v>
      </c>
      <c r="H829" s="36"/>
      <c r="I829" s="37"/>
      <c r="J829" s="30"/>
    </row>
    <row r="830" customFormat="false" ht="15.75" hidden="false" customHeight="false" outlineLevel="0" collapsed="false">
      <c r="C830" s="30"/>
      <c r="D830" s="26" t="n">
        <f aca="false">D829+1</f>
        <v>829</v>
      </c>
      <c r="H830" s="36"/>
      <c r="I830" s="37"/>
      <c r="J830" s="30"/>
    </row>
    <row r="831" customFormat="false" ht="15.75" hidden="false" customHeight="false" outlineLevel="0" collapsed="false">
      <c r="C831" s="30"/>
      <c r="D831" s="26" t="n">
        <f aca="false">D830+1</f>
        <v>830</v>
      </c>
      <c r="H831" s="36"/>
      <c r="I831" s="37"/>
      <c r="J831" s="30"/>
    </row>
    <row r="832" customFormat="false" ht="15.75" hidden="false" customHeight="false" outlineLevel="0" collapsed="false">
      <c r="C832" s="30"/>
      <c r="D832" s="26" t="n">
        <f aca="false">D831+1</f>
        <v>831</v>
      </c>
      <c r="H832" s="36"/>
      <c r="I832" s="37"/>
      <c r="J832" s="30"/>
    </row>
    <row r="833" customFormat="false" ht="15.75" hidden="false" customHeight="false" outlineLevel="0" collapsed="false">
      <c r="C833" s="30"/>
      <c r="D833" s="26" t="n">
        <f aca="false">D832+1</f>
        <v>832</v>
      </c>
      <c r="H833" s="36"/>
      <c r="I833" s="37"/>
      <c r="J833" s="30"/>
    </row>
    <row r="834" customFormat="false" ht="15.75" hidden="false" customHeight="false" outlineLevel="0" collapsed="false">
      <c r="C834" s="30"/>
      <c r="D834" s="26" t="n">
        <f aca="false">D833+1</f>
        <v>833</v>
      </c>
      <c r="H834" s="36"/>
      <c r="I834" s="37"/>
      <c r="J834" s="30"/>
    </row>
    <row r="835" customFormat="false" ht="15.75" hidden="false" customHeight="false" outlineLevel="0" collapsed="false">
      <c r="C835" s="30"/>
      <c r="D835" s="26" t="n">
        <f aca="false">D834+1</f>
        <v>834</v>
      </c>
      <c r="H835" s="36"/>
      <c r="I835" s="37"/>
      <c r="J835" s="30"/>
    </row>
    <row r="836" customFormat="false" ht="15.75" hidden="false" customHeight="false" outlineLevel="0" collapsed="false">
      <c r="C836" s="30"/>
      <c r="D836" s="26" t="n">
        <f aca="false">D835+1</f>
        <v>835</v>
      </c>
      <c r="H836" s="36"/>
      <c r="I836" s="37"/>
      <c r="J836" s="30"/>
    </row>
    <row r="837" customFormat="false" ht="15.75" hidden="false" customHeight="false" outlineLevel="0" collapsed="false">
      <c r="C837" s="30"/>
      <c r="D837" s="26" t="n">
        <f aca="false">D836+1</f>
        <v>836</v>
      </c>
      <c r="H837" s="36"/>
      <c r="I837" s="37"/>
      <c r="J837" s="30"/>
    </row>
    <row r="838" customFormat="false" ht="15.75" hidden="false" customHeight="false" outlineLevel="0" collapsed="false">
      <c r="C838" s="30"/>
      <c r="D838" s="26" t="n">
        <f aca="false">D837+1</f>
        <v>837</v>
      </c>
      <c r="H838" s="36"/>
      <c r="I838" s="37"/>
      <c r="J838" s="30"/>
    </row>
    <row r="839" customFormat="false" ht="15.75" hidden="false" customHeight="false" outlineLevel="0" collapsed="false">
      <c r="C839" s="30"/>
      <c r="D839" s="26" t="n">
        <f aca="false">D838+1</f>
        <v>838</v>
      </c>
      <c r="H839" s="36"/>
      <c r="I839" s="37"/>
      <c r="J839" s="30"/>
    </row>
    <row r="840" customFormat="false" ht="15.75" hidden="false" customHeight="false" outlineLevel="0" collapsed="false">
      <c r="C840" s="30"/>
      <c r="D840" s="26" t="n">
        <f aca="false">D839+1</f>
        <v>839</v>
      </c>
      <c r="H840" s="36"/>
      <c r="I840" s="37"/>
      <c r="J840" s="30"/>
    </row>
    <row r="841" customFormat="false" ht="15.75" hidden="false" customHeight="false" outlineLevel="0" collapsed="false">
      <c r="C841" s="30"/>
      <c r="D841" s="26" t="n">
        <f aca="false">D840+1</f>
        <v>840</v>
      </c>
      <c r="H841" s="36"/>
      <c r="I841" s="37"/>
      <c r="J841" s="30"/>
    </row>
    <row r="842" customFormat="false" ht="15.75" hidden="false" customHeight="false" outlineLevel="0" collapsed="false">
      <c r="C842" s="30"/>
      <c r="D842" s="26" t="n">
        <f aca="false">D841+1</f>
        <v>841</v>
      </c>
      <c r="H842" s="36"/>
      <c r="I842" s="37"/>
      <c r="J842" s="30"/>
    </row>
    <row r="843" customFormat="false" ht="15.75" hidden="false" customHeight="false" outlineLevel="0" collapsed="false">
      <c r="C843" s="30"/>
      <c r="D843" s="26" t="n">
        <f aca="false">D842+1</f>
        <v>842</v>
      </c>
      <c r="H843" s="36"/>
      <c r="I843" s="37"/>
      <c r="J843" s="30"/>
    </row>
    <row r="844" customFormat="false" ht="15.75" hidden="false" customHeight="false" outlineLevel="0" collapsed="false">
      <c r="C844" s="30"/>
      <c r="D844" s="26" t="n">
        <f aca="false">D843+1</f>
        <v>843</v>
      </c>
      <c r="H844" s="36"/>
      <c r="I844" s="37"/>
      <c r="J844" s="30"/>
    </row>
    <row r="845" customFormat="false" ht="15.75" hidden="false" customHeight="false" outlineLevel="0" collapsed="false">
      <c r="C845" s="30"/>
      <c r="D845" s="26" t="n">
        <f aca="false">D844+1</f>
        <v>844</v>
      </c>
      <c r="H845" s="36"/>
      <c r="I845" s="37"/>
      <c r="J845" s="30"/>
    </row>
    <row r="846" customFormat="false" ht="15.75" hidden="false" customHeight="false" outlineLevel="0" collapsed="false">
      <c r="C846" s="30"/>
      <c r="D846" s="26" t="n">
        <f aca="false">D845+1</f>
        <v>845</v>
      </c>
      <c r="H846" s="36"/>
      <c r="I846" s="37"/>
      <c r="J846" s="30"/>
    </row>
    <row r="847" customFormat="false" ht="15.75" hidden="false" customHeight="false" outlineLevel="0" collapsed="false">
      <c r="C847" s="30"/>
      <c r="D847" s="26" t="n">
        <f aca="false">D846+1</f>
        <v>846</v>
      </c>
      <c r="H847" s="36"/>
      <c r="I847" s="37"/>
      <c r="J847" s="30"/>
    </row>
    <row r="848" customFormat="false" ht="15.75" hidden="false" customHeight="false" outlineLevel="0" collapsed="false">
      <c r="C848" s="30"/>
      <c r="D848" s="26" t="n">
        <f aca="false">D847+1</f>
        <v>847</v>
      </c>
      <c r="H848" s="36"/>
      <c r="I848" s="37"/>
      <c r="J848" s="30"/>
    </row>
    <row r="849" customFormat="false" ht="15.75" hidden="false" customHeight="false" outlineLevel="0" collapsed="false">
      <c r="C849" s="30"/>
      <c r="D849" s="26" t="n">
        <f aca="false">D848+1</f>
        <v>848</v>
      </c>
      <c r="H849" s="36"/>
      <c r="I849" s="37"/>
      <c r="J849" s="30"/>
    </row>
    <row r="850" customFormat="false" ht="15.75" hidden="false" customHeight="false" outlineLevel="0" collapsed="false">
      <c r="C850" s="30"/>
      <c r="D850" s="26" t="n">
        <f aca="false">D849+1</f>
        <v>849</v>
      </c>
      <c r="H850" s="36"/>
      <c r="I850" s="37"/>
      <c r="J850" s="30"/>
    </row>
    <row r="851" customFormat="false" ht="15.75" hidden="false" customHeight="false" outlineLevel="0" collapsed="false">
      <c r="C851" s="30"/>
      <c r="D851" s="26" t="n">
        <f aca="false">D850+1</f>
        <v>850</v>
      </c>
      <c r="H851" s="36"/>
      <c r="I851" s="37"/>
      <c r="J851" s="30"/>
    </row>
    <row r="852" customFormat="false" ht="15.75" hidden="false" customHeight="false" outlineLevel="0" collapsed="false">
      <c r="C852" s="30"/>
      <c r="D852" s="26" t="n">
        <f aca="false">D851+1</f>
        <v>851</v>
      </c>
      <c r="H852" s="36"/>
      <c r="I852" s="37"/>
      <c r="J852" s="30"/>
    </row>
    <row r="853" customFormat="false" ht="15.75" hidden="false" customHeight="false" outlineLevel="0" collapsed="false">
      <c r="C853" s="30"/>
      <c r="D853" s="26" t="n">
        <f aca="false">D852+1</f>
        <v>852</v>
      </c>
      <c r="H853" s="36"/>
      <c r="I853" s="37"/>
      <c r="J853" s="30"/>
    </row>
    <row r="854" customFormat="false" ht="15.75" hidden="false" customHeight="false" outlineLevel="0" collapsed="false">
      <c r="C854" s="30"/>
      <c r="D854" s="26" t="n">
        <f aca="false">D853+1</f>
        <v>853</v>
      </c>
      <c r="H854" s="36"/>
      <c r="I854" s="37"/>
      <c r="J854" s="30"/>
    </row>
    <row r="855" customFormat="false" ht="15.75" hidden="false" customHeight="false" outlineLevel="0" collapsed="false">
      <c r="C855" s="30"/>
      <c r="D855" s="26" t="n">
        <f aca="false">D854+1</f>
        <v>854</v>
      </c>
      <c r="H855" s="36"/>
      <c r="I855" s="37"/>
      <c r="J855" s="30"/>
    </row>
    <row r="856" customFormat="false" ht="15.75" hidden="false" customHeight="false" outlineLevel="0" collapsed="false">
      <c r="C856" s="30"/>
      <c r="D856" s="26" t="n">
        <f aca="false">D855+1</f>
        <v>855</v>
      </c>
      <c r="H856" s="36"/>
      <c r="I856" s="37"/>
      <c r="J856" s="30"/>
    </row>
    <row r="857" customFormat="false" ht="15.75" hidden="false" customHeight="false" outlineLevel="0" collapsed="false">
      <c r="C857" s="30"/>
      <c r="D857" s="26" t="n">
        <f aca="false">D856+1</f>
        <v>856</v>
      </c>
      <c r="H857" s="36"/>
      <c r="I857" s="37"/>
      <c r="J857" s="30"/>
    </row>
    <row r="858" customFormat="false" ht="15.75" hidden="false" customHeight="false" outlineLevel="0" collapsed="false">
      <c r="C858" s="30"/>
      <c r="D858" s="26" t="n">
        <f aca="false">D857+1</f>
        <v>857</v>
      </c>
      <c r="H858" s="36"/>
      <c r="I858" s="37"/>
      <c r="J858" s="30"/>
    </row>
    <row r="859" customFormat="false" ht="15.75" hidden="false" customHeight="false" outlineLevel="0" collapsed="false">
      <c r="C859" s="30"/>
      <c r="D859" s="26" t="n">
        <f aca="false">D858+1</f>
        <v>858</v>
      </c>
      <c r="H859" s="36"/>
      <c r="I859" s="37"/>
      <c r="J859" s="30"/>
    </row>
    <row r="860" customFormat="false" ht="15.75" hidden="false" customHeight="false" outlineLevel="0" collapsed="false">
      <c r="C860" s="30"/>
      <c r="D860" s="26" t="n">
        <f aca="false">D859+1</f>
        <v>859</v>
      </c>
      <c r="H860" s="36"/>
      <c r="I860" s="37"/>
      <c r="J860" s="30"/>
    </row>
    <row r="861" customFormat="false" ht="15.75" hidden="false" customHeight="false" outlineLevel="0" collapsed="false">
      <c r="C861" s="30"/>
      <c r="D861" s="26" t="n">
        <f aca="false">D860+1</f>
        <v>860</v>
      </c>
      <c r="H861" s="36"/>
      <c r="I861" s="37"/>
      <c r="J861" s="30"/>
    </row>
    <row r="862" customFormat="false" ht="15.75" hidden="false" customHeight="false" outlineLevel="0" collapsed="false">
      <c r="C862" s="30"/>
      <c r="D862" s="26" t="n">
        <f aca="false">D861+1</f>
        <v>861</v>
      </c>
      <c r="H862" s="36"/>
      <c r="I862" s="37"/>
      <c r="J862" s="30"/>
    </row>
    <row r="863" customFormat="false" ht="15.75" hidden="false" customHeight="false" outlineLevel="0" collapsed="false">
      <c r="C863" s="30"/>
      <c r="D863" s="26" t="n">
        <f aca="false">D862+1</f>
        <v>862</v>
      </c>
      <c r="H863" s="36"/>
      <c r="I863" s="37"/>
      <c r="J863" s="30"/>
    </row>
    <row r="864" customFormat="false" ht="15.75" hidden="false" customHeight="false" outlineLevel="0" collapsed="false">
      <c r="C864" s="30"/>
      <c r="D864" s="26" t="n">
        <f aca="false">D863+1</f>
        <v>863</v>
      </c>
      <c r="H864" s="36"/>
      <c r="I864" s="37"/>
      <c r="J864" s="30"/>
    </row>
    <row r="865" customFormat="false" ht="15.75" hidden="false" customHeight="false" outlineLevel="0" collapsed="false">
      <c r="C865" s="30"/>
      <c r="D865" s="26" t="n">
        <f aca="false">D864+1</f>
        <v>864</v>
      </c>
      <c r="H865" s="36"/>
      <c r="I865" s="37"/>
      <c r="J865" s="30"/>
    </row>
    <row r="866" customFormat="false" ht="15.75" hidden="false" customHeight="false" outlineLevel="0" collapsed="false">
      <c r="C866" s="30"/>
      <c r="D866" s="26" t="n">
        <f aca="false">D865+1</f>
        <v>865</v>
      </c>
      <c r="H866" s="36"/>
      <c r="I866" s="37"/>
      <c r="J866" s="30"/>
    </row>
    <row r="867" customFormat="false" ht="15.75" hidden="false" customHeight="false" outlineLevel="0" collapsed="false">
      <c r="C867" s="30"/>
      <c r="D867" s="26" t="n">
        <f aca="false">D866+1</f>
        <v>866</v>
      </c>
      <c r="H867" s="36"/>
      <c r="I867" s="37"/>
      <c r="J867" s="30"/>
    </row>
    <row r="868" customFormat="false" ht="15.75" hidden="false" customHeight="false" outlineLevel="0" collapsed="false">
      <c r="C868" s="30"/>
      <c r="D868" s="26" t="n">
        <f aca="false">D867+1</f>
        <v>867</v>
      </c>
      <c r="H868" s="36"/>
      <c r="I868" s="37"/>
      <c r="J868" s="30"/>
    </row>
    <row r="869" customFormat="false" ht="15.75" hidden="false" customHeight="false" outlineLevel="0" collapsed="false">
      <c r="C869" s="30"/>
      <c r="D869" s="26" t="n">
        <f aca="false">D868+1</f>
        <v>868</v>
      </c>
      <c r="H869" s="36"/>
      <c r="I869" s="37"/>
      <c r="J869" s="30"/>
    </row>
    <row r="870" customFormat="false" ht="15.75" hidden="false" customHeight="false" outlineLevel="0" collapsed="false">
      <c r="C870" s="30"/>
      <c r="D870" s="26" t="n">
        <f aca="false">D869+1</f>
        <v>869</v>
      </c>
      <c r="H870" s="36"/>
      <c r="I870" s="37"/>
      <c r="J870" s="30"/>
    </row>
    <row r="871" customFormat="false" ht="15.75" hidden="false" customHeight="false" outlineLevel="0" collapsed="false">
      <c r="C871" s="30"/>
      <c r="D871" s="26" t="n">
        <f aca="false">D870+1</f>
        <v>870</v>
      </c>
      <c r="H871" s="36"/>
      <c r="I871" s="37"/>
      <c r="J871" s="30"/>
    </row>
    <row r="872" customFormat="false" ht="15.75" hidden="false" customHeight="false" outlineLevel="0" collapsed="false">
      <c r="C872" s="30"/>
      <c r="D872" s="26" t="n">
        <f aca="false">D871+1</f>
        <v>871</v>
      </c>
      <c r="H872" s="36"/>
      <c r="I872" s="37"/>
      <c r="J872" s="30"/>
    </row>
    <row r="873" customFormat="false" ht="15.75" hidden="false" customHeight="false" outlineLevel="0" collapsed="false">
      <c r="C873" s="30"/>
      <c r="D873" s="26" t="n">
        <f aca="false">D872+1</f>
        <v>872</v>
      </c>
      <c r="H873" s="36"/>
      <c r="I873" s="37"/>
      <c r="J873" s="30"/>
    </row>
    <row r="874" customFormat="false" ht="15.75" hidden="false" customHeight="false" outlineLevel="0" collapsed="false">
      <c r="C874" s="30"/>
      <c r="D874" s="26" t="n">
        <f aca="false">D873+1</f>
        <v>873</v>
      </c>
      <c r="H874" s="36"/>
      <c r="I874" s="37"/>
      <c r="J874" s="30"/>
    </row>
    <row r="875" customFormat="false" ht="15.75" hidden="false" customHeight="false" outlineLevel="0" collapsed="false">
      <c r="C875" s="30"/>
      <c r="D875" s="26" t="n">
        <f aca="false">D874+1</f>
        <v>874</v>
      </c>
      <c r="H875" s="36"/>
      <c r="I875" s="37"/>
      <c r="J875" s="30"/>
    </row>
    <row r="876" customFormat="false" ht="15.75" hidden="false" customHeight="false" outlineLevel="0" collapsed="false">
      <c r="C876" s="30"/>
      <c r="D876" s="26" t="n">
        <f aca="false">D875+1</f>
        <v>875</v>
      </c>
      <c r="H876" s="36"/>
      <c r="I876" s="37"/>
      <c r="J876" s="30"/>
    </row>
    <row r="877" customFormat="false" ht="15.75" hidden="false" customHeight="false" outlineLevel="0" collapsed="false">
      <c r="C877" s="30"/>
      <c r="D877" s="26" t="n">
        <f aca="false">D876+1</f>
        <v>876</v>
      </c>
      <c r="H877" s="36"/>
      <c r="I877" s="37"/>
      <c r="J877" s="30"/>
    </row>
    <row r="878" customFormat="false" ht="15.75" hidden="false" customHeight="false" outlineLevel="0" collapsed="false">
      <c r="C878" s="30"/>
      <c r="D878" s="26" t="n">
        <f aca="false">D877+1</f>
        <v>877</v>
      </c>
      <c r="H878" s="36"/>
      <c r="I878" s="37"/>
      <c r="J878" s="30"/>
    </row>
    <row r="879" customFormat="false" ht="15.75" hidden="false" customHeight="false" outlineLevel="0" collapsed="false">
      <c r="C879" s="30"/>
      <c r="D879" s="26" t="n">
        <f aca="false">D878+1</f>
        <v>878</v>
      </c>
      <c r="H879" s="36"/>
      <c r="I879" s="37"/>
      <c r="J879" s="30"/>
    </row>
    <row r="880" customFormat="false" ht="15.75" hidden="false" customHeight="false" outlineLevel="0" collapsed="false">
      <c r="C880" s="30"/>
      <c r="D880" s="26" t="n">
        <f aca="false">D879+1</f>
        <v>879</v>
      </c>
      <c r="H880" s="36"/>
      <c r="I880" s="37"/>
      <c r="J880" s="30"/>
    </row>
    <row r="881" customFormat="false" ht="15.75" hidden="false" customHeight="false" outlineLevel="0" collapsed="false">
      <c r="C881" s="30"/>
      <c r="D881" s="26" t="n">
        <f aca="false">D880+1</f>
        <v>880</v>
      </c>
      <c r="H881" s="36"/>
      <c r="I881" s="37"/>
      <c r="J881" s="30"/>
    </row>
    <row r="882" customFormat="false" ht="15.75" hidden="false" customHeight="false" outlineLevel="0" collapsed="false">
      <c r="C882" s="30"/>
      <c r="D882" s="26" t="n">
        <f aca="false">D881+1</f>
        <v>881</v>
      </c>
      <c r="H882" s="36"/>
      <c r="I882" s="37"/>
      <c r="J882" s="30"/>
    </row>
    <row r="883" customFormat="false" ht="15.75" hidden="false" customHeight="false" outlineLevel="0" collapsed="false">
      <c r="C883" s="30"/>
      <c r="D883" s="26" t="n">
        <f aca="false">D882+1</f>
        <v>882</v>
      </c>
      <c r="H883" s="36"/>
      <c r="I883" s="37"/>
      <c r="J883" s="30"/>
    </row>
    <row r="884" customFormat="false" ht="15.75" hidden="false" customHeight="false" outlineLevel="0" collapsed="false">
      <c r="C884" s="30"/>
      <c r="D884" s="26" t="n">
        <f aca="false">D883+1</f>
        <v>883</v>
      </c>
      <c r="H884" s="36"/>
      <c r="I884" s="37"/>
      <c r="J884" s="30"/>
    </row>
    <row r="885" customFormat="false" ht="15.75" hidden="false" customHeight="false" outlineLevel="0" collapsed="false">
      <c r="C885" s="30"/>
      <c r="D885" s="26" t="n">
        <f aca="false">D884+1</f>
        <v>884</v>
      </c>
      <c r="H885" s="36"/>
      <c r="I885" s="37"/>
      <c r="J885" s="30"/>
    </row>
    <row r="886" customFormat="false" ht="15.75" hidden="false" customHeight="false" outlineLevel="0" collapsed="false">
      <c r="C886" s="30"/>
      <c r="D886" s="26" t="n">
        <f aca="false">D885+1</f>
        <v>885</v>
      </c>
      <c r="H886" s="36"/>
      <c r="I886" s="37"/>
      <c r="J886" s="30"/>
    </row>
    <row r="887" customFormat="false" ht="15.75" hidden="false" customHeight="false" outlineLevel="0" collapsed="false">
      <c r="C887" s="30"/>
      <c r="D887" s="26" t="n">
        <f aca="false">D886+1</f>
        <v>886</v>
      </c>
      <c r="H887" s="36"/>
      <c r="I887" s="37"/>
      <c r="J887" s="30"/>
    </row>
    <row r="888" customFormat="false" ht="15.75" hidden="false" customHeight="false" outlineLevel="0" collapsed="false">
      <c r="C888" s="30"/>
      <c r="D888" s="26" t="n">
        <f aca="false">D887+1</f>
        <v>887</v>
      </c>
      <c r="H888" s="36"/>
      <c r="I888" s="37"/>
      <c r="J888" s="30"/>
    </row>
    <row r="889" customFormat="false" ht="15.75" hidden="false" customHeight="false" outlineLevel="0" collapsed="false">
      <c r="C889" s="30"/>
      <c r="D889" s="26" t="n">
        <f aca="false">D888+1</f>
        <v>888</v>
      </c>
      <c r="H889" s="36"/>
      <c r="I889" s="37"/>
      <c r="J889" s="30"/>
    </row>
    <row r="890" customFormat="false" ht="15.75" hidden="false" customHeight="false" outlineLevel="0" collapsed="false">
      <c r="C890" s="30"/>
      <c r="D890" s="26" t="n">
        <f aca="false">D889+1</f>
        <v>889</v>
      </c>
      <c r="H890" s="36"/>
      <c r="I890" s="37"/>
      <c r="J890" s="30"/>
    </row>
    <row r="891" customFormat="false" ht="15.75" hidden="false" customHeight="false" outlineLevel="0" collapsed="false">
      <c r="C891" s="30"/>
      <c r="D891" s="26" t="n">
        <f aca="false">D890+1</f>
        <v>890</v>
      </c>
      <c r="H891" s="36"/>
      <c r="I891" s="37"/>
      <c r="J891" s="30"/>
    </row>
    <row r="892" customFormat="false" ht="15.75" hidden="false" customHeight="false" outlineLevel="0" collapsed="false">
      <c r="C892" s="30"/>
      <c r="D892" s="26" t="n">
        <f aca="false">D891+1</f>
        <v>891</v>
      </c>
      <c r="H892" s="36"/>
      <c r="I892" s="37"/>
      <c r="J892" s="30"/>
    </row>
    <row r="893" customFormat="false" ht="15.75" hidden="false" customHeight="false" outlineLevel="0" collapsed="false">
      <c r="C893" s="30"/>
      <c r="D893" s="26" t="n">
        <f aca="false">D892+1</f>
        <v>892</v>
      </c>
      <c r="H893" s="36"/>
      <c r="I893" s="37"/>
      <c r="J893" s="30"/>
    </row>
    <row r="894" customFormat="false" ht="15.75" hidden="false" customHeight="false" outlineLevel="0" collapsed="false">
      <c r="C894" s="30"/>
      <c r="D894" s="26" t="n">
        <f aca="false">D893+1</f>
        <v>893</v>
      </c>
      <c r="H894" s="36"/>
      <c r="I894" s="37"/>
      <c r="J894" s="30"/>
    </row>
    <row r="895" customFormat="false" ht="15.75" hidden="false" customHeight="false" outlineLevel="0" collapsed="false">
      <c r="C895" s="30"/>
      <c r="D895" s="26" t="n">
        <f aca="false">D894+1</f>
        <v>894</v>
      </c>
      <c r="H895" s="36"/>
      <c r="I895" s="37"/>
      <c r="J895" s="30"/>
    </row>
    <row r="896" customFormat="false" ht="15.75" hidden="false" customHeight="false" outlineLevel="0" collapsed="false">
      <c r="C896" s="30"/>
      <c r="D896" s="26" t="n">
        <f aca="false">D895+1</f>
        <v>895</v>
      </c>
      <c r="H896" s="36"/>
      <c r="I896" s="37"/>
      <c r="J896" s="30"/>
    </row>
    <row r="897" customFormat="false" ht="15.75" hidden="false" customHeight="false" outlineLevel="0" collapsed="false">
      <c r="C897" s="30"/>
      <c r="D897" s="26" t="n">
        <f aca="false">D896+1</f>
        <v>896</v>
      </c>
      <c r="H897" s="36"/>
      <c r="I897" s="37"/>
      <c r="J897" s="30"/>
    </row>
    <row r="898" customFormat="false" ht="15.75" hidden="false" customHeight="false" outlineLevel="0" collapsed="false">
      <c r="C898" s="30"/>
      <c r="D898" s="26" t="n">
        <f aca="false">D897+1</f>
        <v>897</v>
      </c>
      <c r="H898" s="36"/>
      <c r="I898" s="37"/>
      <c r="J898" s="30"/>
    </row>
    <row r="899" customFormat="false" ht="15.75" hidden="false" customHeight="false" outlineLevel="0" collapsed="false">
      <c r="C899" s="30"/>
      <c r="D899" s="26" t="n">
        <f aca="false">D898+1</f>
        <v>898</v>
      </c>
      <c r="H899" s="36"/>
      <c r="I899" s="37"/>
      <c r="J899" s="30"/>
    </row>
    <row r="900" customFormat="false" ht="15.75" hidden="false" customHeight="false" outlineLevel="0" collapsed="false">
      <c r="C900" s="30"/>
      <c r="D900" s="26" t="n">
        <f aca="false">D899+1</f>
        <v>899</v>
      </c>
      <c r="H900" s="36"/>
      <c r="I900" s="37"/>
      <c r="J900" s="30"/>
    </row>
    <row r="901" customFormat="false" ht="15.75" hidden="false" customHeight="false" outlineLevel="0" collapsed="false">
      <c r="C901" s="30"/>
      <c r="D901" s="26" t="n">
        <f aca="false">D900+1</f>
        <v>900</v>
      </c>
      <c r="H901" s="36"/>
      <c r="I901" s="37"/>
      <c r="J901" s="30"/>
    </row>
    <row r="902" customFormat="false" ht="15.75" hidden="false" customHeight="false" outlineLevel="0" collapsed="false">
      <c r="C902" s="30"/>
      <c r="D902" s="26" t="n">
        <f aca="false">D901+1</f>
        <v>901</v>
      </c>
      <c r="H902" s="36"/>
      <c r="I902" s="37"/>
      <c r="J902" s="30"/>
    </row>
    <row r="903" customFormat="false" ht="15.75" hidden="false" customHeight="false" outlineLevel="0" collapsed="false">
      <c r="C903" s="30"/>
      <c r="D903" s="26" t="n">
        <f aca="false">D902+1</f>
        <v>902</v>
      </c>
      <c r="H903" s="36"/>
      <c r="I903" s="37"/>
      <c r="J903" s="30"/>
    </row>
    <row r="904" customFormat="false" ht="15.75" hidden="false" customHeight="false" outlineLevel="0" collapsed="false">
      <c r="C904" s="30"/>
      <c r="D904" s="26" t="n">
        <f aca="false">D903+1</f>
        <v>903</v>
      </c>
      <c r="H904" s="36"/>
      <c r="I904" s="37"/>
      <c r="J904" s="30"/>
    </row>
    <row r="905" customFormat="false" ht="15.75" hidden="false" customHeight="false" outlineLevel="0" collapsed="false">
      <c r="C905" s="30"/>
      <c r="D905" s="26" t="n">
        <f aca="false">D904+1</f>
        <v>904</v>
      </c>
      <c r="H905" s="36"/>
      <c r="I905" s="37"/>
      <c r="J905" s="30"/>
    </row>
    <row r="906" customFormat="false" ht="15.75" hidden="false" customHeight="false" outlineLevel="0" collapsed="false">
      <c r="C906" s="30"/>
      <c r="D906" s="26" t="n">
        <f aca="false">D905+1</f>
        <v>905</v>
      </c>
      <c r="H906" s="36"/>
      <c r="I906" s="37"/>
      <c r="J906" s="30"/>
    </row>
    <row r="907" customFormat="false" ht="15.75" hidden="false" customHeight="false" outlineLevel="0" collapsed="false">
      <c r="C907" s="30"/>
      <c r="D907" s="26" t="n">
        <f aca="false">D906+1</f>
        <v>906</v>
      </c>
      <c r="H907" s="36"/>
      <c r="I907" s="37"/>
      <c r="J907" s="30"/>
    </row>
    <row r="908" customFormat="false" ht="15.75" hidden="false" customHeight="false" outlineLevel="0" collapsed="false">
      <c r="C908" s="30"/>
      <c r="D908" s="26" t="n">
        <f aca="false">D907+1</f>
        <v>907</v>
      </c>
      <c r="H908" s="36"/>
      <c r="I908" s="37"/>
      <c r="J908" s="30"/>
    </row>
    <row r="909" customFormat="false" ht="15.75" hidden="false" customHeight="false" outlineLevel="0" collapsed="false">
      <c r="C909" s="30"/>
      <c r="D909" s="26" t="n">
        <f aca="false">D908+1</f>
        <v>908</v>
      </c>
      <c r="H909" s="36"/>
      <c r="I909" s="37"/>
      <c r="J909" s="30"/>
    </row>
    <row r="910" customFormat="false" ht="15.75" hidden="false" customHeight="false" outlineLevel="0" collapsed="false">
      <c r="C910" s="30"/>
      <c r="D910" s="26" t="n">
        <f aca="false">D909+1</f>
        <v>909</v>
      </c>
      <c r="H910" s="36"/>
      <c r="I910" s="37"/>
      <c r="J910" s="30"/>
    </row>
    <row r="911" customFormat="false" ht="15.75" hidden="false" customHeight="false" outlineLevel="0" collapsed="false">
      <c r="C911" s="30"/>
      <c r="D911" s="26" t="n">
        <f aca="false">D910+1</f>
        <v>910</v>
      </c>
      <c r="H911" s="36"/>
      <c r="I911" s="37"/>
      <c r="J911" s="30"/>
    </row>
    <row r="912" customFormat="false" ht="15.75" hidden="false" customHeight="false" outlineLevel="0" collapsed="false">
      <c r="C912" s="30"/>
      <c r="D912" s="26" t="n">
        <f aca="false">D911+1</f>
        <v>911</v>
      </c>
      <c r="H912" s="36"/>
      <c r="I912" s="37"/>
      <c r="J912" s="30"/>
    </row>
    <row r="913" customFormat="false" ht="15.75" hidden="false" customHeight="false" outlineLevel="0" collapsed="false">
      <c r="C913" s="30"/>
      <c r="D913" s="26" t="n">
        <f aca="false">D912+1</f>
        <v>912</v>
      </c>
      <c r="H913" s="36"/>
      <c r="I913" s="37"/>
      <c r="J913" s="30"/>
    </row>
    <row r="914" customFormat="false" ht="15.75" hidden="false" customHeight="false" outlineLevel="0" collapsed="false">
      <c r="C914" s="30"/>
      <c r="D914" s="26" t="n">
        <f aca="false">D913+1</f>
        <v>913</v>
      </c>
      <c r="H914" s="36"/>
      <c r="I914" s="37"/>
      <c r="J914" s="30"/>
    </row>
    <row r="915" customFormat="false" ht="15.75" hidden="false" customHeight="false" outlineLevel="0" collapsed="false">
      <c r="C915" s="30"/>
      <c r="D915" s="26" t="n">
        <f aca="false">D914+1</f>
        <v>914</v>
      </c>
      <c r="H915" s="36"/>
      <c r="I915" s="37"/>
      <c r="J915" s="30"/>
    </row>
    <row r="916" customFormat="false" ht="15.75" hidden="false" customHeight="false" outlineLevel="0" collapsed="false">
      <c r="C916" s="30"/>
      <c r="D916" s="26" t="n">
        <f aca="false">D915+1</f>
        <v>915</v>
      </c>
      <c r="H916" s="36"/>
      <c r="I916" s="37"/>
      <c r="J916" s="30"/>
    </row>
    <row r="917" customFormat="false" ht="15.75" hidden="false" customHeight="false" outlineLevel="0" collapsed="false">
      <c r="C917" s="30"/>
      <c r="D917" s="26" t="n">
        <f aca="false">D916+1</f>
        <v>916</v>
      </c>
      <c r="H917" s="36"/>
      <c r="I917" s="37"/>
      <c r="J917" s="30"/>
    </row>
    <row r="918" customFormat="false" ht="15.75" hidden="false" customHeight="false" outlineLevel="0" collapsed="false">
      <c r="C918" s="30"/>
      <c r="D918" s="26" t="n">
        <f aca="false">D917+1</f>
        <v>917</v>
      </c>
      <c r="H918" s="36"/>
      <c r="I918" s="37"/>
      <c r="J918" s="30"/>
    </row>
    <row r="919" customFormat="false" ht="15.75" hidden="false" customHeight="false" outlineLevel="0" collapsed="false">
      <c r="C919" s="30"/>
      <c r="D919" s="26" t="n">
        <f aca="false">D918+1</f>
        <v>918</v>
      </c>
      <c r="H919" s="36"/>
      <c r="I919" s="37"/>
      <c r="J919" s="30"/>
    </row>
    <row r="920" customFormat="false" ht="15.75" hidden="false" customHeight="false" outlineLevel="0" collapsed="false">
      <c r="C920" s="30"/>
      <c r="D920" s="26" t="n">
        <f aca="false">D919+1</f>
        <v>919</v>
      </c>
      <c r="H920" s="36"/>
      <c r="I920" s="37"/>
      <c r="J920" s="30"/>
    </row>
    <row r="921" customFormat="false" ht="15.75" hidden="false" customHeight="false" outlineLevel="0" collapsed="false">
      <c r="C921" s="30"/>
      <c r="D921" s="26" t="n">
        <f aca="false">D920+1</f>
        <v>920</v>
      </c>
      <c r="H921" s="36"/>
      <c r="I921" s="37"/>
      <c r="J921" s="30"/>
    </row>
    <row r="922" customFormat="false" ht="15.75" hidden="false" customHeight="false" outlineLevel="0" collapsed="false">
      <c r="C922" s="30"/>
      <c r="D922" s="26" t="n">
        <f aca="false">D921+1</f>
        <v>921</v>
      </c>
      <c r="H922" s="36"/>
      <c r="I922" s="37"/>
      <c r="J922" s="30"/>
    </row>
    <row r="923" customFormat="false" ht="15.75" hidden="false" customHeight="false" outlineLevel="0" collapsed="false">
      <c r="C923" s="30"/>
      <c r="D923" s="26" t="n">
        <f aca="false">D922+1</f>
        <v>922</v>
      </c>
      <c r="H923" s="36"/>
      <c r="I923" s="37"/>
      <c r="J923" s="30"/>
    </row>
    <row r="924" customFormat="false" ht="15.75" hidden="false" customHeight="false" outlineLevel="0" collapsed="false">
      <c r="C924" s="30"/>
      <c r="D924" s="26" t="n">
        <f aca="false">D923+1</f>
        <v>923</v>
      </c>
      <c r="H924" s="36"/>
      <c r="I924" s="37"/>
      <c r="J924" s="30"/>
    </row>
    <row r="925" customFormat="false" ht="15.75" hidden="false" customHeight="false" outlineLevel="0" collapsed="false">
      <c r="C925" s="30"/>
      <c r="D925" s="26" t="n">
        <f aca="false">D924+1</f>
        <v>924</v>
      </c>
      <c r="H925" s="36"/>
      <c r="I925" s="37"/>
      <c r="J925" s="30"/>
    </row>
    <row r="926" customFormat="false" ht="15.75" hidden="false" customHeight="false" outlineLevel="0" collapsed="false">
      <c r="C926" s="30"/>
      <c r="D926" s="26" t="n">
        <f aca="false">D925+1</f>
        <v>925</v>
      </c>
      <c r="H926" s="36"/>
      <c r="I926" s="37"/>
      <c r="J926" s="30"/>
    </row>
    <row r="927" customFormat="false" ht="15.75" hidden="false" customHeight="false" outlineLevel="0" collapsed="false">
      <c r="C927" s="30"/>
      <c r="D927" s="26" t="n">
        <f aca="false">D926+1</f>
        <v>926</v>
      </c>
      <c r="H927" s="36"/>
      <c r="I927" s="37"/>
      <c r="J927" s="30"/>
    </row>
    <row r="928" customFormat="false" ht="15.75" hidden="false" customHeight="false" outlineLevel="0" collapsed="false">
      <c r="C928" s="30"/>
      <c r="D928" s="26" t="n">
        <f aca="false">D927+1</f>
        <v>927</v>
      </c>
      <c r="H928" s="36"/>
      <c r="I928" s="37"/>
      <c r="J928" s="30"/>
    </row>
    <row r="929" customFormat="false" ht="15.75" hidden="false" customHeight="false" outlineLevel="0" collapsed="false">
      <c r="C929" s="30"/>
      <c r="D929" s="26" t="n">
        <f aca="false">D928+1</f>
        <v>928</v>
      </c>
      <c r="H929" s="36"/>
      <c r="I929" s="37"/>
      <c r="J929" s="30"/>
    </row>
    <row r="930" customFormat="false" ht="15.75" hidden="false" customHeight="false" outlineLevel="0" collapsed="false">
      <c r="C930" s="30"/>
      <c r="D930" s="26" t="n">
        <f aca="false">D929+1</f>
        <v>929</v>
      </c>
      <c r="H930" s="36"/>
      <c r="I930" s="37"/>
      <c r="J930" s="30"/>
    </row>
    <row r="931" customFormat="false" ht="15.75" hidden="false" customHeight="false" outlineLevel="0" collapsed="false">
      <c r="C931" s="30"/>
      <c r="D931" s="26" t="n">
        <f aca="false">D930+1</f>
        <v>930</v>
      </c>
      <c r="H931" s="36"/>
      <c r="I931" s="37"/>
      <c r="J931" s="30"/>
    </row>
    <row r="932" customFormat="false" ht="15.75" hidden="false" customHeight="false" outlineLevel="0" collapsed="false">
      <c r="C932" s="30"/>
      <c r="D932" s="26" t="n">
        <f aca="false">D931+1</f>
        <v>931</v>
      </c>
      <c r="H932" s="36"/>
      <c r="I932" s="37"/>
      <c r="J932" s="30"/>
    </row>
    <row r="933" customFormat="false" ht="15.75" hidden="false" customHeight="false" outlineLevel="0" collapsed="false">
      <c r="C933" s="30"/>
      <c r="D933" s="26" t="n">
        <f aca="false">D932+1</f>
        <v>932</v>
      </c>
      <c r="H933" s="36"/>
      <c r="I933" s="37"/>
      <c r="J933" s="30"/>
    </row>
    <row r="934" customFormat="false" ht="15.75" hidden="false" customHeight="false" outlineLevel="0" collapsed="false">
      <c r="C934" s="30"/>
      <c r="D934" s="26" t="n">
        <f aca="false">D933+1</f>
        <v>933</v>
      </c>
      <c r="H934" s="36"/>
      <c r="I934" s="37"/>
      <c r="J934" s="30"/>
    </row>
    <row r="935" customFormat="false" ht="15.75" hidden="false" customHeight="false" outlineLevel="0" collapsed="false">
      <c r="C935" s="30"/>
      <c r="D935" s="26" t="n">
        <f aca="false">D934+1</f>
        <v>934</v>
      </c>
      <c r="H935" s="36"/>
      <c r="I935" s="37"/>
      <c r="J935" s="30"/>
    </row>
    <row r="936" customFormat="false" ht="15.75" hidden="false" customHeight="false" outlineLevel="0" collapsed="false">
      <c r="C936" s="30"/>
      <c r="D936" s="26" t="n">
        <f aca="false">D935+1</f>
        <v>935</v>
      </c>
      <c r="H936" s="36"/>
      <c r="I936" s="37"/>
      <c r="J936" s="30"/>
    </row>
    <row r="937" customFormat="false" ht="15.75" hidden="false" customHeight="false" outlineLevel="0" collapsed="false">
      <c r="C937" s="30"/>
      <c r="D937" s="26" t="n">
        <f aca="false">D936+1</f>
        <v>936</v>
      </c>
      <c r="H937" s="36"/>
      <c r="I937" s="37"/>
      <c r="J937" s="30"/>
    </row>
    <row r="938" customFormat="false" ht="15.75" hidden="false" customHeight="false" outlineLevel="0" collapsed="false">
      <c r="C938" s="30"/>
      <c r="D938" s="26" t="n">
        <f aca="false">D937+1</f>
        <v>937</v>
      </c>
      <c r="H938" s="36"/>
      <c r="I938" s="37"/>
      <c r="J938" s="30"/>
    </row>
    <row r="939" customFormat="false" ht="15.75" hidden="false" customHeight="false" outlineLevel="0" collapsed="false">
      <c r="C939" s="30"/>
      <c r="D939" s="26" t="n">
        <f aca="false">D938+1</f>
        <v>938</v>
      </c>
      <c r="H939" s="36"/>
      <c r="I939" s="37"/>
      <c r="J939" s="30"/>
    </row>
    <row r="940" customFormat="false" ht="15.75" hidden="false" customHeight="false" outlineLevel="0" collapsed="false">
      <c r="C940" s="30"/>
      <c r="D940" s="26" t="n">
        <f aca="false">D939+1</f>
        <v>939</v>
      </c>
      <c r="H940" s="36"/>
      <c r="I940" s="37"/>
      <c r="J940" s="30"/>
    </row>
    <row r="941" customFormat="false" ht="15.75" hidden="false" customHeight="false" outlineLevel="0" collapsed="false">
      <c r="C941" s="30"/>
      <c r="D941" s="26" t="n">
        <f aca="false">D940+1</f>
        <v>940</v>
      </c>
      <c r="H941" s="36"/>
      <c r="I941" s="37"/>
      <c r="J941" s="30"/>
    </row>
    <row r="942" customFormat="false" ht="15.75" hidden="false" customHeight="false" outlineLevel="0" collapsed="false">
      <c r="C942" s="30"/>
      <c r="D942" s="26" t="n">
        <f aca="false">D941+1</f>
        <v>941</v>
      </c>
      <c r="H942" s="36"/>
      <c r="I942" s="37"/>
      <c r="J942" s="30"/>
    </row>
    <row r="943" customFormat="false" ht="15.75" hidden="false" customHeight="false" outlineLevel="0" collapsed="false">
      <c r="C943" s="30"/>
      <c r="D943" s="26" t="n">
        <f aca="false">D942+1</f>
        <v>942</v>
      </c>
      <c r="H943" s="36"/>
      <c r="I943" s="37"/>
      <c r="J943" s="30"/>
    </row>
    <row r="944" customFormat="false" ht="15.75" hidden="false" customHeight="false" outlineLevel="0" collapsed="false">
      <c r="C944" s="30"/>
      <c r="D944" s="26" t="n">
        <f aca="false">D943+1</f>
        <v>943</v>
      </c>
      <c r="H944" s="36"/>
      <c r="I944" s="37"/>
      <c r="J944" s="30"/>
    </row>
    <row r="945" customFormat="false" ht="15.75" hidden="false" customHeight="false" outlineLevel="0" collapsed="false">
      <c r="C945" s="30"/>
      <c r="D945" s="26" t="n">
        <f aca="false">D944+1</f>
        <v>944</v>
      </c>
      <c r="H945" s="36"/>
      <c r="I945" s="37"/>
      <c r="J945" s="30"/>
    </row>
    <row r="946" customFormat="false" ht="15.75" hidden="false" customHeight="false" outlineLevel="0" collapsed="false">
      <c r="C946" s="30"/>
      <c r="D946" s="26" t="n">
        <f aca="false">D945+1</f>
        <v>945</v>
      </c>
      <c r="H946" s="36"/>
      <c r="I946" s="37"/>
      <c r="J946" s="30"/>
    </row>
    <row r="947" customFormat="false" ht="15.75" hidden="false" customHeight="false" outlineLevel="0" collapsed="false">
      <c r="C947" s="30"/>
      <c r="D947" s="26" t="n">
        <f aca="false">D946+1</f>
        <v>946</v>
      </c>
      <c r="H947" s="36"/>
      <c r="I947" s="37"/>
      <c r="J947" s="30"/>
    </row>
    <row r="948" customFormat="false" ht="15.75" hidden="false" customHeight="false" outlineLevel="0" collapsed="false">
      <c r="C948" s="30"/>
      <c r="D948" s="26" t="n">
        <f aca="false">D947+1</f>
        <v>947</v>
      </c>
      <c r="H948" s="36"/>
      <c r="I948" s="37"/>
      <c r="J948" s="30"/>
    </row>
    <row r="949" customFormat="false" ht="15.75" hidden="false" customHeight="false" outlineLevel="0" collapsed="false">
      <c r="C949" s="30"/>
      <c r="D949" s="26" t="n">
        <f aca="false">D948+1</f>
        <v>948</v>
      </c>
      <c r="H949" s="36"/>
      <c r="I949" s="37"/>
      <c r="J949" s="30"/>
    </row>
    <row r="950" customFormat="false" ht="15.75" hidden="false" customHeight="false" outlineLevel="0" collapsed="false">
      <c r="C950" s="30"/>
      <c r="D950" s="26" t="n">
        <f aca="false">D949+1</f>
        <v>949</v>
      </c>
      <c r="H950" s="36"/>
      <c r="I950" s="37"/>
      <c r="J950" s="30"/>
    </row>
    <row r="951" customFormat="false" ht="15.75" hidden="false" customHeight="false" outlineLevel="0" collapsed="false">
      <c r="C951" s="30"/>
      <c r="D951" s="26" t="n">
        <f aca="false">D950+1</f>
        <v>950</v>
      </c>
      <c r="H951" s="36"/>
      <c r="I951" s="37"/>
      <c r="J951" s="30"/>
    </row>
    <row r="952" customFormat="false" ht="15.75" hidden="false" customHeight="false" outlineLevel="0" collapsed="false">
      <c r="C952" s="30"/>
      <c r="D952" s="26" t="n">
        <f aca="false">D951+1</f>
        <v>951</v>
      </c>
      <c r="H952" s="36"/>
      <c r="I952" s="37"/>
      <c r="J952" s="30"/>
    </row>
    <row r="953" customFormat="false" ht="15.75" hidden="false" customHeight="false" outlineLevel="0" collapsed="false">
      <c r="C953" s="30"/>
      <c r="D953" s="26" t="n">
        <f aca="false">D952+1</f>
        <v>952</v>
      </c>
      <c r="H953" s="36"/>
      <c r="I953" s="37"/>
      <c r="J953" s="30"/>
    </row>
    <row r="954" customFormat="false" ht="15.75" hidden="false" customHeight="false" outlineLevel="0" collapsed="false">
      <c r="C954" s="30"/>
      <c r="D954" s="26" t="n">
        <f aca="false">D953+1</f>
        <v>953</v>
      </c>
      <c r="H954" s="36"/>
      <c r="I954" s="37"/>
      <c r="J954" s="30"/>
    </row>
    <row r="955" customFormat="false" ht="15.75" hidden="false" customHeight="false" outlineLevel="0" collapsed="false">
      <c r="C955" s="30"/>
      <c r="D955" s="26" t="n">
        <f aca="false">D954+1</f>
        <v>954</v>
      </c>
      <c r="H955" s="36"/>
      <c r="I955" s="37"/>
      <c r="J955" s="30"/>
    </row>
    <row r="956" customFormat="false" ht="15.75" hidden="false" customHeight="false" outlineLevel="0" collapsed="false">
      <c r="C956" s="30"/>
      <c r="D956" s="26" t="n">
        <f aca="false">D955+1</f>
        <v>955</v>
      </c>
      <c r="H956" s="36"/>
      <c r="I956" s="37"/>
      <c r="J956" s="30"/>
    </row>
    <row r="957" customFormat="false" ht="15.75" hidden="false" customHeight="false" outlineLevel="0" collapsed="false">
      <c r="C957" s="30"/>
      <c r="D957" s="26" t="n">
        <f aca="false">D956+1</f>
        <v>956</v>
      </c>
      <c r="H957" s="36"/>
      <c r="I957" s="37"/>
      <c r="J957" s="30"/>
    </row>
    <row r="958" customFormat="false" ht="15.75" hidden="false" customHeight="false" outlineLevel="0" collapsed="false">
      <c r="C958" s="30"/>
      <c r="D958" s="26" t="n">
        <f aca="false">D957+1</f>
        <v>957</v>
      </c>
      <c r="H958" s="36"/>
      <c r="I958" s="37"/>
      <c r="J958" s="30"/>
    </row>
    <row r="959" customFormat="false" ht="15.75" hidden="false" customHeight="false" outlineLevel="0" collapsed="false">
      <c r="C959" s="30"/>
      <c r="D959" s="26" t="n">
        <f aca="false">D958+1</f>
        <v>958</v>
      </c>
      <c r="H959" s="36"/>
      <c r="I959" s="37"/>
      <c r="J959" s="30"/>
    </row>
    <row r="960" customFormat="false" ht="15.75" hidden="false" customHeight="false" outlineLevel="0" collapsed="false">
      <c r="C960" s="30"/>
      <c r="D960" s="26" t="n">
        <f aca="false">D959+1</f>
        <v>959</v>
      </c>
      <c r="H960" s="36"/>
      <c r="I960" s="37"/>
      <c r="J960" s="30"/>
    </row>
    <row r="961" customFormat="false" ht="15.75" hidden="false" customHeight="false" outlineLevel="0" collapsed="false">
      <c r="C961" s="30"/>
      <c r="D961" s="26" t="n">
        <f aca="false">D960+1</f>
        <v>960</v>
      </c>
      <c r="H961" s="36"/>
      <c r="I961" s="37"/>
      <c r="J961" s="30"/>
    </row>
    <row r="962" customFormat="false" ht="15.75" hidden="false" customHeight="false" outlineLevel="0" collapsed="false">
      <c r="C962" s="30"/>
      <c r="D962" s="26" t="n">
        <f aca="false">D961+1</f>
        <v>961</v>
      </c>
      <c r="H962" s="36"/>
      <c r="I962" s="37"/>
      <c r="J962" s="30"/>
    </row>
    <row r="963" customFormat="false" ht="15.75" hidden="false" customHeight="false" outlineLevel="0" collapsed="false">
      <c r="C963" s="30"/>
      <c r="D963" s="26" t="n">
        <f aca="false">D962+1</f>
        <v>962</v>
      </c>
      <c r="H963" s="36"/>
      <c r="I963" s="37"/>
      <c r="J963" s="30"/>
    </row>
    <row r="964" customFormat="false" ht="15.75" hidden="false" customHeight="false" outlineLevel="0" collapsed="false">
      <c r="C964" s="30"/>
      <c r="D964" s="26" t="n">
        <f aca="false">D963+1</f>
        <v>963</v>
      </c>
      <c r="H964" s="36"/>
      <c r="I964" s="37"/>
      <c r="J964" s="30"/>
    </row>
    <row r="965" customFormat="false" ht="15.75" hidden="false" customHeight="false" outlineLevel="0" collapsed="false">
      <c r="C965" s="30"/>
      <c r="D965" s="26" t="n">
        <f aca="false">D964+1</f>
        <v>964</v>
      </c>
      <c r="H965" s="36"/>
      <c r="I965" s="37"/>
      <c r="J965" s="30"/>
    </row>
    <row r="966" customFormat="false" ht="15.75" hidden="false" customHeight="false" outlineLevel="0" collapsed="false">
      <c r="C966" s="30"/>
      <c r="D966" s="26" t="n">
        <f aca="false">D965+1</f>
        <v>965</v>
      </c>
      <c r="H966" s="36"/>
      <c r="I966" s="37"/>
      <c r="J966" s="30"/>
    </row>
    <row r="967" customFormat="false" ht="15.75" hidden="false" customHeight="false" outlineLevel="0" collapsed="false">
      <c r="C967" s="30"/>
      <c r="D967" s="26" t="n">
        <f aca="false">D966+1</f>
        <v>966</v>
      </c>
      <c r="H967" s="36"/>
      <c r="I967" s="37"/>
      <c r="J967" s="30"/>
    </row>
    <row r="968" customFormat="false" ht="15.75" hidden="false" customHeight="false" outlineLevel="0" collapsed="false">
      <c r="C968" s="30"/>
      <c r="D968" s="26" t="n">
        <f aca="false">D967+1</f>
        <v>967</v>
      </c>
      <c r="H968" s="36"/>
      <c r="I968" s="37"/>
      <c r="J968" s="30"/>
    </row>
    <row r="969" customFormat="false" ht="15.75" hidden="false" customHeight="false" outlineLevel="0" collapsed="false">
      <c r="C969" s="30"/>
      <c r="D969" s="26" t="n">
        <f aca="false">D968+1</f>
        <v>968</v>
      </c>
      <c r="H969" s="36"/>
      <c r="I969" s="37"/>
      <c r="J969" s="30"/>
    </row>
    <row r="970" customFormat="false" ht="15.75" hidden="false" customHeight="false" outlineLevel="0" collapsed="false">
      <c r="C970" s="30"/>
      <c r="D970" s="26" t="n">
        <f aca="false">D969+1</f>
        <v>969</v>
      </c>
      <c r="H970" s="36"/>
      <c r="I970" s="37"/>
      <c r="J970" s="30"/>
    </row>
    <row r="971" customFormat="false" ht="15.75" hidden="false" customHeight="false" outlineLevel="0" collapsed="false">
      <c r="C971" s="30"/>
      <c r="D971" s="26" t="n">
        <f aca="false">D970+1</f>
        <v>970</v>
      </c>
      <c r="H971" s="36"/>
      <c r="I971" s="37"/>
      <c r="J971" s="30"/>
    </row>
    <row r="972" customFormat="false" ht="15.75" hidden="false" customHeight="false" outlineLevel="0" collapsed="false">
      <c r="C972" s="30"/>
      <c r="D972" s="26" t="n">
        <f aca="false">D971+1</f>
        <v>971</v>
      </c>
      <c r="H972" s="36"/>
      <c r="I972" s="37"/>
      <c r="J972" s="30"/>
    </row>
    <row r="973" customFormat="false" ht="15.75" hidden="false" customHeight="false" outlineLevel="0" collapsed="false">
      <c r="C973" s="30"/>
      <c r="D973" s="26" t="n">
        <f aca="false">D972+1</f>
        <v>972</v>
      </c>
      <c r="H973" s="36"/>
      <c r="I973" s="37"/>
      <c r="J973" s="30"/>
    </row>
    <row r="974" customFormat="false" ht="15.75" hidden="false" customHeight="false" outlineLevel="0" collapsed="false">
      <c r="C974" s="30"/>
      <c r="D974" s="26" t="n">
        <f aca="false">D973+1</f>
        <v>973</v>
      </c>
      <c r="H974" s="36"/>
      <c r="I974" s="37"/>
      <c r="J974" s="30"/>
    </row>
    <row r="975" customFormat="false" ht="15.75" hidden="false" customHeight="false" outlineLevel="0" collapsed="false">
      <c r="C975" s="30"/>
      <c r="D975" s="26" t="n">
        <f aca="false">D974+1</f>
        <v>974</v>
      </c>
      <c r="H975" s="36"/>
      <c r="I975" s="37"/>
      <c r="J975" s="30"/>
    </row>
    <row r="976" customFormat="false" ht="15.75" hidden="false" customHeight="false" outlineLevel="0" collapsed="false">
      <c r="C976" s="30"/>
      <c r="D976" s="26" t="n">
        <f aca="false">D975+1</f>
        <v>975</v>
      </c>
      <c r="H976" s="36"/>
      <c r="I976" s="37"/>
      <c r="J976" s="30"/>
    </row>
    <row r="977" customFormat="false" ht="15.75" hidden="false" customHeight="false" outlineLevel="0" collapsed="false">
      <c r="C977" s="30"/>
      <c r="D977" s="26" t="n">
        <f aca="false">D976+1</f>
        <v>976</v>
      </c>
      <c r="H977" s="36"/>
      <c r="I977" s="37"/>
      <c r="J977" s="30"/>
    </row>
    <row r="978" customFormat="false" ht="15.75" hidden="false" customHeight="false" outlineLevel="0" collapsed="false">
      <c r="C978" s="30"/>
      <c r="D978" s="26" t="n">
        <f aca="false">D977+1</f>
        <v>977</v>
      </c>
      <c r="H978" s="36"/>
      <c r="I978" s="37"/>
      <c r="J978" s="30"/>
    </row>
    <row r="979" customFormat="false" ht="15.75" hidden="false" customHeight="false" outlineLevel="0" collapsed="false">
      <c r="C979" s="30"/>
      <c r="D979" s="26" t="n">
        <f aca="false">D978+1</f>
        <v>978</v>
      </c>
      <c r="H979" s="36"/>
      <c r="I979" s="37"/>
      <c r="J979" s="30"/>
    </row>
    <row r="980" customFormat="false" ht="15.75" hidden="false" customHeight="false" outlineLevel="0" collapsed="false">
      <c r="C980" s="30"/>
      <c r="D980" s="26" t="n">
        <f aca="false">D979+1</f>
        <v>979</v>
      </c>
      <c r="H980" s="36"/>
      <c r="I980" s="37"/>
      <c r="J980" s="30"/>
    </row>
    <row r="981" customFormat="false" ht="15.75" hidden="false" customHeight="false" outlineLevel="0" collapsed="false">
      <c r="C981" s="30"/>
      <c r="D981" s="26" t="n">
        <f aca="false">D980+1</f>
        <v>980</v>
      </c>
      <c r="H981" s="36"/>
      <c r="I981" s="37"/>
      <c r="J981" s="30"/>
    </row>
    <row r="982" customFormat="false" ht="15.75" hidden="false" customHeight="false" outlineLevel="0" collapsed="false">
      <c r="C982" s="30"/>
      <c r="D982" s="26" t="n">
        <f aca="false">D981+1</f>
        <v>981</v>
      </c>
      <c r="H982" s="36"/>
      <c r="I982" s="37"/>
      <c r="J982" s="30"/>
    </row>
    <row r="983" customFormat="false" ht="15.75" hidden="false" customHeight="false" outlineLevel="0" collapsed="false">
      <c r="C983" s="30"/>
      <c r="D983" s="26" t="n">
        <f aca="false">D982+1</f>
        <v>982</v>
      </c>
      <c r="H983" s="36"/>
      <c r="I983" s="37"/>
      <c r="J983" s="30"/>
    </row>
    <row r="984" customFormat="false" ht="15.75" hidden="false" customHeight="false" outlineLevel="0" collapsed="false">
      <c r="C984" s="30"/>
      <c r="D984" s="26" t="n">
        <f aca="false">D983+1</f>
        <v>983</v>
      </c>
      <c r="H984" s="36"/>
      <c r="I984" s="37"/>
      <c r="J984" s="30"/>
    </row>
    <row r="985" customFormat="false" ht="15.75" hidden="false" customHeight="false" outlineLevel="0" collapsed="false">
      <c r="C985" s="30"/>
      <c r="D985" s="26" t="n">
        <f aca="false">D984+1</f>
        <v>984</v>
      </c>
      <c r="H985" s="36"/>
      <c r="I985" s="37"/>
      <c r="J985" s="30"/>
    </row>
    <row r="986" customFormat="false" ht="15.75" hidden="false" customHeight="false" outlineLevel="0" collapsed="false">
      <c r="C986" s="30"/>
      <c r="D986" s="26" t="n">
        <f aca="false">D985+1</f>
        <v>985</v>
      </c>
      <c r="H986" s="36"/>
      <c r="I986" s="37"/>
      <c r="J986" s="30"/>
    </row>
    <row r="987" customFormat="false" ht="15.75" hidden="false" customHeight="false" outlineLevel="0" collapsed="false">
      <c r="C987" s="30"/>
      <c r="D987" s="26" t="n">
        <f aca="false">D986+1</f>
        <v>986</v>
      </c>
      <c r="H987" s="36"/>
      <c r="I987" s="37"/>
      <c r="J987" s="30"/>
    </row>
    <row r="988" customFormat="false" ht="15.75" hidden="false" customHeight="false" outlineLevel="0" collapsed="false">
      <c r="C988" s="30"/>
      <c r="D988" s="26" t="n">
        <f aca="false">D987+1</f>
        <v>987</v>
      </c>
      <c r="H988" s="36"/>
      <c r="I988" s="37"/>
      <c r="J988" s="30"/>
    </row>
    <row r="989" customFormat="false" ht="15.75" hidden="false" customHeight="false" outlineLevel="0" collapsed="false">
      <c r="C989" s="30"/>
      <c r="D989" s="26" t="n">
        <f aca="false">D988+1</f>
        <v>988</v>
      </c>
      <c r="H989" s="36"/>
      <c r="I989" s="37"/>
      <c r="J989" s="30"/>
    </row>
    <row r="990" customFormat="false" ht="15.75" hidden="false" customHeight="false" outlineLevel="0" collapsed="false">
      <c r="C990" s="30"/>
      <c r="D990" s="26" t="n">
        <f aca="false">D989+1</f>
        <v>989</v>
      </c>
      <c r="H990" s="36"/>
      <c r="I990" s="37"/>
      <c r="J990" s="30"/>
    </row>
    <row r="991" customFormat="false" ht="15.75" hidden="false" customHeight="false" outlineLevel="0" collapsed="false">
      <c r="C991" s="30"/>
      <c r="D991" s="26" t="n">
        <f aca="false">D990+1</f>
        <v>990</v>
      </c>
      <c r="H991" s="36"/>
      <c r="I991" s="37"/>
      <c r="J991" s="30"/>
    </row>
    <row r="992" customFormat="false" ht="15.75" hidden="false" customHeight="false" outlineLevel="0" collapsed="false">
      <c r="C992" s="30"/>
      <c r="D992" s="26" t="n">
        <f aca="false">D991+1</f>
        <v>991</v>
      </c>
      <c r="H992" s="36"/>
      <c r="I992" s="37"/>
      <c r="J992" s="30"/>
    </row>
    <row r="993" customFormat="false" ht="15.75" hidden="false" customHeight="false" outlineLevel="0" collapsed="false">
      <c r="C993" s="30"/>
      <c r="D993" s="26" t="n">
        <f aca="false">D992+1</f>
        <v>992</v>
      </c>
      <c r="H993" s="36"/>
      <c r="I993" s="37"/>
      <c r="J993" s="30"/>
    </row>
    <row r="994" customFormat="false" ht="15.75" hidden="false" customHeight="false" outlineLevel="0" collapsed="false">
      <c r="C994" s="30"/>
      <c r="D994" s="26" t="n">
        <f aca="false">D993+1</f>
        <v>993</v>
      </c>
      <c r="H994" s="36"/>
      <c r="I994" s="37"/>
      <c r="J994" s="30"/>
    </row>
    <row r="995" customFormat="false" ht="15.75" hidden="false" customHeight="false" outlineLevel="0" collapsed="false">
      <c r="C995" s="30"/>
      <c r="D995" s="26" t="n">
        <f aca="false">D994+1</f>
        <v>994</v>
      </c>
      <c r="H995" s="36"/>
      <c r="I995" s="37"/>
      <c r="J995" s="30"/>
    </row>
    <row r="996" customFormat="false" ht="15.75" hidden="false" customHeight="false" outlineLevel="0" collapsed="false">
      <c r="C996" s="30"/>
      <c r="D996" s="26" t="n">
        <f aca="false">D995+1</f>
        <v>995</v>
      </c>
      <c r="H996" s="36"/>
      <c r="I996" s="37"/>
      <c r="J996" s="30"/>
    </row>
    <row r="997" customFormat="false" ht="15.75" hidden="false" customHeight="false" outlineLevel="0" collapsed="false">
      <c r="C997" s="30"/>
      <c r="D997" s="26" t="n">
        <f aca="false">D996+1</f>
        <v>996</v>
      </c>
      <c r="H997" s="36"/>
      <c r="I997" s="37"/>
      <c r="J997" s="30"/>
    </row>
    <row r="998" customFormat="false" ht="15.75" hidden="false" customHeight="false" outlineLevel="0" collapsed="false">
      <c r="C998" s="30"/>
      <c r="D998" s="26" t="n">
        <f aca="false">D997+1</f>
        <v>997</v>
      </c>
      <c r="H998" s="36"/>
      <c r="I998" s="37"/>
      <c r="J998" s="30"/>
    </row>
    <row r="999" customFormat="false" ht="15.75" hidden="false" customHeight="false" outlineLevel="0" collapsed="false">
      <c r="C999" s="30"/>
      <c r="D999" s="26" t="n">
        <f aca="false">D998+1</f>
        <v>998</v>
      </c>
      <c r="H999" s="36"/>
      <c r="I999" s="37"/>
      <c r="J999" s="30"/>
    </row>
    <row r="1000" customFormat="false" ht="15.75" hidden="false" customHeight="false" outlineLevel="0" collapsed="false">
      <c r="C1000" s="30"/>
      <c r="D1000" s="26" t="n">
        <f aca="false">D999+1</f>
        <v>999</v>
      </c>
      <c r="H1000" s="36"/>
      <c r="I1000" s="37"/>
      <c r="J1000" s="30"/>
    </row>
    <row r="1001" customFormat="false" ht="15.75" hidden="false" customHeight="false" outlineLevel="0" collapsed="false">
      <c r="C1001" s="30"/>
      <c r="D1001" s="26" t="n">
        <f aca="false">D1000+1</f>
        <v>1000</v>
      </c>
      <c r="H1001" s="36"/>
      <c r="I1001" s="37"/>
      <c r="J1001" s="30"/>
    </row>
  </sheetData>
  <mergeCells count="13">
    <mergeCell ref="A1:B1"/>
    <mergeCell ref="K2:N2"/>
    <mergeCell ref="K4:N4"/>
    <mergeCell ref="K6:N6"/>
    <mergeCell ref="K8:N8"/>
    <mergeCell ref="K10:N10"/>
    <mergeCell ref="K12:N12"/>
    <mergeCell ref="K14:N14"/>
    <mergeCell ref="K16:N16"/>
    <mergeCell ref="K18:N18"/>
    <mergeCell ref="K20:N20"/>
    <mergeCell ref="K22:N22"/>
    <mergeCell ref="K24:N2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0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6" topLeftCell="A27" activePane="bottomLeft" state="frozen"/>
      <selection pane="topLeft" activeCell="A1" activeCellId="0" sqref="A1"/>
      <selection pane="bottomLeft" activeCell="I3" activeCellId="0" sqref="I3"/>
    </sheetView>
  </sheetViews>
  <sheetFormatPr defaultRowHeight="15.75"/>
  <cols>
    <col collapsed="false" hidden="false" max="2" min="1" style="0" width="14.4285714285714"/>
    <col collapsed="false" hidden="false" max="3" min="3" style="0" width="1.70918367346939"/>
    <col collapsed="false" hidden="false" max="4" min="4" style="0" width="3.57142857142857"/>
    <col collapsed="false" hidden="false" max="5" min="5" style="0" width="14.4285714285714"/>
    <col collapsed="false" hidden="false" max="6" min="6" style="0" width="59.7091836734694"/>
    <col collapsed="false" hidden="false" max="7" min="7" style="0" width="31.0051020408163"/>
    <col collapsed="false" hidden="false" max="8" min="8" style="0" width="11.2959183673469"/>
    <col collapsed="false" hidden="false" max="9" min="9" style="0" width="18.2857142857143"/>
    <col collapsed="false" hidden="false" max="10" min="10" style="0" width="2.14285714285714"/>
    <col collapsed="false" hidden="false" max="1025" min="11" style="0" width="14.4285714285714"/>
  </cols>
  <sheetData>
    <row r="1" customFormat="false" ht="15.75" hidden="false" customHeight="false" outlineLevel="0" collapsed="false">
      <c r="A1" s="29" t="s">
        <v>283</v>
      </c>
      <c r="B1" s="29"/>
      <c r="C1" s="30"/>
      <c r="E1" s="31" t="s">
        <v>11</v>
      </c>
      <c r="F1" s="31" t="s">
        <v>21</v>
      </c>
      <c r="G1" s="31" t="s">
        <v>22</v>
      </c>
      <c r="H1" s="32" t="s">
        <v>12</v>
      </c>
      <c r="I1" s="31" t="s">
        <v>15</v>
      </c>
      <c r="J1" s="30"/>
      <c r="K1" s="33" t="s">
        <v>23</v>
      </c>
      <c r="L1" s="33" t="s">
        <v>24</v>
      </c>
      <c r="M1" s="33" t="s">
        <v>25</v>
      </c>
      <c r="N1" s="33" t="s">
        <v>26</v>
      </c>
    </row>
    <row r="2" customFormat="false" ht="14.9" hidden="false" customHeight="false" outlineLevel="0" collapsed="false">
      <c r="A2" s="34" t="s">
        <v>27</v>
      </c>
      <c r="B2" s="35" t="s">
        <v>28</v>
      </c>
      <c r="C2" s="30"/>
      <c r="D2" s="26" t="n">
        <v>1</v>
      </c>
      <c r="E2" s="26"/>
      <c r="F2" s="26" t="s">
        <v>284</v>
      </c>
      <c r="G2" s="26" t="s">
        <v>285</v>
      </c>
      <c r="H2" s="36" t="n">
        <v>42286</v>
      </c>
      <c r="I2" s="28" t="n">
        <v>491400</v>
      </c>
      <c r="J2" s="30"/>
      <c r="K2" s="38" t="n">
        <v>42005</v>
      </c>
      <c r="L2" s="38"/>
      <c r="M2" s="38"/>
      <c r="N2" s="38"/>
      <c r="O2" s="39"/>
    </row>
    <row r="3" customFormat="false" ht="28.35" hidden="false" customHeight="false" outlineLevel="0" collapsed="false">
      <c r="A3" s="40" t="n">
        <v>16407000</v>
      </c>
      <c r="B3" s="41" t="n">
        <f aca="false">A3-O26</f>
        <v>4494051.96</v>
      </c>
      <c r="C3" s="30"/>
      <c r="D3" s="26" t="n">
        <f aca="false">D2+1</f>
        <v>2</v>
      </c>
      <c r="E3" s="26" t="s">
        <v>286</v>
      </c>
      <c r="F3" s="26" t="s">
        <v>18</v>
      </c>
      <c r="G3" s="26" t="s">
        <v>206</v>
      </c>
      <c r="H3" s="36" t="n">
        <v>42016</v>
      </c>
      <c r="I3" s="28" t="n">
        <v>23650</v>
      </c>
      <c r="J3" s="30"/>
      <c r="K3" s="42" t="n">
        <f aca="false">SUMIFS(I$1:I$1048574,H$1:H$1048574,"&gt;="&amp;DATE(2015,1,1),H$1:H$1048574,"&lt;="&amp;DATE(2015,1,7))</f>
        <v>0</v>
      </c>
      <c r="L3" s="42" t="n">
        <f aca="false">SUMIFS(I$1:I$1048574,H$1:H$1048574,"&gt;="&amp;DATE(2015,1,8),H$1:H$1048574,"&lt;="&amp;DATE(2015,1,14))</f>
        <v>23650</v>
      </c>
      <c r="M3" s="42" t="n">
        <f aca="false">SUMIFS(I$1:I$1048574,H$1:H$1048574,"&gt;="&amp;DATE(2015,1,15),H$1:H$1048574,"&lt;="&amp;DATE(2015,1,21))</f>
        <v>0</v>
      </c>
      <c r="N3" s="42" t="n">
        <f aca="false">SUMIFS(I$1:I$1048574,H$1:H$1048574,"&gt;="&amp;DATE(2015,1,22),H$1:H$1048574,"&lt;="&amp;DATE(2015,1,31))</f>
        <v>23650</v>
      </c>
      <c r="O3" s="42" t="n">
        <f aca="false">SUM(K3:N3)</f>
        <v>47300</v>
      </c>
    </row>
    <row r="4" customFormat="false" ht="13.8" hidden="false" customHeight="false" outlineLevel="0" collapsed="false">
      <c r="A4" s="43"/>
      <c r="B4" s="44"/>
      <c r="C4" s="30"/>
      <c r="D4" s="26" t="n">
        <f aca="false">D3+1</f>
        <v>3</v>
      </c>
      <c r="E4" s="26" t="s">
        <v>287</v>
      </c>
      <c r="F4" s="26" t="s">
        <v>288</v>
      </c>
      <c r="G4" s="26" t="s">
        <v>206</v>
      </c>
      <c r="H4" s="36" t="n">
        <v>42033</v>
      </c>
      <c r="I4" s="28" t="n">
        <v>23650</v>
      </c>
      <c r="J4" s="30"/>
      <c r="K4" s="45" t="n">
        <v>42036</v>
      </c>
      <c r="L4" s="45"/>
      <c r="M4" s="45"/>
      <c r="N4" s="45"/>
    </row>
    <row r="5" customFormat="false" ht="14.9" hidden="false" customHeight="false" outlineLevel="0" collapsed="false">
      <c r="A5" s="43" t="s">
        <v>34</v>
      </c>
      <c r="B5" s="46" t="n">
        <f aca="false">O3</f>
        <v>47300</v>
      </c>
      <c r="C5" s="30"/>
      <c r="D5" s="26" t="n">
        <f aca="false">D4+1</f>
        <v>4</v>
      </c>
      <c r="E5" s="26" t="s">
        <v>289</v>
      </c>
      <c r="F5" s="26" t="s">
        <v>290</v>
      </c>
      <c r="G5" s="26" t="s">
        <v>291</v>
      </c>
      <c r="H5" s="36" t="n">
        <v>42045</v>
      </c>
      <c r="I5" s="28" t="n">
        <v>14000</v>
      </c>
      <c r="J5" s="30"/>
      <c r="K5" s="47" t="n">
        <f aca="false">SUMIFS(I$1:I$1048574,H$1:H$1048574,"&gt;="&amp;DATE(2015,2,1),H$1:H$1048574,"&lt;="&amp;DATE(2015,2,7))</f>
        <v>0</v>
      </c>
      <c r="L5" s="47" t="n">
        <f aca="false">SUMIFS(I$1:I$1048574,H$1:H$1048574,"&gt;="&amp;DATE(2015,2,8),H$1:H$1048574,"&lt;="&amp;DATE(2015,2,14))</f>
        <v>140150</v>
      </c>
      <c r="M5" s="47" t="n">
        <f aca="false">SUMIFS(I$1:I$1048574,H$1:H$1048574,"&gt;="&amp;DATE(2015,2,15),H$1:H$1048574,"&lt;="&amp;DATE(2015,2,21))</f>
        <v>0</v>
      </c>
      <c r="N5" s="47" t="n">
        <f aca="false">SUMIFS(I$1:I$1048574,H$1:H$1048574,"&gt;="&amp;DATE(2015,2,22),H$1:H$1048574,"&lt;="&amp;DATE(2015,2,28))</f>
        <v>41150</v>
      </c>
      <c r="O5" s="47" t="n">
        <f aca="false">SUM(K5:N5)</f>
        <v>181300</v>
      </c>
    </row>
    <row r="6" customFormat="false" ht="13.8" hidden="false" customHeight="false" outlineLevel="0" collapsed="false">
      <c r="A6" s="25" t="s">
        <v>38</v>
      </c>
      <c r="B6" s="48" t="n">
        <f aca="false">O5</f>
        <v>181300</v>
      </c>
      <c r="C6" s="30"/>
      <c r="D6" s="26" t="n">
        <f aca="false">D5+1</f>
        <v>5</v>
      </c>
      <c r="E6" s="26" t="s">
        <v>292</v>
      </c>
      <c r="F6" s="26" t="s">
        <v>293</v>
      </c>
      <c r="G6" s="26" t="s">
        <v>294</v>
      </c>
      <c r="H6" s="36" t="n">
        <v>42048</v>
      </c>
      <c r="I6" s="28" t="n">
        <v>17500</v>
      </c>
      <c r="J6" s="30"/>
      <c r="K6" s="45" t="n">
        <v>42064</v>
      </c>
      <c r="L6" s="45"/>
      <c r="M6" s="45"/>
      <c r="N6" s="45"/>
    </row>
    <row r="7" customFormat="false" ht="13.8" hidden="false" customHeight="false" outlineLevel="0" collapsed="false">
      <c r="A7" s="25" t="s">
        <v>40</v>
      </c>
      <c r="B7" s="48" t="n">
        <f aca="false">O7</f>
        <v>122300</v>
      </c>
      <c r="C7" s="30"/>
      <c r="D7" s="26" t="n">
        <f aca="false">D6+1</f>
        <v>6</v>
      </c>
      <c r="E7" s="26" t="s">
        <v>295</v>
      </c>
      <c r="F7" s="26" t="s">
        <v>293</v>
      </c>
      <c r="G7" s="26" t="s">
        <v>206</v>
      </c>
      <c r="H7" s="36" t="n">
        <v>42048</v>
      </c>
      <c r="I7" s="28" t="n">
        <v>23650</v>
      </c>
      <c r="J7" s="30"/>
      <c r="K7" s="47" t="n">
        <f aca="false">SUMIFS(I$1:I$1048574,H$1:H$1048574,"&gt;="&amp;DATE(2015,3,1),H$1:H$1048574,"&lt;="&amp;DATE(2015,3,7))</f>
        <v>0</v>
      </c>
      <c r="L7" s="47" t="n">
        <f aca="false">SUMIFS(I$1:I$1048574,H$1:H$1048574,"&gt;="&amp;DATE(2015,3,8),H$1:H$1048574,"&lt;="&amp;DATE(2015,3,14))</f>
        <v>41150</v>
      </c>
      <c r="M7" s="47" t="n">
        <f aca="false">SUMIFS(I$1:I$1048574,H$1:H$1048574,"&gt;="&amp;DATE(2015,3,15),H$1:H$1048574,"&lt;="&amp;DATE(2015,3,21))</f>
        <v>40000</v>
      </c>
      <c r="N7" s="47" t="n">
        <f aca="false">SUMIFS(I$1:I$1048574,H$1:H$1048574,"&gt;="&amp;DATE(2015,3,22),H$1:H$1048574,"&lt;="&amp;DATE(2015,3,31))</f>
        <v>41150</v>
      </c>
      <c r="O7" s="47" t="n">
        <f aca="false">SUM(K7:N7)</f>
        <v>122300</v>
      </c>
    </row>
    <row r="8" customFormat="false" ht="14.9" hidden="false" customHeight="false" outlineLevel="0" collapsed="false">
      <c r="A8" s="43" t="s">
        <v>42</v>
      </c>
      <c r="B8" s="46" t="n">
        <f aca="false">O9</f>
        <v>567727</v>
      </c>
      <c r="C8" s="30"/>
      <c r="D8" s="26" t="n">
        <f aca="false">D7+1</f>
        <v>7</v>
      </c>
      <c r="E8" s="26" t="s">
        <v>296</v>
      </c>
      <c r="F8" s="26" t="s">
        <v>297</v>
      </c>
      <c r="G8" s="26" t="s">
        <v>298</v>
      </c>
      <c r="H8" s="36" t="n">
        <v>42048</v>
      </c>
      <c r="I8" s="28" t="n">
        <v>25000</v>
      </c>
      <c r="J8" s="30"/>
      <c r="K8" s="45" t="n">
        <v>42095</v>
      </c>
      <c r="L8" s="45"/>
      <c r="M8" s="45"/>
      <c r="N8" s="45"/>
    </row>
    <row r="9" customFormat="false" ht="14.9" hidden="false" customHeight="false" outlineLevel="0" collapsed="false">
      <c r="A9" s="43" t="s">
        <v>44</v>
      </c>
      <c r="B9" s="46" t="n">
        <f aca="false">O11</f>
        <v>494707</v>
      </c>
      <c r="C9" s="30"/>
      <c r="D9" s="26" t="n">
        <f aca="false">D8+1</f>
        <v>8</v>
      </c>
      <c r="E9" s="26" t="s">
        <v>299</v>
      </c>
      <c r="F9" s="26" t="s">
        <v>300</v>
      </c>
      <c r="G9" s="26" t="s">
        <v>301</v>
      </c>
      <c r="H9" s="36" t="n">
        <v>42048</v>
      </c>
      <c r="I9" s="28" t="n">
        <v>60000</v>
      </c>
      <c r="J9" s="30"/>
      <c r="K9" s="47" t="n">
        <f aca="false">SUMIFS(I$1:I$1048574,H$1:H$1048574,"&gt;="&amp;DATE(2015,4,1),H$1:H$1048574,"&lt;="&amp;DATE(2015,4,10))</f>
        <v>0</v>
      </c>
      <c r="L9" s="47" t="n">
        <f aca="false">SUMIFS(I$1:I$1048574,H$1:H$1048574,"&gt;="&amp;DATE(2015,4,11),H$1:H$1048574,"&lt;="&amp;DATE(2015,4,18))</f>
        <v>41150</v>
      </c>
      <c r="M9" s="47" t="n">
        <f aca="false">SUMIFS(I$1:I$1048574,H$1:H$1048574,"&gt;="&amp;DATE(2015,4,19),H$1:H$1048574,"&lt;="&amp;DATE(2015,4,25))</f>
        <v>425427</v>
      </c>
      <c r="N9" s="47" t="n">
        <f aca="false">SUMIFS(I$1:I$1048574,H$1:H$1048574,"&gt;="&amp;DATE(2015,4,26),H$1:H$1048574,"&lt;="&amp;DATE(2015,4,30))</f>
        <v>101150</v>
      </c>
      <c r="O9" s="47" t="n">
        <f aca="false">SUM(K9:N9)</f>
        <v>567727</v>
      </c>
    </row>
    <row r="10" customFormat="false" ht="14.9" hidden="false" customHeight="false" outlineLevel="0" collapsed="false">
      <c r="A10" s="43" t="s">
        <v>46</v>
      </c>
      <c r="B10" s="46" t="n">
        <f aca="false">O13</f>
        <v>531800</v>
      </c>
      <c r="C10" s="30"/>
      <c r="D10" s="26" t="n">
        <f aca="false">D9+1</f>
        <v>9</v>
      </c>
      <c r="E10" s="26" t="s">
        <v>302</v>
      </c>
      <c r="F10" s="26" t="s">
        <v>74</v>
      </c>
      <c r="G10" s="26" t="s">
        <v>206</v>
      </c>
      <c r="H10" s="36" t="n">
        <v>42061</v>
      </c>
      <c r="I10" s="28" t="n">
        <v>23650</v>
      </c>
      <c r="J10" s="30"/>
      <c r="K10" s="45" t="n">
        <v>42125</v>
      </c>
      <c r="L10" s="45"/>
      <c r="M10" s="45"/>
      <c r="N10" s="45"/>
    </row>
    <row r="11" customFormat="false" ht="14.9" hidden="false" customHeight="false" outlineLevel="0" collapsed="false">
      <c r="A11" s="43" t="s">
        <v>50</v>
      </c>
      <c r="B11" s="46" t="n">
        <f aca="false">O15</f>
        <v>8438451</v>
      </c>
      <c r="C11" s="30"/>
      <c r="D11" s="26" t="n">
        <f aca="false">D10+1</f>
        <v>10</v>
      </c>
      <c r="E11" s="26" t="s">
        <v>303</v>
      </c>
      <c r="F11" s="26" t="s">
        <v>74</v>
      </c>
      <c r="G11" s="26" t="s">
        <v>294</v>
      </c>
      <c r="H11" s="36" t="n">
        <v>42061</v>
      </c>
      <c r="I11" s="28" t="n">
        <v>17500</v>
      </c>
      <c r="J11" s="30"/>
      <c r="K11" s="47" t="n">
        <f aca="false">SUMIFS(I$1:I$1048574,H$1:H$1048574,"&gt;="&amp;DATE(2015,5,1),H$1:H$1048574,"&lt;="&amp;DATE(2015,5,9))</f>
        <v>26000</v>
      </c>
      <c r="L11" s="47" t="n">
        <f aca="false">SUMIFS(I$1:I$1048574,H$1:H$1048574,"&gt;="&amp;DATE(2015,5,10),H$1:H$1048574,"&lt;="&amp;DATE(2015,5,16))</f>
        <v>41150</v>
      </c>
      <c r="M11" s="47" t="n">
        <f aca="false">SUMIFS(I$1:I$1048574,H$1:H$1048574,"&gt;="&amp;DATE(2015,5,17),H$1:H$1048574,"&lt;="&amp;DATE(2015,5,23))</f>
        <v>342702</v>
      </c>
      <c r="N11" s="47" t="n">
        <f aca="false">SUMIFS(I$1:I$1048574,H$1:H$1048574,"&gt;="&amp;DATE(2015,5,24),H$1:H$1048574,"&lt;="&amp;DATE(2015,5,31))</f>
        <v>84855</v>
      </c>
      <c r="O11" s="47" t="n">
        <f aca="false">SUM(K11:N11)</f>
        <v>494707</v>
      </c>
    </row>
    <row r="12" customFormat="false" ht="13.8" hidden="false" customHeight="false" outlineLevel="0" collapsed="false">
      <c r="A12" s="25" t="s">
        <v>54</v>
      </c>
      <c r="B12" s="48" t="n">
        <f aca="false">O17</f>
        <v>413200</v>
      </c>
      <c r="C12" s="30"/>
      <c r="D12" s="26" t="n">
        <f aca="false">D11+1</f>
        <v>11</v>
      </c>
      <c r="E12" s="26" t="s">
        <v>304</v>
      </c>
      <c r="F12" s="26" t="s">
        <v>80</v>
      </c>
      <c r="G12" s="26" t="s">
        <v>206</v>
      </c>
      <c r="H12" s="36" t="n">
        <v>42074</v>
      </c>
      <c r="I12" s="28" t="n">
        <v>23650</v>
      </c>
      <c r="J12" s="30"/>
      <c r="K12" s="45" t="n">
        <v>42156</v>
      </c>
      <c r="L12" s="45"/>
      <c r="M12" s="45"/>
      <c r="N12" s="45"/>
    </row>
    <row r="13" customFormat="false" ht="13.8" hidden="false" customHeight="false" outlineLevel="0" collapsed="false">
      <c r="A13" s="25" t="s">
        <v>57</v>
      </c>
      <c r="B13" s="48" t="n">
        <f aca="false">O19</f>
        <v>353409.09</v>
      </c>
      <c r="C13" s="30"/>
      <c r="D13" s="26" t="n">
        <f aca="false">D12+1</f>
        <v>12</v>
      </c>
      <c r="E13" s="26" t="s">
        <v>305</v>
      </c>
      <c r="F13" s="26" t="s">
        <v>80</v>
      </c>
      <c r="G13" s="26" t="s">
        <v>294</v>
      </c>
      <c r="H13" s="36" t="n">
        <v>42074</v>
      </c>
      <c r="I13" s="28" t="n">
        <v>17500</v>
      </c>
      <c r="J13" s="30"/>
      <c r="K13" s="47" t="n">
        <f aca="false">SUMIFS(I$1:I$1048574,H$1:H$1048574,"&gt;="&amp;DATE(2015,6,1),H$1:H$1048574,"&lt;="&amp;DATE(2015,6,6))</f>
        <v>218500</v>
      </c>
      <c r="L13" s="47" t="n">
        <f aca="false">SUMIFS(I$1:I$1048574,H$1:H$1048574,"&gt;="&amp;DATE(2015,6,7),H$1:H$1048574,"&lt;="&amp;DATE(2015,6,13))</f>
        <v>259150</v>
      </c>
      <c r="M13" s="47" t="n">
        <f aca="false">SUMIFS(I$1:I$1048574,H$1:H$1048574,"&gt;="&amp;DATE(2015,6,14),H$1:H$1048574,"&lt;="&amp;DATE(2015,6,20))</f>
        <v>13000</v>
      </c>
      <c r="N13" s="47" t="n">
        <f aca="false">SUMIFS(I$1:I$1048574,H$1:H$1048574,"&gt;="&amp;DATE(2015,6,21),H$1:H$1048574,"&lt;="&amp;DATE(2015,6,30))</f>
        <v>41150</v>
      </c>
      <c r="O13" s="47" t="n">
        <f aca="false">SUM(K13:N13)</f>
        <v>531800</v>
      </c>
    </row>
    <row r="14" customFormat="false" ht="13.8" hidden="false" customHeight="false" outlineLevel="0" collapsed="false">
      <c r="A14" s="25" t="s">
        <v>59</v>
      </c>
      <c r="B14" s="48" t="n">
        <f aca="false">O21</f>
        <v>810053.95</v>
      </c>
      <c r="C14" s="30"/>
      <c r="D14" s="26" t="n">
        <f aca="false">D13+1</f>
        <v>13</v>
      </c>
      <c r="E14" s="26" t="s">
        <v>306</v>
      </c>
      <c r="F14" s="26" t="s">
        <v>307</v>
      </c>
      <c r="G14" s="26" t="s">
        <v>301</v>
      </c>
      <c r="H14" s="36" t="n">
        <v>42079</v>
      </c>
      <c r="I14" s="28" t="n">
        <v>40000</v>
      </c>
      <c r="J14" s="30"/>
      <c r="K14" s="45" t="n">
        <v>42186</v>
      </c>
      <c r="L14" s="45"/>
      <c r="M14" s="45"/>
      <c r="N14" s="45"/>
    </row>
    <row r="15" customFormat="false" ht="13.8" hidden="false" customHeight="false" outlineLevel="0" collapsed="false">
      <c r="A15" s="25" t="s">
        <v>63</v>
      </c>
      <c r="B15" s="48" t="n">
        <f aca="false">O23</f>
        <v>0</v>
      </c>
      <c r="C15" s="30"/>
      <c r="D15" s="26" t="n">
        <f aca="false">D14+1</f>
        <v>14</v>
      </c>
      <c r="E15" s="26" t="s">
        <v>308</v>
      </c>
      <c r="F15" s="26" t="s">
        <v>309</v>
      </c>
      <c r="G15" s="26" t="s">
        <v>294</v>
      </c>
      <c r="H15" s="36" t="n">
        <v>42090</v>
      </c>
      <c r="I15" s="28" t="n">
        <v>17500</v>
      </c>
      <c r="J15" s="30"/>
      <c r="K15" s="47" t="n">
        <f aca="false">SUMIFS(I$1:I$1048574,H$1:H$1048574,"&gt;="&amp;DATE(2015,7,1),H$1:H$1048574,"&lt;="&amp;DATE(2015,7,11))</f>
        <v>218151</v>
      </c>
      <c r="L15" s="47" t="n">
        <f aca="false">SUMIFS(I$1:I$1048574,H$1:H$1048574,"&gt;="&amp;DATE(2015,7,12),H$1:H$1048574,"&lt;="&amp;DATE(2015,7,18))</f>
        <v>151150</v>
      </c>
      <c r="M15" s="47" t="n">
        <f aca="false">SUMIFS(I$1:I$1048574,H$1:H$1048574,"&gt;="&amp;DATE(2015,7,19),H$1:H$1048574,"&lt;="&amp;DATE(2015,7,25))</f>
        <v>40000</v>
      </c>
      <c r="N15" s="47" t="n">
        <f aca="false">SUMIFS(I$1:I$1048574,H$1:H$1048574,"&gt;="&amp;DATE(2015,7,26),H$1:H$1048574,"&lt;="&amp;DATE(2015,7,31))</f>
        <v>8029150</v>
      </c>
      <c r="O15" s="47" t="n">
        <f aca="false">SUM(K15:N15)</f>
        <v>8438451</v>
      </c>
    </row>
    <row r="16" customFormat="false" ht="13.8" hidden="false" customHeight="false" outlineLevel="0" collapsed="false">
      <c r="A16" s="25" t="s">
        <v>67</v>
      </c>
      <c r="B16" s="49" t="n">
        <f aca="false">O25</f>
        <v>0</v>
      </c>
      <c r="C16" s="30"/>
      <c r="D16" s="26" t="n">
        <f aca="false">D15+1</f>
        <v>15</v>
      </c>
      <c r="E16" s="26" t="s">
        <v>310</v>
      </c>
      <c r="F16" s="26" t="s">
        <v>309</v>
      </c>
      <c r="G16" s="26" t="s">
        <v>206</v>
      </c>
      <c r="H16" s="36" t="n">
        <v>42090</v>
      </c>
      <c r="I16" s="28" t="n">
        <v>23650</v>
      </c>
      <c r="J16" s="30"/>
      <c r="K16" s="45" t="n">
        <v>42217</v>
      </c>
      <c r="L16" s="45"/>
      <c r="M16" s="45"/>
      <c r="N16" s="45"/>
    </row>
    <row r="17" customFormat="false" ht="13.8" hidden="false" customHeight="false" outlineLevel="0" collapsed="false">
      <c r="B17" s="37" t="n">
        <f aca="false">O26</f>
        <v>11912948.04</v>
      </c>
      <c r="C17" s="30"/>
      <c r="D17" s="26" t="n">
        <f aca="false">D16+1</f>
        <v>16</v>
      </c>
      <c r="E17" s="26" t="s">
        <v>311</v>
      </c>
      <c r="F17" s="26" t="s">
        <v>118</v>
      </c>
      <c r="G17" s="26" t="s">
        <v>206</v>
      </c>
      <c r="H17" s="36" t="n">
        <v>42108</v>
      </c>
      <c r="I17" s="28" t="n">
        <v>23650</v>
      </c>
      <c r="J17" s="30"/>
      <c r="K17" s="47" t="n">
        <f aca="false">SUMIFS(I$1:I$1048574,H$1:H$1048574,"&gt;="&amp;DATE(2015,8,1),H$1:H$1048574,"&lt;="&amp;DATE(2015,8,8))</f>
        <v>0</v>
      </c>
      <c r="L17" s="47" t="n">
        <f aca="false">SUMIFS(I$1:I$1048574,H$1:H$1048574,"&gt;="&amp;DATE(2015,8,9),H$1:H$1048574,"&lt;="&amp;DATE(2015,8,15))</f>
        <v>344750</v>
      </c>
      <c r="M17" s="47" t="n">
        <f aca="false">SUMIFS(I$1:I$1048574,H$1:H$1048574,"&gt;="&amp;DATE(2015,8,16),H$1:H$1048574,"&lt;="&amp;DATE(2015,8,22))</f>
        <v>0</v>
      </c>
      <c r="N17" s="47" t="n">
        <f aca="false">SUMIFS(I$1:I$1048574,H$1:H$1048574,"&gt;="&amp;DATE(2015,8,22),H$1:H$1048574,"&lt;="&amp;DATE(2015,8,30))</f>
        <v>68450</v>
      </c>
      <c r="O17" s="47" t="n">
        <f aca="false">SUM(K17:N17)</f>
        <v>413200</v>
      </c>
    </row>
    <row r="18" customFormat="false" ht="13.8" hidden="false" customHeight="false" outlineLevel="0" collapsed="false">
      <c r="C18" s="30"/>
      <c r="D18" s="26" t="n">
        <f aca="false">D17+1</f>
        <v>17</v>
      </c>
      <c r="E18" s="26" t="s">
        <v>312</v>
      </c>
      <c r="F18" s="26" t="s">
        <v>118</v>
      </c>
      <c r="G18" s="26" t="s">
        <v>294</v>
      </c>
      <c r="H18" s="36" t="n">
        <v>42108</v>
      </c>
      <c r="I18" s="28" t="n">
        <v>17500</v>
      </c>
      <c r="J18" s="30"/>
      <c r="K18" s="45" t="n">
        <v>42248</v>
      </c>
      <c r="L18" s="45"/>
      <c r="M18" s="45"/>
      <c r="N18" s="45"/>
    </row>
    <row r="19" customFormat="false" ht="41.75" hidden="false" customHeight="false" outlineLevel="0" collapsed="false">
      <c r="C19" s="30"/>
      <c r="D19" s="26" t="n">
        <f aca="false">D18+1</f>
        <v>18</v>
      </c>
      <c r="E19" s="26" t="s">
        <v>313</v>
      </c>
      <c r="F19" s="51" t="s">
        <v>314</v>
      </c>
      <c r="G19" s="26" t="s">
        <v>315</v>
      </c>
      <c r="H19" s="36" t="n">
        <v>42117</v>
      </c>
      <c r="I19" s="28" t="n">
        <v>425427</v>
      </c>
      <c r="J19" s="30"/>
      <c r="K19" s="47" t="n">
        <f aca="false">SUMIFS(I$1:I$1048574,H$1:H$1048574,"&gt;="&amp;DATE(2015,9,1),H$1:H$1048574,"&lt;="&amp;DATE(2015,9,5))</f>
        <v>0</v>
      </c>
      <c r="L19" s="47" t="n">
        <f aca="false">SUMIFS(I$1:I$1048574,H$1:H$1048574,"&gt;="&amp;DATE(2015,9,6),H$1:H$1048574,"&lt;="&amp;DATE(2015,9,12))</f>
        <v>230000</v>
      </c>
      <c r="M19" s="47" t="n">
        <f aca="false">SUMIFS(I$1:I$1048574,H$1:H$1048574,"&gt;="&amp;DATE(2015,9,13),H$1:H$1048574,"&lt;="&amp;DATE(2015,9,19))</f>
        <v>15909.09</v>
      </c>
      <c r="N19" s="47" t="n">
        <f aca="false">SUMIFS(I$1:I$1048574,H$1:H$1048574,"&gt;="&amp;DATE(2015,9,20),H$1:H$1048574,"&lt;="&amp;DATE(2015,9,30))</f>
        <v>107500</v>
      </c>
      <c r="O19" s="47" t="n">
        <f aca="false">SUM(K19:N19)</f>
        <v>353409.09</v>
      </c>
    </row>
    <row r="20" customFormat="false" ht="13.8" hidden="false" customHeight="false" outlineLevel="0" collapsed="false">
      <c r="C20" s="30"/>
      <c r="D20" s="26" t="n">
        <f aca="false">D19+1</f>
        <v>19</v>
      </c>
      <c r="E20" s="26" t="s">
        <v>316</v>
      </c>
      <c r="F20" s="26" t="s">
        <v>317</v>
      </c>
      <c r="G20" s="26" t="s">
        <v>298</v>
      </c>
      <c r="H20" s="36" t="n">
        <v>42123</v>
      </c>
      <c r="I20" s="28" t="n">
        <v>25000</v>
      </c>
      <c r="J20" s="30"/>
      <c r="K20" s="45" t="n">
        <v>42278</v>
      </c>
      <c r="L20" s="45"/>
      <c r="M20" s="45"/>
      <c r="N20" s="45"/>
    </row>
    <row r="21" customFormat="false" ht="13.8" hidden="false" customHeight="false" outlineLevel="0" collapsed="false">
      <c r="C21" s="30"/>
      <c r="D21" s="26" t="n">
        <f aca="false">D20+1</f>
        <v>20</v>
      </c>
      <c r="E21" s="26" t="s">
        <v>318</v>
      </c>
      <c r="F21" s="26" t="s">
        <v>317</v>
      </c>
      <c r="G21" s="26" t="s">
        <v>291</v>
      </c>
      <c r="H21" s="36" t="n">
        <v>42123</v>
      </c>
      <c r="I21" s="28" t="n">
        <v>35000</v>
      </c>
      <c r="J21" s="30"/>
      <c r="K21" s="47" t="n">
        <f aca="false">SUMIFS(I$1:I$1048574,H$1:H$1048574,"&gt;="&amp;DATE(2015,10,1),H$1:H$1048574,"&lt;="&amp;DATE(2015,10,10))</f>
        <v>792553.95</v>
      </c>
      <c r="L21" s="47" t="n">
        <f aca="false">SUMIFS(I$1:I$1048574,H$1:H$1048574,"&gt;="&amp;DATE(2015,10,11),H$1:H$1048574,"&lt;="&amp;DATE(2015,10,17))</f>
        <v>0</v>
      </c>
      <c r="M21" s="47" t="n">
        <f aca="false">SUMIFS(I$1:I$1048574,H$1:H$1048574,"&gt;="&amp;DATE(2015,10,18),H$1:H$1048574,"&lt;="&amp;DATE(2015,10,24))</f>
        <v>17500</v>
      </c>
      <c r="N21" s="47" t="n">
        <f aca="false">SUMIFS(I$1:I$1048574,H$1:H$1048574,"&gt;="&amp;DATE(2015,10,25),H$1:H$1048574,"&lt;="&amp;DATE(2015,10,31))</f>
        <v>0</v>
      </c>
      <c r="O21" s="47" t="n">
        <f aca="false">SUM(K21:N21)</f>
        <v>810053.95</v>
      </c>
    </row>
    <row r="22" customFormat="false" ht="13.8" hidden="false" customHeight="false" outlineLevel="0" collapsed="false">
      <c r="C22" s="30"/>
      <c r="D22" s="26" t="n">
        <f aca="false">D21+1</f>
        <v>21</v>
      </c>
      <c r="E22" s="26" t="s">
        <v>319</v>
      </c>
      <c r="F22" s="26" t="s">
        <v>320</v>
      </c>
      <c r="G22" s="26" t="s">
        <v>206</v>
      </c>
      <c r="H22" s="36" t="n">
        <v>42123</v>
      </c>
      <c r="I22" s="28" t="n">
        <v>23650</v>
      </c>
      <c r="J22" s="30"/>
      <c r="K22" s="45" t="n">
        <v>42309</v>
      </c>
      <c r="L22" s="45"/>
      <c r="M22" s="45"/>
      <c r="N22" s="45"/>
    </row>
    <row r="23" customFormat="false" ht="13.8" hidden="false" customHeight="false" outlineLevel="0" collapsed="false">
      <c r="C23" s="30"/>
      <c r="D23" s="26" t="n">
        <f aca="false">D22+1</f>
        <v>22</v>
      </c>
      <c r="E23" s="26" t="s">
        <v>321</v>
      </c>
      <c r="F23" s="26" t="s">
        <v>320</v>
      </c>
      <c r="G23" s="26" t="s">
        <v>294</v>
      </c>
      <c r="H23" s="36" t="n">
        <v>42123</v>
      </c>
      <c r="I23" s="28" t="n">
        <v>17500</v>
      </c>
      <c r="J23" s="30"/>
      <c r="K23" s="47" t="n">
        <f aca="false">SUMIFS(I$1:I$1048574,H$1:H$1048574,"&gt;="&amp;DATE(2015,11,1),H$1:H$1048574,"&lt;="&amp;DATE(2015,11,7))</f>
        <v>0</v>
      </c>
      <c r="L23" s="47" t="n">
        <f aca="false">SUMIFS(I$1:I$1048574,H$1:H$1048574,"&gt;="&amp;DATE(2015,11,8),H$1:H$1048574,"&lt;="&amp;DATE(2015,11,14))</f>
        <v>0</v>
      </c>
      <c r="M23" s="47" t="n">
        <f aca="false">SUMIFS(I$1:I$1048574,H$1:H$1048574,"&gt;="&amp;DATE(2015,11,15),H$1:H$1048574,"&lt;="&amp;DATE(2015,11,21))</f>
        <v>0</v>
      </c>
      <c r="N23" s="47" t="n">
        <f aca="false">SUMIFS(I$1:I$1048574,H$1:H$1048574,"&gt;="&amp;DATE(2015,11,22),H$1:H$1048574,"&lt;="&amp;DATE(2015,11,30))</f>
        <v>0</v>
      </c>
      <c r="O23" s="47" t="n">
        <f aca="false">SUM(K23:N23)</f>
        <v>0</v>
      </c>
    </row>
    <row r="24" customFormat="false" ht="13.8" hidden="false" customHeight="false" outlineLevel="0" collapsed="false">
      <c r="C24" s="30"/>
      <c r="D24" s="26" t="n">
        <f aca="false">D23+1</f>
        <v>23</v>
      </c>
      <c r="E24" s="26" t="s">
        <v>322</v>
      </c>
      <c r="F24" s="26" t="s">
        <v>323</v>
      </c>
      <c r="G24" s="26" t="s">
        <v>324</v>
      </c>
      <c r="H24" s="36" t="n">
        <v>42132</v>
      </c>
      <c r="I24" s="28" t="n">
        <v>26000</v>
      </c>
      <c r="J24" s="30"/>
      <c r="K24" s="45" t="n">
        <v>42339</v>
      </c>
      <c r="L24" s="45"/>
      <c r="M24" s="45"/>
      <c r="N24" s="45"/>
    </row>
    <row r="25" customFormat="false" ht="13.8" hidden="false" customHeight="false" outlineLevel="0" collapsed="false">
      <c r="C25" s="30"/>
      <c r="D25" s="26" t="n">
        <f aca="false">D24+1</f>
        <v>24</v>
      </c>
      <c r="E25" s="26" t="s">
        <v>325</v>
      </c>
      <c r="F25" s="26" t="s">
        <v>160</v>
      </c>
      <c r="G25" s="26" t="s">
        <v>294</v>
      </c>
      <c r="H25" s="36" t="n">
        <v>42137</v>
      </c>
      <c r="I25" s="28" t="n">
        <v>17500</v>
      </c>
      <c r="J25" s="30"/>
      <c r="K25" s="47" t="n">
        <f aca="false">SUMIFS(I$1:I$1048574,H$1:H$1048574,"&gt;="&amp;DATE(2015,12,1),H$1:H$1048574,"&lt;="&amp;DATE(2015,12,12))</f>
        <v>0</v>
      </c>
      <c r="L25" s="47" t="n">
        <f aca="false">SUMIFS(I$1:I$1048574,H$1:H$1048574,"&gt;="&amp;DATE(2015,12,13),H$1:H$1048574,"&lt;="&amp;DATE(2015,12,19))</f>
        <v>0</v>
      </c>
      <c r="M25" s="47" t="n">
        <f aca="false">SUMIFS(I$1:I$1048574,H$1:H$1048574,"&gt;="&amp;DATE(2015,12,20),H$1:H$1048574,"&lt;="&amp;DATE(2015,12,26))</f>
        <v>0</v>
      </c>
      <c r="N25" s="47" t="n">
        <f aca="false">SUMIFS(I$1:I$1048574,H$1:H$1048574,"&gt;="&amp;DATE(2015,12,27),H$1:H$1048574,"&lt;="&amp;DATE(2015,12,31))</f>
        <v>0</v>
      </c>
      <c r="O25" s="47" t="n">
        <f aca="false">SUM(K25:N25)</f>
        <v>0</v>
      </c>
    </row>
    <row r="26" customFormat="false" ht="13.8" hidden="false" customHeight="false" outlineLevel="0" collapsed="false">
      <c r="C26" s="30"/>
      <c r="D26" s="26" t="n">
        <f aca="false">D25+1</f>
        <v>25</v>
      </c>
      <c r="E26" s="26" t="s">
        <v>326</v>
      </c>
      <c r="F26" s="26" t="s">
        <v>160</v>
      </c>
      <c r="G26" s="26" t="s">
        <v>206</v>
      </c>
      <c r="H26" s="36" t="n">
        <v>42137</v>
      </c>
      <c r="I26" s="28" t="n">
        <v>23650</v>
      </c>
      <c r="J26" s="30"/>
      <c r="O26" s="37" t="n">
        <f aca="false">SUM(O4:O25)</f>
        <v>11912948.04</v>
      </c>
    </row>
    <row r="27" customFormat="false" ht="13.8" hidden="false" customHeight="false" outlineLevel="0" collapsed="false">
      <c r="C27" s="30"/>
      <c r="D27" s="26" t="n">
        <f aca="false">D26+1</f>
        <v>26</v>
      </c>
      <c r="E27" s="26" t="s">
        <v>327</v>
      </c>
      <c r="F27" s="26" t="s">
        <v>323</v>
      </c>
      <c r="G27" s="26" t="s">
        <v>291</v>
      </c>
      <c r="H27" s="36" t="n">
        <v>42143</v>
      </c>
      <c r="I27" s="28" t="n">
        <v>35000</v>
      </c>
      <c r="J27" s="30"/>
    </row>
    <row r="28" customFormat="false" ht="13.8" hidden="false" customHeight="false" outlineLevel="0" collapsed="false">
      <c r="C28" s="30"/>
      <c r="D28" s="26" t="n">
        <f aca="false">D27+1</f>
        <v>27</v>
      </c>
      <c r="E28" s="26" t="s">
        <v>328</v>
      </c>
      <c r="F28" s="26" t="s">
        <v>323</v>
      </c>
      <c r="G28" s="26" t="s">
        <v>298</v>
      </c>
      <c r="H28" s="36" t="n">
        <v>42143</v>
      </c>
      <c r="I28" s="28" t="n">
        <v>25000</v>
      </c>
      <c r="J28" s="30"/>
    </row>
    <row r="29" customFormat="false" ht="28.35" hidden="false" customHeight="false" outlineLevel="0" collapsed="false">
      <c r="C29" s="30"/>
      <c r="D29" s="26" t="n">
        <f aca="false">D28+1</f>
        <v>28</v>
      </c>
      <c r="E29" s="26" t="s">
        <v>329</v>
      </c>
      <c r="F29" s="51" t="s">
        <v>330</v>
      </c>
      <c r="G29" s="26" t="s">
        <v>331</v>
      </c>
      <c r="H29" s="36" t="n">
        <v>42143</v>
      </c>
      <c r="I29" s="28" t="n">
        <v>282702</v>
      </c>
      <c r="J29" s="30"/>
    </row>
    <row r="30" customFormat="false" ht="28.35" hidden="false" customHeight="false" outlineLevel="0" collapsed="false">
      <c r="C30" s="30"/>
      <c r="D30" s="26" t="n">
        <f aca="false">D29+1</f>
        <v>29</v>
      </c>
      <c r="E30" s="26" t="s">
        <v>332</v>
      </c>
      <c r="F30" s="51" t="s">
        <v>333</v>
      </c>
      <c r="G30" s="26" t="s">
        <v>334</v>
      </c>
      <c r="H30" s="36" t="n">
        <v>42150</v>
      </c>
      <c r="I30" s="28" t="n">
        <v>43705</v>
      </c>
      <c r="J30" s="30"/>
    </row>
    <row r="31" customFormat="false" ht="13.8" hidden="false" customHeight="false" outlineLevel="0" collapsed="false">
      <c r="C31" s="30"/>
      <c r="D31" s="26" t="n">
        <f aca="false">D30+1</f>
        <v>30</v>
      </c>
      <c r="E31" s="26" t="s">
        <v>335</v>
      </c>
      <c r="F31" s="26" t="s">
        <v>171</v>
      </c>
      <c r="G31" s="26" t="s">
        <v>206</v>
      </c>
      <c r="H31" s="36" t="n">
        <v>42151</v>
      </c>
      <c r="I31" s="28" t="n">
        <v>23650</v>
      </c>
      <c r="J31" s="30"/>
    </row>
    <row r="32" customFormat="false" ht="13.8" hidden="false" customHeight="false" outlineLevel="0" collapsed="false">
      <c r="C32" s="30"/>
      <c r="D32" s="26" t="n">
        <f aca="false">D31+1</f>
        <v>31</v>
      </c>
      <c r="E32" s="26" t="s">
        <v>336</v>
      </c>
      <c r="F32" s="26" t="s">
        <v>171</v>
      </c>
      <c r="G32" s="26" t="s">
        <v>294</v>
      </c>
      <c r="H32" s="36" t="n">
        <v>42151</v>
      </c>
      <c r="I32" s="28" t="n">
        <v>17500</v>
      </c>
      <c r="J32" s="30"/>
    </row>
    <row r="33" customFormat="false" ht="13.8" hidden="false" customHeight="false" outlineLevel="0" collapsed="false">
      <c r="C33" s="30"/>
      <c r="D33" s="26" t="n">
        <f aca="false">D32+1</f>
        <v>32</v>
      </c>
      <c r="E33" s="26" t="s">
        <v>337</v>
      </c>
      <c r="F33" s="26" t="s">
        <v>338</v>
      </c>
      <c r="G33" s="26" t="s">
        <v>301</v>
      </c>
      <c r="H33" s="36" t="n">
        <v>42156</v>
      </c>
      <c r="I33" s="28" t="n">
        <v>120000</v>
      </c>
      <c r="J33" s="30"/>
    </row>
    <row r="34" customFormat="false" ht="13.8" hidden="false" customHeight="false" outlineLevel="0" collapsed="false">
      <c r="C34" s="30"/>
      <c r="D34" s="26" t="n">
        <f aca="false">D33+1</f>
        <v>33</v>
      </c>
      <c r="E34" s="26" t="s">
        <v>339</v>
      </c>
      <c r="F34" s="26" t="s">
        <v>323</v>
      </c>
      <c r="G34" s="26" t="s">
        <v>340</v>
      </c>
      <c r="H34" s="36" t="n">
        <v>42156</v>
      </c>
      <c r="I34" s="28" t="n">
        <v>50000</v>
      </c>
      <c r="J34" s="30"/>
    </row>
    <row r="35" customFormat="false" ht="28.35" hidden="false" customHeight="false" outlineLevel="0" collapsed="false">
      <c r="C35" s="30"/>
      <c r="D35" s="26" t="n">
        <f aca="false">D34+1</f>
        <v>34</v>
      </c>
      <c r="E35" s="26" t="s">
        <v>341</v>
      </c>
      <c r="F35" s="51" t="s">
        <v>342</v>
      </c>
      <c r="G35" s="26" t="s">
        <v>343</v>
      </c>
      <c r="H35" s="36" t="n">
        <v>42159</v>
      </c>
      <c r="I35" s="28" t="n">
        <v>22500</v>
      </c>
      <c r="J35" s="30"/>
    </row>
    <row r="36" customFormat="false" ht="13.8" hidden="false" customHeight="false" outlineLevel="0" collapsed="false">
      <c r="C36" s="30"/>
      <c r="D36" s="26" t="n">
        <f aca="false">D35+1</f>
        <v>35</v>
      </c>
      <c r="E36" s="26" t="s">
        <v>344</v>
      </c>
      <c r="F36" s="26" t="s">
        <v>345</v>
      </c>
      <c r="G36" s="26" t="s">
        <v>324</v>
      </c>
      <c r="H36" s="36" t="n">
        <v>42159</v>
      </c>
      <c r="I36" s="28" t="n">
        <v>26000</v>
      </c>
      <c r="J36" s="30"/>
    </row>
    <row r="37" customFormat="false" ht="13.8" hidden="false" customHeight="false" outlineLevel="0" collapsed="false">
      <c r="C37" s="30"/>
      <c r="D37" s="26" t="n">
        <f aca="false">D36+1</f>
        <v>36</v>
      </c>
      <c r="E37" s="26" t="s">
        <v>346</v>
      </c>
      <c r="F37" s="26" t="s">
        <v>345</v>
      </c>
      <c r="G37" s="26" t="s">
        <v>298</v>
      </c>
      <c r="H37" s="36" t="n">
        <v>42164</v>
      </c>
      <c r="I37" s="28" t="n">
        <v>25000</v>
      </c>
      <c r="J37" s="30"/>
    </row>
    <row r="38" customFormat="false" ht="13.8" hidden="false" customHeight="false" outlineLevel="0" collapsed="false">
      <c r="C38" s="30"/>
      <c r="D38" s="26" t="n">
        <f aca="false">D37+1</f>
        <v>37</v>
      </c>
      <c r="E38" s="26" t="s">
        <v>347</v>
      </c>
      <c r="F38" s="26" t="s">
        <v>345</v>
      </c>
      <c r="G38" s="26" t="s">
        <v>291</v>
      </c>
      <c r="H38" s="36" t="n">
        <v>42164</v>
      </c>
      <c r="I38" s="28" t="n">
        <v>35000</v>
      </c>
      <c r="J38" s="30"/>
    </row>
    <row r="39" customFormat="false" ht="13.8" hidden="false" customHeight="false" outlineLevel="0" collapsed="false">
      <c r="C39" s="30"/>
      <c r="D39" s="26" t="n">
        <f aca="false">D38+1</f>
        <v>38</v>
      </c>
      <c r="E39" s="26" t="s">
        <v>348</v>
      </c>
      <c r="F39" s="26" t="s">
        <v>345</v>
      </c>
      <c r="G39" s="26" t="s">
        <v>340</v>
      </c>
      <c r="H39" s="36" t="n">
        <v>42164</v>
      </c>
      <c r="I39" s="28" t="n">
        <v>50000</v>
      </c>
      <c r="J39" s="30"/>
    </row>
    <row r="40" customFormat="false" ht="13.8" hidden="false" customHeight="false" outlineLevel="0" collapsed="false">
      <c r="C40" s="30"/>
      <c r="D40" s="26" t="n">
        <f aca="false">D39+1</f>
        <v>39</v>
      </c>
      <c r="E40" s="26" t="s">
        <v>349</v>
      </c>
      <c r="F40" s="26" t="s">
        <v>350</v>
      </c>
      <c r="G40" s="26" t="s">
        <v>351</v>
      </c>
      <c r="H40" s="36" t="n">
        <v>42165</v>
      </c>
      <c r="I40" s="28" t="n">
        <v>60000</v>
      </c>
      <c r="J40" s="30"/>
    </row>
    <row r="41" customFormat="false" ht="13.8" hidden="false" customHeight="false" outlineLevel="0" collapsed="false">
      <c r="C41" s="30"/>
      <c r="D41" s="26" t="n">
        <f aca="false">D40+1</f>
        <v>40</v>
      </c>
      <c r="E41" s="26" t="s">
        <v>352</v>
      </c>
      <c r="F41" s="26" t="s">
        <v>353</v>
      </c>
      <c r="G41" s="26" t="s">
        <v>354</v>
      </c>
      <c r="H41" s="36" t="n">
        <v>42166</v>
      </c>
      <c r="I41" s="28" t="n">
        <v>48000</v>
      </c>
      <c r="J41" s="30"/>
    </row>
    <row r="42" customFormat="false" ht="13.8" hidden="false" customHeight="false" outlineLevel="0" collapsed="false">
      <c r="C42" s="30"/>
      <c r="D42" s="26" t="n">
        <f aca="false">D41+1</f>
        <v>41</v>
      </c>
      <c r="E42" s="26" t="s">
        <v>355</v>
      </c>
      <c r="F42" s="26" t="s">
        <v>356</v>
      </c>
      <c r="G42" s="26" t="s">
        <v>206</v>
      </c>
      <c r="H42" s="36" t="n">
        <v>42166</v>
      </c>
      <c r="I42" s="28" t="n">
        <v>23650</v>
      </c>
      <c r="J42" s="30"/>
    </row>
    <row r="43" customFormat="false" ht="13.8" hidden="false" customHeight="false" outlineLevel="0" collapsed="false">
      <c r="C43" s="30"/>
      <c r="D43" s="26" t="n">
        <f aca="false">D42+1</f>
        <v>42</v>
      </c>
      <c r="E43" s="26" t="s">
        <v>357</v>
      </c>
      <c r="F43" s="26" t="s">
        <v>356</v>
      </c>
      <c r="G43" s="26" t="s">
        <v>294</v>
      </c>
      <c r="H43" s="36" t="n">
        <v>42166</v>
      </c>
      <c r="I43" s="28" t="n">
        <v>17500</v>
      </c>
      <c r="J43" s="30"/>
    </row>
    <row r="44" customFormat="false" ht="13.8" hidden="false" customHeight="false" outlineLevel="0" collapsed="false">
      <c r="C44" s="30"/>
      <c r="D44" s="26" t="n">
        <f aca="false">D43+1</f>
        <v>43</v>
      </c>
      <c r="E44" s="26" t="s">
        <v>358</v>
      </c>
      <c r="F44" s="26" t="s">
        <v>356</v>
      </c>
      <c r="G44" s="26" t="s">
        <v>324</v>
      </c>
      <c r="H44" s="36" t="n">
        <v>42173</v>
      </c>
      <c r="I44" s="28" t="n">
        <v>13000</v>
      </c>
      <c r="J44" s="30"/>
    </row>
    <row r="45" customFormat="false" ht="13.8" hidden="false" customHeight="false" outlineLevel="0" collapsed="false">
      <c r="C45" s="30"/>
      <c r="D45" s="26" t="n">
        <f aca="false">D44+1</f>
        <v>44</v>
      </c>
      <c r="E45" s="26" t="s">
        <v>359</v>
      </c>
      <c r="F45" s="26" t="s">
        <v>203</v>
      </c>
      <c r="G45" s="26" t="s">
        <v>206</v>
      </c>
      <c r="H45" s="36" t="n">
        <v>42184</v>
      </c>
      <c r="I45" s="28" t="n">
        <v>23650</v>
      </c>
      <c r="J45" s="30"/>
    </row>
    <row r="46" customFormat="false" ht="13.8" hidden="false" customHeight="false" outlineLevel="0" collapsed="false">
      <c r="C46" s="30"/>
      <c r="D46" s="26" t="n">
        <f aca="false">D45+1</f>
        <v>45</v>
      </c>
      <c r="E46" s="26" t="s">
        <v>360</v>
      </c>
      <c r="F46" s="26" t="s">
        <v>203</v>
      </c>
      <c r="G46" s="26" t="s">
        <v>294</v>
      </c>
      <c r="H46" s="36" t="n">
        <v>42184</v>
      </c>
      <c r="I46" s="28" t="n">
        <v>17500</v>
      </c>
      <c r="J46" s="30"/>
    </row>
    <row r="47" customFormat="false" ht="28.35" hidden="false" customHeight="false" outlineLevel="0" collapsed="false">
      <c r="C47" s="30"/>
      <c r="D47" s="26" t="n">
        <f aca="false">D46+1</f>
        <v>46</v>
      </c>
      <c r="E47" s="26" t="s">
        <v>361</v>
      </c>
      <c r="F47" s="51" t="s">
        <v>362</v>
      </c>
      <c r="G47" s="26" t="s">
        <v>331</v>
      </c>
      <c r="H47" s="36" t="n">
        <v>42186</v>
      </c>
      <c r="I47" s="28" t="n">
        <v>141351</v>
      </c>
      <c r="J47" s="30"/>
    </row>
    <row r="48" customFormat="false" ht="13.8" hidden="false" customHeight="false" outlineLevel="0" collapsed="false">
      <c r="C48" s="30"/>
      <c r="D48" s="26" t="n">
        <f aca="false">D47+1</f>
        <v>47</v>
      </c>
      <c r="E48" s="26" t="s">
        <v>363</v>
      </c>
      <c r="F48" s="26" t="s">
        <v>364</v>
      </c>
      <c r="G48" s="26" t="s">
        <v>324</v>
      </c>
      <c r="H48" s="36" t="n">
        <v>42191</v>
      </c>
      <c r="I48" s="28" t="n">
        <v>14300</v>
      </c>
      <c r="J48" s="30"/>
    </row>
    <row r="49" customFormat="false" ht="13.8" hidden="false" customHeight="false" outlineLevel="0" collapsed="false">
      <c r="C49" s="30"/>
      <c r="D49" s="26" t="n">
        <f aca="false">D48+1</f>
        <v>48</v>
      </c>
      <c r="E49" s="26" t="s">
        <v>365</v>
      </c>
      <c r="F49" s="26" t="s">
        <v>366</v>
      </c>
      <c r="G49" s="26" t="s">
        <v>367</v>
      </c>
      <c r="H49" s="36" t="n">
        <v>42195</v>
      </c>
      <c r="I49" s="28" t="n">
        <v>62500</v>
      </c>
      <c r="J49" s="30"/>
    </row>
    <row r="50" customFormat="false" ht="13.8" hidden="false" customHeight="false" outlineLevel="0" collapsed="false">
      <c r="C50" s="30"/>
      <c r="D50" s="26" t="n">
        <f aca="false">D49+1</f>
        <v>49</v>
      </c>
      <c r="E50" s="26" t="s">
        <v>368</v>
      </c>
      <c r="F50" s="26" t="s">
        <v>369</v>
      </c>
      <c r="G50" s="26" t="s">
        <v>340</v>
      </c>
      <c r="H50" s="36" t="n">
        <v>42199</v>
      </c>
      <c r="I50" s="28" t="n">
        <v>50000</v>
      </c>
      <c r="J50" s="30"/>
    </row>
    <row r="51" customFormat="false" ht="13.8" hidden="false" customHeight="false" outlineLevel="0" collapsed="false">
      <c r="C51" s="30"/>
      <c r="D51" s="26" t="n">
        <f aca="false">D50+1</f>
        <v>50</v>
      </c>
      <c r="E51" s="26" t="s">
        <v>370</v>
      </c>
      <c r="F51" s="26" t="s">
        <v>369</v>
      </c>
      <c r="G51" s="26" t="s">
        <v>298</v>
      </c>
      <c r="H51" s="36" t="n">
        <v>42199</v>
      </c>
      <c r="I51" s="28" t="n">
        <v>25000</v>
      </c>
      <c r="J51" s="30"/>
    </row>
    <row r="52" customFormat="false" ht="13.8" hidden="false" customHeight="false" outlineLevel="0" collapsed="false">
      <c r="C52" s="30"/>
      <c r="D52" s="26" t="n">
        <f aca="false">D51+1</f>
        <v>51</v>
      </c>
      <c r="E52" s="26" t="s">
        <v>371</v>
      </c>
      <c r="F52" s="26" t="s">
        <v>369</v>
      </c>
      <c r="G52" s="26" t="s">
        <v>291</v>
      </c>
      <c r="H52" s="36" t="n">
        <v>42199</v>
      </c>
      <c r="I52" s="28" t="n">
        <v>35000</v>
      </c>
      <c r="J52" s="30"/>
    </row>
    <row r="53" customFormat="false" ht="13.8" hidden="false" customHeight="false" outlineLevel="0" collapsed="false">
      <c r="C53" s="30"/>
      <c r="D53" s="26" t="n">
        <f aca="false">D52+1</f>
        <v>52</v>
      </c>
      <c r="E53" s="26" t="s">
        <v>372</v>
      </c>
      <c r="F53" s="26" t="s">
        <v>211</v>
      </c>
      <c r="G53" s="26" t="s">
        <v>294</v>
      </c>
      <c r="H53" s="36" t="n">
        <v>42199</v>
      </c>
      <c r="I53" s="28" t="n">
        <v>17500</v>
      </c>
      <c r="J53" s="30"/>
    </row>
    <row r="54" customFormat="false" ht="13.8" hidden="false" customHeight="false" outlineLevel="0" collapsed="false">
      <c r="C54" s="30"/>
      <c r="D54" s="26" t="n">
        <f aca="false">D53+1</f>
        <v>53</v>
      </c>
      <c r="E54" s="26" t="s">
        <v>373</v>
      </c>
      <c r="F54" s="26" t="s">
        <v>211</v>
      </c>
      <c r="G54" s="26" t="s">
        <v>206</v>
      </c>
      <c r="H54" s="36" t="n">
        <v>42199</v>
      </c>
      <c r="I54" s="28" t="n">
        <v>23650</v>
      </c>
      <c r="J54" s="30"/>
    </row>
    <row r="55" customFormat="false" ht="13.8" hidden="false" customHeight="false" outlineLevel="0" collapsed="false">
      <c r="C55" s="30"/>
      <c r="D55" s="26" t="n">
        <f aca="false">D54+1</f>
        <v>54</v>
      </c>
      <c r="E55" s="26" t="s">
        <v>374</v>
      </c>
      <c r="F55" s="26" t="s">
        <v>375</v>
      </c>
      <c r="G55" s="26" t="s">
        <v>301</v>
      </c>
      <c r="H55" s="36" t="n">
        <v>42206</v>
      </c>
      <c r="I55" s="28" t="n">
        <v>40000</v>
      </c>
      <c r="J55" s="30"/>
    </row>
    <row r="56" customFormat="false" ht="13.8" hidden="false" customHeight="false" outlineLevel="0" collapsed="false">
      <c r="C56" s="30"/>
      <c r="D56" s="26" t="n">
        <f aca="false">D55+1</f>
        <v>55</v>
      </c>
      <c r="E56" s="26" t="s">
        <v>376</v>
      </c>
      <c r="F56" s="26" t="s">
        <v>377</v>
      </c>
      <c r="G56" s="26" t="s">
        <v>378</v>
      </c>
      <c r="H56" s="36" t="n">
        <v>42214</v>
      </c>
      <c r="I56" s="28" t="n">
        <v>48000</v>
      </c>
      <c r="J56" s="30"/>
    </row>
    <row r="57" customFormat="false" ht="13.8" hidden="false" customHeight="false" outlineLevel="0" collapsed="false">
      <c r="C57" s="30"/>
      <c r="D57" s="26" t="n">
        <f aca="false">D56+1</f>
        <v>56</v>
      </c>
      <c r="E57" s="26" t="s">
        <v>379</v>
      </c>
      <c r="F57" s="26" t="s">
        <v>377</v>
      </c>
      <c r="G57" s="26" t="s">
        <v>380</v>
      </c>
      <c r="H57" s="36" t="n">
        <v>42214</v>
      </c>
      <c r="I57" s="28" t="n">
        <v>48000</v>
      </c>
      <c r="J57" s="30"/>
    </row>
    <row r="58" customFormat="false" ht="13.8" hidden="false" customHeight="false" outlineLevel="0" collapsed="false">
      <c r="C58" s="30"/>
      <c r="D58" s="26" t="n">
        <f aca="false">D57+1</f>
        <v>57</v>
      </c>
      <c r="E58" s="26" t="s">
        <v>381</v>
      </c>
      <c r="F58" s="26" t="s">
        <v>228</v>
      </c>
      <c r="G58" s="26" t="s">
        <v>294</v>
      </c>
      <c r="H58" s="36" t="n">
        <v>42214</v>
      </c>
      <c r="I58" s="28" t="n">
        <v>17500</v>
      </c>
      <c r="J58" s="30"/>
    </row>
    <row r="59" customFormat="false" ht="13.8" hidden="false" customHeight="false" outlineLevel="0" collapsed="false">
      <c r="C59" s="30"/>
      <c r="D59" s="26" t="n">
        <f aca="false">D58+1</f>
        <v>58</v>
      </c>
      <c r="E59" s="26" t="s">
        <v>382</v>
      </c>
      <c r="F59" s="26" t="s">
        <v>228</v>
      </c>
      <c r="G59" s="26" t="s">
        <v>206</v>
      </c>
      <c r="H59" s="36" t="n">
        <v>42214</v>
      </c>
      <c r="I59" s="28" t="n">
        <v>23650</v>
      </c>
      <c r="J59" s="30"/>
    </row>
    <row r="60" customFormat="false" ht="13.8" hidden="false" customHeight="false" outlineLevel="0" collapsed="false">
      <c r="C60" s="30"/>
      <c r="D60" s="26" t="n">
        <f aca="false">D59+1</f>
        <v>59</v>
      </c>
      <c r="E60" s="26" t="s">
        <v>383</v>
      </c>
      <c r="F60" s="26" t="s">
        <v>384</v>
      </c>
      <c r="G60" s="26" t="s">
        <v>53</v>
      </c>
      <c r="H60" s="36" t="n">
        <v>42216</v>
      </c>
      <c r="I60" s="28" t="n">
        <v>7892000</v>
      </c>
      <c r="J60" s="30"/>
    </row>
    <row r="61" customFormat="false" ht="13.8" hidden="false" customHeight="false" outlineLevel="0" collapsed="false">
      <c r="C61" s="30"/>
      <c r="D61" s="26" t="n">
        <f aca="false">D60+1</f>
        <v>60</v>
      </c>
      <c r="E61" s="26" t="s">
        <v>385</v>
      </c>
      <c r="F61" s="26" t="s">
        <v>386</v>
      </c>
      <c r="G61" s="26" t="s">
        <v>291</v>
      </c>
      <c r="H61" s="36" t="n">
        <v>42226</v>
      </c>
      <c r="I61" s="28" t="n">
        <v>35000</v>
      </c>
      <c r="J61" s="30"/>
    </row>
    <row r="62" customFormat="false" ht="13.8" hidden="false" customHeight="false" outlineLevel="0" collapsed="false">
      <c r="C62" s="30"/>
      <c r="D62" s="26" t="n">
        <f aca="false">D61+1</f>
        <v>61</v>
      </c>
      <c r="E62" s="26" t="s">
        <v>387</v>
      </c>
      <c r="F62" s="26" t="s">
        <v>386</v>
      </c>
      <c r="G62" s="26" t="s">
        <v>340</v>
      </c>
      <c r="H62" s="36" t="n">
        <v>42226</v>
      </c>
      <c r="I62" s="28" t="n">
        <v>50000</v>
      </c>
      <c r="J62" s="30"/>
    </row>
    <row r="63" customFormat="false" ht="13.8" hidden="false" customHeight="false" outlineLevel="0" collapsed="false">
      <c r="C63" s="30"/>
      <c r="D63" s="26" t="n">
        <f aca="false">D62+1</f>
        <v>62</v>
      </c>
      <c r="E63" s="26" t="s">
        <v>388</v>
      </c>
      <c r="F63" s="26" t="s">
        <v>386</v>
      </c>
      <c r="G63" s="26" t="s">
        <v>298</v>
      </c>
      <c r="H63" s="36" t="n">
        <v>42226</v>
      </c>
      <c r="I63" s="28" t="n">
        <v>25000</v>
      </c>
      <c r="J63" s="30"/>
    </row>
    <row r="64" customFormat="false" ht="13.8" hidden="false" customHeight="false" outlineLevel="0" collapsed="false">
      <c r="C64" s="30"/>
      <c r="D64" s="26" t="n">
        <f aca="false">D63+1</f>
        <v>63</v>
      </c>
      <c r="E64" s="26" t="s">
        <v>389</v>
      </c>
      <c r="F64" s="26" t="s">
        <v>386</v>
      </c>
      <c r="G64" s="26" t="s">
        <v>324</v>
      </c>
      <c r="H64" s="36" t="n">
        <v>42226</v>
      </c>
      <c r="I64" s="28" t="n">
        <v>28600</v>
      </c>
      <c r="J64" s="30"/>
    </row>
    <row r="65" customFormat="false" ht="13.8" hidden="false" customHeight="false" outlineLevel="0" collapsed="false">
      <c r="C65" s="30"/>
      <c r="D65" s="26" t="n">
        <f aca="false">D64+1</f>
        <v>64</v>
      </c>
      <c r="E65" s="26" t="s">
        <v>390</v>
      </c>
      <c r="F65" s="26" t="s">
        <v>391</v>
      </c>
      <c r="G65" s="26" t="s">
        <v>392</v>
      </c>
      <c r="H65" s="36" t="n">
        <v>42226</v>
      </c>
      <c r="I65" s="28" t="n">
        <v>165000</v>
      </c>
      <c r="J65" s="30"/>
    </row>
    <row r="66" customFormat="false" ht="13.8" hidden="false" customHeight="false" outlineLevel="0" collapsed="false">
      <c r="C66" s="30"/>
      <c r="D66" s="26" t="n">
        <f aca="false">D65+1</f>
        <v>65</v>
      </c>
      <c r="E66" s="26" t="s">
        <v>393</v>
      </c>
      <c r="F66" s="26" t="s">
        <v>238</v>
      </c>
      <c r="G66" s="26" t="s">
        <v>294</v>
      </c>
      <c r="H66" s="36" t="n">
        <v>42228</v>
      </c>
      <c r="I66" s="28" t="n">
        <v>17500</v>
      </c>
      <c r="J66" s="30"/>
    </row>
    <row r="67" customFormat="false" ht="13.8" hidden="false" customHeight="false" outlineLevel="0" collapsed="false">
      <c r="C67" s="30"/>
      <c r="D67" s="26" t="n">
        <f aca="false">D66+1</f>
        <v>66</v>
      </c>
      <c r="E67" s="26" t="s">
        <v>394</v>
      </c>
      <c r="F67" s="26" t="s">
        <v>238</v>
      </c>
      <c r="G67" s="26" t="s">
        <v>206</v>
      </c>
      <c r="H67" s="36" t="n">
        <v>42228</v>
      </c>
      <c r="I67" s="28" t="n">
        <v>23650</v>
      </c>
      <c r="J67" s="30"/>
    </row>
    <row r="68" customFormat="false" ht="13.8" hidden="false" customHeight="false" outlineLevel="0" collapsed="false">
      <c r="C68" s="30"/>
      <c r="D68" s="26" t="n">
        <f aca="false">D67+1</f>
        <v>67</v>
      </c>
      <c r="E68" s="26" t="s">
        <v>395</v>
      </c>
      <c r="F68" s="26" t="s">
        <v>248</v>
      </c>
      <c r="G68" s="26" t="s">
        <v>206</v>
      </c>
      <c r="H68" s="36" t="n">
        <v>42243</v>
      </c>
      <c r="I68" s="28" t="n">
        <v>23650</v>
      </c>
      <c r="J68" s="30"/>
    </row>
    <row r="69" customFormat="false" ht="13.8" hidden="false" customHeight="false" outlineLevel="0" collapsed="false">
      <c r="C69" s="30"/>
      <c r="D69" s="26" t="n">
        <f aca="false">D68+1</f>
        <v>68</v>
      </c>
      <c r="E69" s="26" t="s">
        <v>396</v>
      </c>
      <c r="F69" s="26" t="s">
        <v>248</v>
      </c>
      <c r="G69" s="26" t="s">
        <v>294</v>
      </c>
      <c r="H69" s="36" t="n">
        <v>42243</v>
      </c>
      <c r="I69" s="28" t="n">
        <v>17500</v>
      </c>
      <c r="J69" s="30"/>
    </row>
    <row r="70" customFormat="false" ht="13.8" hidden="false" customHeight="false" outlineLevel="0" collapsed="false">
      <c r="C70" s="30"/>
      <c r="D70" s="26" t="n">
        <f aca="false">D69+1</f>
        <v>69</v>
      </c>
      <c r="E70" s="26" t="s">
        <v>397</v>
      </c>
      <c r="F70" s="26" t="s">
        <v>398</v>
      </c>
      <c r="G70" s="26" t="s">
        <v>324</v>
      </c>
      <c r="H70" s="36" t="n">
        <v>42244</v>
      </c>
      <c r="I70" s="28" t="n">
        <v>27300</v>
      </c>
      <c r="J70" s="30"/>
    </row>
    <row r="71" customFormat="false" ht="13.8" hidden="false" customHeight="false" outlineLevel="0" collapsed="false">
      <c r="C71" s="30"/>
      <c r="D71" s="26" t="n">
        <f aca="false">D70+1</f>
        <v>70</v>
      </c>
      <c r="E71" s="26" t="s">
        <v>399</v>
      </c>
      <c r="F71" s="26" t="s">
        <v>398</v>
      </c>
      <c r="G71" s="26" t="s">
        <v>291</v>
      </c>
      <c r="H71" s="36" t="n">
        <v>42258</v>
      </c>
      <c r="I71" s="28" t="n">
        <v>35000</v>
      </c>
      <c r="J71" s="30"/>
    </row>
    <row r="72" customFormat="false" ht="13.8" hidden="false" customHeight="false" outlineLevel="0" collapsed="false">
      <c r="C72" s="30"/>
      <c r="D72" s="26" t="n">
        <f aca="false">D71+1</f>
        <v>71</v>
      </c>
      <c r="E72" s="26" t="s">
        <v>400</v>
      </c>
      <c r="F72" s="26" t="s">
        <v>398</v>
      </c>
      <c r="G72" s="26" t="s">
        <v>298</v>
      </c>
      <c r="H72" s="36" t="n">
        <v>42258</v>
      </c>
      <c r="I72" s="28" t="n">
        <v>25000</v>
      </c>
      <c r="J72" s="30"/>
    </row>
    <row r="73" customFormat="false" ht="13.8" hidden="false" customHeight="false" outlineLevel="0" collapsed="false">
      <c r="C73" s="30"/>
      <c r="D73" s="26" t="n">
        <f aca="false">D72+1</f>
        <v>72</v>
      </c>
      <c r="E73" s="26" t="s">
        <v>401</v>
      </c>
      <c r="F73" s="26" t="s">
        <v>398</v>
      </c>
      <c r="G73" s="26" t="s">
        <v>340</v>
      </c>
      <c r="H73" s="36" t="n">
        <v>42258</v>
      </c>
      <c r="I73" s="28" t="n">
        <v>50000</v>
      </c>
      <c r="J73" s="30"/>
    </row>
    <row r="74" customFormat="false" ht="13.8" hidden="false" customHeight="false" outlineLevel="0" collapsed="false">
      <c r="C74" s="30"/>
      <c r="D74" s="26" t="n">
        <f aca="false">D73+1</f>
        <v>73</v>
      </c>
      <c r="E74" s="26" t="s">
        <v>402</v>
      </c>
      <c r="F74" s="26" t="s">
        <v>403</v>
      </c>
      <c r="G74" s="26" t="s">
        <v>404</v>
      </c>
      <c r="H74" s="36" t="n">
        <v>42258</v>
      </c>
      <c r="I74" s="28" t="n">
        <v>120000</v>
      </c>
      <c r="J74" s="30"/>
    </row>
    <row r="75" customFormat="false" ht="13.8" hidden="false" customHeight="false" outlineLevel="0" collapsed="false">
      <c r="C75" s="30"/>
      <c r="D75" s="26" t="n">
        <f aca="false">D74+1</f>
        <v>74</v>
      </c>
      <c r="E75" s="26" t="s">
        <v>405</v>
      </c>
      <c r="F75" s="26" t="s">
        <v>406</v>
      </c>
      <c r="G75" s="26" t="s">
        <v>294</v>
      </c>
      <c r="H75" s="36" t="n">
        <v>42262</v>
      </c>
      <c r="I75" s="28" t="n">
        <v>15909.09</v>
      </c>
      <c r="J75" s="30"/>
    </row>
    <row r="76" customFormat="false" ht="13.8" hidden="false" customHeight="false" outlineLevel="0" collapsed="false">
      <c r="C76" s="30"/>
      <c r="D76" s="26" t="n">
        <f aca="false">D75+1</f>
        <v>75</v>
      </c>
      <c r="E76" s="26" t="s">
        <v>407</v>
      </c>
      <c r="F76" s="26" t="s">
        <v>408</v>
      </c>
      <c r="G76" s="26" t="s">
        <v>409</v>
      </c>
      <c r="H76" s="36" t="n">
        <v>42276</v>
      </c>
      <c r="I76" s="28" t="n">
        <v>45000</v>
      </c>
      <c r="J76" s="30"/>
    </row>
    <row r="77" customFormat="false" ht="13.8" hidden="false" customHeight="false" outlineLevel="0" collapsed="false">
      <c r="C77" s="30"/>
      <c r="D77" s="26" t="n">
        <f aca="false">D76+1</f>
        <v>76</v>
      </c>
      <c r="E77" s="26" t="s">
        <v>410</v>
      </c>
      <c r="F77" s="26" t="s">
        <v>408</v>
      </c>
      <c r="G77" s="26" t="s">
        <v>340</v>
      </c>
      <c r="H77" s="36" t="n">
        <v>42276</v>
      </c>
      <c r="I77" s="28" t="n">
        <v>45000</v>
      </c>
      <c r="J77" s="30"/>
    </row>
    <row r="78" customFormat="false" ht="13.8" hidden="false" customHeight="false" outlineLevel="0" collapsed="false">
      <c r="C78" s="30"/>
      <c r="D78" s="26" t="n">
        <f aca="false">D77+1</f>
        <v>77</v>
      </c>
      <c r="E78" s="26" t="s">
        <v>411</v>
      </c>
      <c r="F78" s="26" t="s">
        <v>412</v>
      </c>
      <c r="G78" s="26" t="s">
        <v>294</v>
      </c>
      <c r="H78" s="36" t="n">
        <v>42276</v>
      </c>
      <c r="I78" s="28" t="n">
        <v>17500</v>
      </c>
      <c r="J78" s="30"/>
    </row>
    <row r="79" customFormat="false" ht="13.8" hidden="false" customHeight="false" outlineLevel="0" collapsed="false">
      <c r="C79" s="30"/>
      <c r="D79" s="26" t="n">
        <f aca="false">D78+1</f>
        <v>78</v>
      </c>
      <c r="E79" s="26" t="s">
        <v>413</v>
      </c>
      <c r="F79" s="26" t="s">
        <v>408</v>
      </c>
      <c r="G79" s="26" t="s">
        <v>414</v>
      </c>
      <c r="H79" s="36" t="n">
        <v>42278</v>
      </c>
      <c r="I79" s="28" t="n">
        <v>60000</v>
      </c>
      <c r="J79" s="30"/>
    </row>
    <row r="80" customFormat="false" ht="28.35" hidden="false" customHeight="false" outlineLevel="0" collapsed="false">
      <c r="C80" s="30"/>
      <c r="D80" s="26" t="n">
        <f aca="false">D79+1</f>
        <v>79</v>
      </c>
      <c r="E80" s="26" t="s">
        <v>415</v>
      </c>
      <c r="F80" s="51" t="s">
        <v>416</v>
      </c>
      <c r="G80" s="26" t="s">
        <v>53</v>
      </c>
      <c r="H80" s="36" t="n">
        <v>42279</v>
      </c>
      <c r="I80" s="28" t="n">
        <v>60000</v>
      </c>
      <c r="J80" s="30"/>
    </row>
    <row r="81" customFormat="false" ht="28.35" hidden="false" customHeight="false" outlineLevel="0" collapsed="false">
      <c r="C81" s="30"/>
      <c r="D81" s="26" t="n">
        <f aca="false">D80+1</f>
        <v>80</v>
      </c>
      <c r="E81" s="26" t="s">
        <v>417</v>
      </c>
      <c r="F81" s="51" t="s">
        <v>418</v>
      </c>
      <c r="G81" s="26" t="s">
        <v>331</v>
      </c>
      <c r="H81" s="36" t="n">
        <v>42283</v>
      </c>
      <c r="I81" s="28" t="n">
        <v>141351</v>
      </c>
      <c r="J81" s="30"/>
    </row>
    <row r="82" customFormat="false" ht="28.35" hidden="false" customHeight="false" outlineLevel="0" collapsed="false">
      <c r="C82" s="30"/>
      <c r="D82" s="26" t="n">
        <f aca="false">D81+1</f>
        <v>81</v>
      </c>
      <c r="E82" s="26" t="s">
        <v>419</v>
      </c>
      <c r="F82" s="26" t="s">
        <v>420</v>
      </c>
      <c r="G82" s="51" t="s">
        <v>421</v>
      </c>
      <c r="H82" s="36" t="n">
        <v>42283</v>
      </c>
      <c r="I82" s="28" t="n">
        <v>39022.5</v>
      </c>
      <c r="J82" s="30"/>
    </row>
    <row r="83" customFormat="false" ht="28.35" hidden="false" customHeight="false" outlineLevel="0" collapsed="false">
      <c r="C83" s="30"/>
      <c r="D83" s="26" t="n">
        <f aca="false">D82+1</f>
        <v>82</v>
      </c>
      <c r="E83" s="26" t="s">
        <v>419</v>
      </c>
      <c r="F83" s="26" t="s">
        <v>422</v>
      </c>
      <c r="G83" s="51" t="s">
        <v>421</v>
      </c>
      <c r="H83" s="36" t="n">
        <v>42283</v>
      </c>
      <c r="I83" s="28" t="n">
        <v>780.45</v>
      </c>
      <c r="J83" s="30"/>
    </row>
    <row r="84" customFormat="false" ht="13.8" hidden="false" customHeight="false" outlineLevel="0" collapsed="false">
      <c r="C84" s="30"/>
      <c r="D84" s="26" t="n">
        <f aca="false">D83+1</f>
        <v>83</v>
      </c>
      <c r="F84" s="26" t="s">
        <v>423</v>
      </c>
      <c r="G84" s="26" t="s">
        <v>294</v>
      </c>
      <c r="H84" s="36" t="n">
        <v>42298</v>
      </c>
      <c r="I84" s="28" t="n">
        <v>17500</v>
      </c>
      <c r="J84" s="30"/>
    </row>
    <row r="85" customFormat="false" ht="13.8" hidden="false" customHeight="false" outlineLevel="0" collapsed="false">
      <c r="C85" s="30"/>
      <c r="D85" s="26" t="n">
        <f aca="false">D84+1</f>
        <v>84</v>
      </c>
      <c r="H85" s="36"/>
      <c r="I85" s="28"/>
      <c r="J85" s="30"/>
    </row>
    <row r="86" customFormat="false" ht="13.8" hidden="false" customHeight="false" outlineLevel="0" collapsed="false">
      <c r="C86" s="30"/>
      <c r="D86" s="26" t="n">
        <f aca="false">D85+1</f>
        <v>85</v>
      </c>
      <c r="H86" s="36"/>
      <c r="I86" s="28"/>
      <c r="J86" s="30"/>
    </row>
    <row r="87" customFormat="false" ht="13.8" hidden="false" customHeight="false" outlineLevel="0" collapsed="false">
      <c r="C87" s="30"/>
      <c r="D87" s="26" t="n">
        <f aca="false">D86+1</f>
        <v>86</v>
      </c>
      <c r="H87" s="36"/>
      <c r="I87" s="28"/>
      <c r="J87" s="30"/>
    </row>
    <row r="88" customFormat="false" ht="13.8" hidden="false" customHeight="false" outlineLevel="0" collapsed="false">
      <c r="C88" s="30"/>
      <c r="D88" s="26" t="n">
        <f aca="false">D87+1</f>
        <v>87</v>
      </c>
      <c r="H88" s="36"/>
      <c r="I88" s="28"/>
      <c r="J88" s="30"/>
    </row>
    <row r="89" customFormat="false" ht="13.8" hidden="false" customHeight="false" outlineLevel="0" collapsed="false">
      <c r="C89" s="30"/>
      <c r="D89" s="26" t="n">
        <f aca="false">D88+1</f>
        <v>88</v>
      </c>
      <c r="H89" s="36"/>
      <c r="I89" s="28"/>
      <c r="J89" s="30"/>
    </row>
    <row r="90" customFormat="false" ht="13.8" hidden="false" customHeight="false" outlineLevel="0" collapsed="false">
      <c r="C90" s="30"/>
      <c r="D90" s="26" t="n">
        <f aca="false">D89+1</f>
        <v>89</v>
      </c>
      <c r="H90" s="36"/>
      <c r="I90" s="28"/>
      <c r="J90" s="30"/>
    </row>
    <row r="91" customFormat="false" ht="13.8" hidden="false" customHeight="false" outlineLevel="0" collapsed="false">
      <c r="C91" s="30"/>
      <c r="D91" s="26" t="n">
        <f aca="false">D90+1</f>
        <v>90</v>
      </c>
      <c r="H91" s="36"/>
      <c r="I91" s="28"/>
      <c r="J91" s="30"/>
    </row>
    <row r="92" customFormat="false" ht="13.8" hidden="false" customHeight="false" outlineLevel="0" collapsed="false">
      <c r="C92" s="30"/>
      <c r="D92" s="26" t="n">
        <f aca="false">D91+1</f>
        <v>91</v>
      </c>
      <c r="H92" s="36"/>
      <c r="I92" s="28"/>
      <c r="J92" s="30"/>
    </row>
    <row r="93" customFormat="false" ht="13.8" hidden="false" customHeight="false" outlineLevel="0" collapsed="false">
      <c r="C93" s="30"/>
      <c r="D93" s="26" t="n">
        <f aca="false">D92+1</f>
        <v>92</v>
      </c>
      <c r="H93" s="36"/>
      <c r="J93" s="30"/>
    </row>
    <row r="94" customFormat="false" ht="13.8" hidden="false" customHeight="false" outlineLevel="0" collapsed="false">
      <c r="C94" s="30"/>
      <c r="D94" s="26" t="n">
        <f aca="false">D93+1</f>
        <v>93</v>
      </c>
      <c r="H94" s="36"/>
      <c r="J94" s="30"/>
    </row>
    <row r="95" customFormat="false" ht="13.8" hidden="false" customHeight="false" outlineLevel="0" collapsed="false">
      <c r="C95" s="30"/>
      <c r="D95" s="26" t="n">
        <f aca="false">D94+1</f>
        <v>94</v>
      </c>
      <c r="H95" s="36"/>
      <c r="J95" s="30"/>
    </row>
    <row r="96" customFormat="false" ht="13.8" hidden="false" customHeight="false" outlineLevel="0" collapsed="false">
      <c r="C96" s="30"/>
      <c r="D96" s="26" t="n">
        <f aca="false">D95+1</f>
        <v>95</v>
      </c>
      <c r="H96" s="36"/>
      <c r="J96" s="30"/>
    </row>
    <row r="97" customFormat="false" ht="13.8" hidden="false" customHeight="false" outlineLevel="0" collapsed="false">
      <c r="C97" s="30"/>
      <c r="D97" s="26" t="n">
        <f aca="false">D96+1</f>
        <v>96</v>
      </c>
      <c r="H97" s="36"/>
      <c r="J97" s="30"/>
    </row>
    <row r="98" customFormat="false" ht="13.8" hidden="false" customHeight="false" outlineLevel="0" collapsed="false">
      <c r="C98" s="30"/>
      <c r="D98" s="26" t="n">
        <f aca="false">D97+1</f>
        <v>97</v>
      </c>
      <c r="H98" s="36"/>
      <c r="J98" s="30"/>
    </row>
    <row r="99" customFormat="false" ht="13.8" hidden="false" customHeight="false" outlineLevel="0" collapsed="false">
      <c r="C99" s="30"/>
      <c r="D99" s="26" t="n">
        <f aca="false">D98+1</f>
        <v>98</v>
      </c>
      <c r="H99" s="36"/>
      <c r="J99" s="30"/>
    </row>
    <row r="100" customFormat="false" ht="13.8" hidden="false" customHeight="false" outlineLevel="0" collapsed="false">
      <c r="C100" s="30"/>
      <c r="D100" s="26" t="n">
        <f aca="false">D99+1</f>
        <v>99</v>
      </c>
      <c r="H100" s="36"/>
      <c r="J100" s="30"/>
    </row>
    <row r="101" customFormat="false" ht="13.8" hidden="false" customHeight="false" outlineLevel="0" collapsed="false">
      <c r="C101" s="30"/>
      <c r="D101" s="26" t="n">
        <f aca="false">D100+1</f>
        <v>100</v>
      </c>
      <c r="H101" s="36"/>
      <c r="J101" s="30"/>
    </row>
    <row r="102" customFormat="false" ht="13.8" hidden="false" customHeight="false" outlineLevel="0" collapsed="false">
      <c r="C102" s="30"/>
      <c r="D102" s="26" t="n">
        <f aca="false">D101+1</f>
        <v>101</v>
      </c>
      <c r="H102" s="36"/>
      <c r="J102" s="30"/>
    </row>
    <row r="103" customFormat="false" ht="13.8" hidden="false" customHeight="false" outlineLevel="0" collapsed="false">
      <c r="C103" s="30"/>
      <c r="D103" s="26" t="n">
        <f aca="false">D102+1</f>
        <v>102</v>
      </c>
      <c r="H103" s="36"/>
      <c r="J103" s="30"/>
    </row>
    <row r="104" customFormat="false" ht="13.8" hidden="false" customHeight="false" outlineLevel="0" collapsed="false">
      <c r="C104" s="30"/>
      <c r="D104" s="26" t="n">
        <f aca="false">D103+1</f>
        <v>103</v>
      </c>
      <c r="H104" s="36"/>
      <c r="J104" s="30"/>
    </row>
    <row r="105" customFormat="false" ht="13.8" hidden="false" customHeight="false" outlineLevel="0" collapsed="false">
      <c r="C105" s="30"/>
      <c r="D105" s="26" t="n">
        <f aca="false">D104+1</f>
        <v>104</v>
      </c>
      <c r="H105" s="36"/>
      <c r="J105" s="30"/>
    </row>
    <row r="106" customFormat="false" ht="13.8" hidden="false" customHeight="false" outlineLevel="0" collapsed="false">
      <c r="C106" s="30"/>
      <c r="D106" s="26" t="n">
        <f aca="false">D105+1</f>
        <v>105</v>
      </c>
      <c r="H106" s="36"/>
      <c r="J106" s="30"/>
    </row>
    <row r="107" customFormat="false" ht="13.8" hidden="false" customHeight="false" outlineLevel="0" collapsed="false">
      <c r="C107" s="30"/>
      <c r="D107" s="26" t="n">
        <f aca="false">D106+1</f>
        <v>106</v>
      </c>
      <c r="H107" s="36"/>
      <c r="J107" s="30"/>
    </row>
    <row r="108" customFormat="false" ht="13.8" hidden="false" customHeight="false" outlineLevel="0" collapsed="false">
      <c r="C108" s="30"/>
      <c r="D108" s="26" t="n">
        <f aca="false">D107+1</f>
        <v>107</v>
      </c>
      <c r="H108" s="36"/>
      <c r="J108" s="30"/>
    </row>
    <row r="109" customFormat="false" ht="13.8" hidden="false" customHeight="false" outlineLevel="0" collapsed="false">
      <c r="C109" s="30"/>
      <c r="D109" s="26" t="n">
        <f aca="false">D108+1</f>
        <v>108</v>
      </c>
      <c r="H109" s="36"/>
      <c r="J109" s="30"/>
    </row>
    <row r="110" customFormat="false" ht="13.8" hidden="false" customHeight="false" outlineLevel="0" collapsed="false">
      <c r="C110" s="30"/>
      <c r="D110" s="26" t="n">
        <f aca="false">D109+1</f>
        <v>109</v>
      </c>
      <c r="H110" s="36"/>
      <c r="J110" s="30"/>
    </row>
    <row r="111" customFormat="false" ht="13.8" hidden="false" customHeight="false" outlineLevel="0" collapsed="false">
      <c r="C111" s="30"/>
      <c r="D111" s="26" t="n">
        <f aca="false">D110+1</f>
        <v>110</v>
      </c>
      <c r="H111" s="36"/>
      <c r="J111" s="30"/>
    </row>
    <row r="112" customFormat="false" ht="13.8" hidden="false" customHeight="false" outlineLevel="0" collapsed="false">
      <c r="C112" s="30"/>
      <c r="D112" s="26" t="n">
        <f aca="false">D111+1</f>
        <v>111</v>
      </c>
      <c r="H112" s="36"/>
      <c r="J112" s="30"/>
    </row>
    <row r="113" customFormat="false" ht="13.8" hidden="false" customHeight="false" outlineLevel="0" collapsed="false">
      <c r="C113" s="30"/>
      <c r="D113" s="26" t="n">
        <f aca="false">D112+1</f>
        <v>112</v>
      </c>
      <c r="H113" s="36"/>
      <c r="J113" s="30"/>
    </row>
    <row r="114" customFormat="false" ht="13.8" hidden="false" customHeight="false" outlineLevel="0" collapsed="false">
      <c r="C114" s="30"/>
      <c r="D114" s="26" t="n">
        <f aca="false">D113+1</f>
        <v>113</v>
      </c>
      <c r="H114" s="36"/>
      <c r="J114" s="30"/>
    </row>
    <row r="115" customFormat="false" ht="13.8" hidden="false" customHeight="false" outlineLevel="0" collapsed="false">
      <c r="C115" s="30"/>
      <c r="D115" s="26" t="n">
        <f aca="false">D114+1</f>
        <v>114</v>
      </c>
      <c r="H115" s="36"/>
      <c r="J115" s="30"/>
    </row>
    <row r="116" customFormat="false" ht="13.8" hidden="false" customHeight="false" outlineLevel="0" collapsed="false">
      <c r="C116" s="30"/>
      <c r="D116" s="26" t="n">
        <f aca="false">D115+1</f>
        <v>115</v>
      </c>
      <c r="H116" s="36"/>
      <c r="J116" s="30"/>
    </row>
    <row r="117" customFormat="false" ht="13.8" hidden="false" customHeight="false" outlineLevel="0" collapsed="false">
      <c r="C117" s="30"/>
      <c r="D117" s="26" t="n">
        <f aca="false">D116+1</f>
        <v>116</v>
      </c>
      <c r="H117" s="36"/>
      <c r="J117" s="30"/>
    </row>
    <row r="118" customFormat="false" ht="13.8" hidden="false" customHeight="false" outlineLevel="0" collapsed="false">
      <c r="C118" s="30"/>
      <c r="D118" s="26" t="n">
        <f aca="false">D117+1</f>
        <v>117</v>
      </c>
      <c r="H118" s="36"/>
      <c r="J118" s="30"/>
    </row>
    <row r="119" customFormat="false" ht="13.8" hidden="false" customHeight="false" outlineLevel="0" collapsed="false">
      <c r="C119" s="30"/>
      <c r="D119" s="26" t="n">
        <f aca="false">D118+1</f>
        <v>118</v>
      </c>
      <c r="H119" s="36"/>
      <c r="J119" s="30"/>
    </row>
    <row r="120" customFormat="false" ht="13.8" hidden="false" customHeight="false" outlineLevel="0" collapsed="false">
      <c r="C120" s="30"/>
      <c r="D120" s="26" t="n">
        <f aca="false">D119+1</f>
        <v>119</v>
      </c>
      <c r="H120" s="36"/>
      <c r="J120" s="30"/>
    </row>
    <row r="121" customFormat="false" ht="13.8" hidden="false" customHeight="false" outlineLevel="0" collapsed="false">
      <c r="C121" s="30"/>
      <c r="D121" s="26" t="n">
        <f aca="false">D120+1</f>
        <v>120</v>
      </c>
      <c r="H121" s="36"/>
      <c r="J121" s="30"/>
    </row>
    <row r="122" customFormat="false" ht="13.8" hidden="false" customHeight="false" outlineLevel="0" collapsed="false">
      <c r="C122" s="30"/>
      <c r="D122" s="26" t="n">
        <f aca="false">D121+1</f>
        <v>121</v>
      </c>
      <c r="H122" s="36"/>
      <c r="J122" s="30"/>
    </row>
    <row r="123" customFormat="false" ht="13.8" hidden="false" customHeight="false" outlineLevel="0" collapsed="false">
      <c r="C123" s="30"/>
      <c r="D123" s="26" t="n">
        <f aca="false">D122+1</f>
        <v>122</v>
      </c>
      <c r="H123" s="36"/>
      <c r="J123" s="30"/>
    </row>
    <row r="124" customFormat="false" ht="13.8" hidden="false" customHeight="false" outlineLevel="0" collapsed="false">
      <c r="C124" s="30"/>
      <c r="D124" s="26" t="n">
        <f aca="false">D123+1</f>
        <v>123</v>
      </c>
      <c r="H124" s="36"/>
      <c r="J124" s="30"/>
    </row>
    <row r="125" customFormat="false" ht="13.8" hidden="false" customHeight="false" outlineLevel="0" collapsed="false">
      <c r="C125" s="30"/>
      <c r="D125" s="26" t="n">
        <f aca="false">D124+1</f>
        <v>124</v>
      </c>
      <c r="H125" s="36"/>
      <c r="J125" s="30"/>
    </row>
    <row r="126" customFormat="false" ht="13.8" hidden="false" customHeight="false" outlineLevel="0" collapsed="false">
      <c r="C126" s="30"/>
      <c r="D126" s="26" t="n">
        <f aca="false">D125+1</f>
        <v>125</v>
      </c>
      <c r="H126" s="36"/>
      <c r="J126" s="30"/>
    </row>
    <row r="127" customFormat="false" ht="13.8" hidden="false" customHeight="false" outlineLevel="0" collapsed="false">
      <c r="C127" s="30"/>
      <c r="D127" s="26" t="n">
        <f aca="false">D126+1</f>
        <v>126</v>
      </c>
      <c r="H127" s="36"/>
      <c r="J127" s="30"/>
    </row>
    <row r="128" customFormat="false" ht="13.8" hidden="false" customHeight="false" outlineLevel="0" collapsed="false">
      <c r="C128" s="30"/>
      <c r="D128" s="26" t="n">
        <f aca="false">D127+1</f>
        <v>127</v>
      </c>
      <c r="H128" s="36"/>
      <c r="J128" s="30"/>
    </row>
    <row r="129" customFormat="false" ht="13.8" hidden="false" customHeight="false" outlineLevel="0" collapsed="false">
      <c r="C129" s="30"/>
      <c r="D129" s="26" t="n">
        <f aca="false">D128+1</f>
        <v>128</v>
      </c>
      <c r="H129" s="36"/>
      <c r="J129" s="30"/>
    </row>
    <row r="130" customFormat="false" ht="13.8" hidden="false" customHeight="false" outlineLevel="0" collapsed="false">
      <c r="C130" s="30"/>
      <c r="D130" s="26" t="n">
        <f aca="false">D129+1</f>
        <v>129</v>
      </c>
      <c r="H130" s="36"/>
      <c r="J130" s="30"/>
    </row>
    <row r="131" customFormat="false" ht="13.8" hidden="false" customHeight="false" outlineLevel="0" collapsed="false">
      <c r="C131" s="30"/>
      <c r="D131" s="26" t="n">
        <f aca="false">D130+1</f>
        <v>130</v>
      </c>
      <c r="H131" s="36"/>
      <c r="J131" s="30"/>
    </row>
    <row r="132" customFormat="false" ht="13.8" hidden="false" customHeight="false" outlineLevel="0" collapsed="false">
      <c r="C132" s="30"/>
      <c r="D132" s="26" t="n">
        <f aca="false">D131+1</f>
        <v>131</v>
      </c>
      <c r="H132" s="36"/>
      <c r="J132" s="30"/>
    </row>
    <row r="133" customFormat="false" ht="13.8" hidden="false" customHeight="false" outlineLevel="0" collapsed="false">
      <c r="C133" s="30"/>
      <c r="D133" s="26" t="n">
        <f aca="false">D132+1</f>
        <v>132</v>
      </c>
      <c r="H133" s="36"/>
      <c r="J133" s="30"/>
    </row>
    <row r="134" customFormat="false" ht="13.8" hidden="false" customHeight="false" outlineLevel="0" collapsed="false">
      <c r="C134" s="30"/>
      <c r="D134" s="26" t="n">
        <f aca="false">D133+1</f>
        <v>133</v>
      </c>
      <c r="H134" s="36"/>
      <c r="J134" s="30"/>
    </row>
    <row r="135" customFormat="false" ht="13.8" hidden="false" customHeight="false" outlineLevel="0" collapsed="false">
      <c r="C135" s="30"/>
      <c r="D135" s="26" t="n">
        <f aca="false">D134+1</f>
        <v>134</v>
      </c>
      <c r="H135" s="36"/>
      <c r="J135" s="30"/>
    </row>
    <row r="136" customFormat="false" ht="13.8" hidden="false" customHeight="false" outlineLevel="0" collapsed="false">
      <c r="C136" s="30"/>
      <c r="D136" s="26" t="n">
        <f aca="false">D135+1</f>
        <v>135</v>
      </c>
      <c r="H136" s="36"/>
      <c r="J136" s="30"/>
    </row>
    <row r="137" customFormat="false" ht="13.8" hidden="false" customHeight="false" outlineLevel="0" collapsed="false">
      <c r="C137" s="30"/>
      <c r="D137" s="26" t="n">
        <f aca="false">D136+1</f>
        <v>136</v>
      </c>
      <c r="H137" s="36"/>
      <c r="J137" s="30"/>
    </row>
    <row r="138" customFormat="false" ht="13.8" hidden="false" customHeight="false" outlineLevel="0" collapsed="false">
      <c r="C138" s="30"/>
      <c r="D138" s="26" t="n">
        <f aca="false">D137+1</f>
        <v>137</v>
      </c>
      <c r="H138" s="36"/>
      <c r="J138" s="30"/>
    </row>
    <row r="139" customFormat="false" ht="13.8" hidden="false" customHeight="false" outlineLevel="0" collapsed="false">
      <c r="C139" s="30"/>
      <c r="D139" s="26" t="n">
        <f aca="false">D138+1</f>
        <v>138</v>
      </c>
      <c r="H139" s="36"/>
      <c r="J139" s="30"/>
    </row>
    <row r="140" customFormat="false" ht="13.8" hidden="false" customHeight="false" outlineLevel="0" collapsed="false">
      <c r="C140" s="30"/>
      <c r="D140" s="26" t="n">
        <f aca="false">D139+1</f>
        <v>139</v>
      </c>
      <c r="H140" s="36"/>
      <c r="J140" s="30"/>
    </row>
    <row r="141" customFormat="false" ht="13.8" hidden="false" customHeight="false" outlineLevel="0" collapsed="false">
      <c r="C141" s="30"/>
      <c r="D141" s="26" t="n">
        <f aca="false">D140+1</f>
        <v>140</v>
      </c>
      <c r="H141" s="36"/>
      <c r="J141" s="30"/>
    </row>
    <row r="142" customFormat="false" ht="13.8" hidden="false" customHeight="false" outlineLevel="0" collapsed="false">
      <c r="C142" s="30"/>
      <c r="D142" s="26" t="n">
        <f aca="false">D141+1</f>
        <v>141</v>
      </c>
      <c r="H142" s="36"/>
      <c r="J142" s="30"/>
    </row>
    <row r="143" customFormat="false" ht="13.8" hidden="false" customHeight="false" outlineLevel="0" collapsed="false">
      <c r="C143" s="30"/>
      <c r="D143" s="26" t="n">
        <f aca="false">D142+1</f>
        <v>142</v>
      </c>
      <c r="H143" s="36"/>
      <c r="J143" s="30"/>
    </row>
    <row r="144" customFormat="false" ht="13.8" hidden="false" customHeight="false" outlineLevel="0" collapsed="false">
      <c r="C144" s="30"/>
      <c r="D144" s="26" t="n">
        <f aca="false">D143+1</f>
        <v>143</v>
      </c>
      <c r="H144" s="36"/>
      <c r="J144" s="30"/>
    </row>
    <row r="145" customFormat="false" ht="13.8" hidden="false" customHeight="false" outlineLevel="0" collapsed="false">
      <c r="C145" s="30"/>
      <c r="D145" s="26" t="n">
        <f aca="false">D144+1</f>
        <v>144</v>
      </c>
      <c r="H145" s="36"/>
      <c r="J145" s="30"/>
    </row>
    <row r="146" customFormat="false" ht="13.8" hidden="false" customHeight="false" outlineLevel="0" collapsed="false">
      <c r="C146" s="30"/>
      <c r="D146" s="26" t="n">
        <f aca="false">D145+1</f>
        <v>145</v>
      </c>
      <c r="H146" s="36"/>
      <c r="J146" s="30"/>
    </row>
    <row r="147" customFormat="false" ht="13.8" hidden="false" customHeight="false" outlineLevel="0" collapsed="false">
      <c r="C147" s="30"/>
      <c r="D147" s="26" t="n">
        <f aca="false">D146+1</f>
        <v>146</v>
      </c>
      <c r="H147" s="36"/>
      <c r="J147" s="30"/>
    </row>
    <row r="148" customFormat="false" ht="13.8" hidden="false" customHeight="false" outlineLevel="0" collapsed="false">
      <c r="C148" s="30"/>
      <c r="D148" s="26" t="n">
        <f aca="false">D147+1</f>
        <v>147</v>
      </c>
      <c r="H148" s="36"/>
      <c r="J148" s="30"/>
    </row>
    <row r="149" customFormat="false" ht="13.8" hidden="false" customHeight="false" outlineLevel="0" collapsed="false">
      <c r="C149" s="30"/>
      <c r="D149" s="26" t="n">
        <f aca="false">D148+1</f>
        <v>148</v>
      </c>
      <c r="H149" s="36"/>
      <c r="J149" s="30"/>
    </row>
    <row r="150" customFormat="false" ht="13.8" hidden="false" customHeight="false" outlineLevel="0" collapsed="false">
      <c r="C150" s="30"/>
      <c r="D150" s="26" t="n">
        <f aca="false">D149+1</f>
        <v>149</v>
      </c>
      <c r="H150" s="36"/>
      <c r="J150" s="30"/>
    </row>
    <row r="151" customFormat="false" ht="13.8" hidden="false" customHeight="false" outlineLevel="0" collapsed="false">
      <c r="C151" s="30"/>
      <c r="D151" s="26" t="n">
        <f aca="false">D150+1</f>
        <v>150</v>
      </c>
      <c r="H151" s="36"/>
      <c r="J151" s="30"/>
    </row>
    <row r="152" customFormat="false" ht="13.8" hidden="false" customHeight="false" outlineLevel="0" collapsed="false">
      <c r="C152" s="30"/>
      <c r="D152" s="26" t="n">
        <f aca="false">D151+1</f>
        <v>151</v>
      </c>
      <c r="H152" s="36"/>
      <c r="J152" s="30"/>
    </row>
    <row r="153" customFormat="false" ht="13.8" hidden="false" customHeight="false" outlineLevel="0" collapsed="false">
      <c r="C153" s="30"/>
      <c r="D153" s="26" t="n">
        <f aca="false">D152+1</f>
        <v>152</v>
      </c>
      <c r="H153" s="36"/>
      <c r="J153" s="30"/>
    </row>
    <row r="154" customFormat="false" ht="13.8" hidden="false" customHeight="false" outlineLevel="0" collapsed="false">
      <c r="C154" s="30"/>
      <c r="D154" s="26" t="n">
        <f aca="false">D153+1</f>
        <v>153</v>
      </c>
      <c r="H154" s="36"/>
      <c r="J154" s="30"/>
    </row>
    <row r="155" customFormat="false" ht="13.8" hidden="false" customHeight="false" outlineLevel="0" collapsed="false">
      <c r="C155" s="30"/>
      <c r="D155" s="26" t="n">
        <f aca="false">D154+1</f>
        <v>154</v>
      </c>
      <c r="H155" s="36"/>
      <c r="J155" s="30"/>
    </row>
    <row r="156" customFormat="false" ht="13.8" hidden="false" customHeight="false" outlineLevel="0" collapsed="false">
      <c r="C156" s="30"/>
      <c r="D156" s="26" t="n">
        <f aca="false">D155+1</f>
        <v>155</v>
      </c>
      <c r="H156" s="36"/>
      <c r="J156" s="30"/>
    </row>
    <row r="157" customFormat="false" ht="13.8" hidden="false" customHeight="false" outlineLevel="0" collapsed="false">
      <c r="C157" s="30"/>
      <c r="D157" s="26" t="n">
        <f aca="false">D156+1</f>
        <v>156</v>
      </c>
      <c r="H157" s="36"/>
      <c r="J157" s="30"/>
    </row>
    <row r="158" customFormat="false" ht="13.8" hidden="false" customHeight="false" outlineLevel="0" collapsed="false">
      <c r="C158" s="30"/>
      <c r="D158" s="26" t="n">
        <f aca="false">D157+1</f>
        <v>157</v>
      </c>
      <c r="H158" s="36"/>
      <c r="J158" s="30"/>
    </row>
    <row r="159" customFormat="false" ht="13.8" hidden="false" customHeight="false" outlineLevel="0" collapsed="false">
      <c r="C159" s="30"/>
      <c r="D159" s="26" t="n">
        <f aca="false">D158+1</f>
        <v>158</v>
      </c>
      <c r="H159" s="36"/>
      <c r="J159" s="30"/>
    </row>
    <row r="160" customFormat="false" ht="13.8" hidden="false" customHeight="false" outlineLevel="0" collapsed="false">
      <c r="C160" s="30"/>
      <c r="D160" s="26" t="n">
        <f aca="false">D159+1</f>
        <v>159</v>
      </c>
      <c r="H160" s="36"/>
      <c r="J160" s="30"/>
    </row>
    <row r="161" customFormat="false" ht="13.8" hidden="false" customHeight="false" outlineLevel="0" collapsed="false">
      <c r="C161" s="30"/>
      <c r="D161" s="26" t="n">
        <f aca="false">D160+1</f>
        <v>160</v>
      </c>
      <c r="H161" s="36"/>
      <c r="J161" s="30"/>
    </row>
    <row r="162" customFormat="false" ht="13.8" hidden="false" customHeight="false" outlineLevel="0" collapsed="false">
      <c r="C162" s="30"/>
      <c r="D162" s="26" t="n">
        <f aca="false">D161+1</f>
        <v>161</v>
      </c>
      <c r="H162" s="36"/>
      <c r="J162" s="30"/>
    </row>
    <row r="163" customFormat="false" ht="13.8" hidden="false" customHeight="false" outlineLevel="0" collapsed="false">
      <c r="C163" s="30"/>
      <c r="D163" s="26" t="n">
        <f aca="false">D162+1</f>
        <v>162</v>
      </c>
      <c r="H163" s="36"/>
      <c r="J163" s="30"/>
    </row>
    <row r="164" customFormat="false" ht="13.8" hidden="false" customHeight="false" outlineLevel="0" collapsed="false">
      <c r="C164" s="30"/>
      <c r="D164" s="26" t="n">
        <f aca="false">D163+1</f>
        <v>163</v>
      </c>
      <c r="H164" s="36"/>
      <c r="J164" s="30"/>
    </row>
    <row r="165" customFormat="false" ht="13.8" hidden="false" customHeight="false" outlineLevel="0" collapsed="false">
      <c r="C165" s="30"/>
      <c r="D165" s="26" t="n">
        <f aca="false">D164+1</f>
        <v>164</v>
      </c>
      <c r="H165" s="36"/>
      <c r="J165" s="30"/>
    </row>
    <row r="166" customFormat="false" ht="13.8" hidden="false" customHeight="false" outlineLevel="0" collapsed="false">
      <c r="C166" s="30"/>
      <c r="D166" s="26" t="n">
        <f aca="false">D165+1</f>
        <v>165</v>
      </c>
      <c r="H166" s="36"/>
      <c r="J166" s="30"/>
    </row>
    <row r="167" customFormat="false" ht="13.8" hidden="false" customHeight="false" outlineLevel="0" collapsed="false">
      <c r="C167" s="30"/>
      <c r="D167" s="26" t="n">
        <f aca="false">D166+1</f>
        <v>166</v>
      </c>
      <c r="H167" s="36"/>
      <c r="J167" s="30"/>
    </row>
    <row r="168" customFormat="false" ht="13.8" hidden="false" customHeight="false" outlineLevel="0" collapsed="false">
      <c r="C168" s="30"/>
      <c r="D168" s="26" t="n">
        <f aca="false">D167+1</f>
        <v>167</v>
      </c>
      <c r="H168" s="36"/>
      <c r="J168" s="30"/>
    </row>
    <row r="169" customFormat="false" ht="13.8" hidden="false" customHeight="false" outlineLevel="0" collapsed="false">
      <c r="C169" s="30"/>
      <c r="D169" s="26" t="n">
        <f aca="false">D168+1</f>
        <v>168</v>
      </c>
      <c r="H169" s="36"/>
      <c r="J169" s="30"/>
    </row>
    <row r="170" customFormat="false" ht="13.8" hidden="false" customHeight="false" outlineLevel="0" collapsed="false">
      <c r="C170" s="30"/>
      <c r="D170" s="26" t="n">
        <f aca="false">D169+1</f>
        <v>169</v>
      </c>
      <c r="H170" s="36"/>
      <c r="J170" s="30"/>
    </row>
    <row r="171" customFormat="false" ht="13.8" hidden="false" customHeight="false" outlineLevel="0" collapsed="false">
      <c r="C171" s="30"/>
      <c r="D171" s="26" t="n">
        <f aca="false">D170+1</f>
        <v>170</v>
      </c>
      <c r="H171" s="36"/>
      <c r="J171" s="30"/>
    </row>
    <row r="172" customFormat="false" ht="13.8" hidden="false" customHeight="false" outlineLevel="0" collapsed="false">
      <c r="C172" s="30"/>
      <c r="D172" s="26" t="n">
        <f aca="false">D171+1</f>
        <v>171</v>
      </c>
      <c r="H172" s="36"/>
      <c r="J172" s="30"/>
    </row>
    <row r="173" customFormat="false" ht="13.8" hidden="false" customHeight="false" outlineLevel="0" collapsed="false">
      <c r="C173" s="30"/>
      <c r="D173" s="26" t="n">
        <f aca="false">D172+1</f>
        <v>172</v>
      </c>
      <c r="H173" s="36"/>
      <c r="J173" s="30"/>
    </row>
    <row r="174" customFormat="false" ht="13.8" hidden="false" customHeight="false" outlineLevel="0" collapsed="false">
      <c r="C174" s="30"/>
      <c r="D174" s="26" t="n">
        <f aca="false">D173+1</f>
        <v>173</v>
      </c>
      <c r="H174" s="36"/>
      <c r="J174" s="30"/>
    </row>
    <row r="175" customFormat="false" ht="13.8" hidden="false" customHeight="false" outlineLevel="0" collapsed="false">
      <c r="C175" s="30"/>
      <c r="D175" s="26" t="n">
        <f aca="false">D174+1</f>
        <v>174</v>
      </c>
      <c r="H175" s="36"/>
      <c r="J175" s="30"/>
    </row>
    <row r="176" customFormat="false" ht="13.8" hidden="false" customHeight="false" outlineLevel="0" collapsed="false">
      <c r="C176" s="30"/>
      <c r="D176" s="26" t="n">
        <f aca="false">D175+1</f>
        <v>175</v>
      </c>
      <c r="H176" s="36"/>
      <c r="J176" s="30"/>
    </row>
    <row r="177" customFormat="false" ht="13.8" hidden="false" customHeight="false" outlineLevel="0" collapsed="false">
      <c r="C177" s="30"/>
      <c r="D177" s="26" t="n">
        <f aca="false">D176+1</f>
        <v>176</v>
      </c>
      <c r="H177" s="36"/>
      <c r="J177" s="30"/>
    </row>
    <row r="178" customFormat="false" ht="13.8" hidden="false" customHeight="false" outlineLevel="0" collapsed="false">
      <c r="C178" s="30"/>
      <c r="D178" s="26" t="n">
        <f aca="false">D177+1</f>
        <v>177</v>
      </c>
      <c r="H178" s="36"/>
      <c r="J178" s="30"/>
    </row>
    <row r="179" customFormat="false" ht="13.8" hidden="false" customHeight="false" outlineLevel="0" collapsed="false">
      <c r="C179" s="30"/>
      <c r="D179" s="26" t="n">
        <f aca="false">D178+1</f>
        <v>178</v>
      </c>
      <c r="H179" s="36"/>
      <c r="J179" s="30"/>
    </row>
    <row r="180" customFormat="false" ht="13.8" hidden="false" customHeight="false" outlineLevel="0" collapsed="false">
      <c r="C180" s="30"/>
      <c r="D180" s="26" t="n">
        <f aca="false">D179+1</f>
        <v>179</v>
      </c>
      <c r="H180" s="36"/>
      <c r="J180" s="30"/>
    </row>
    <row r="181" customFormat="false" ht="13.8" hidden="false" customHeight="false" outlineLevel="0" collapsed="false">
      <c r="C181" s="30"/>
      <c r="D181" s="26" t="n">
        <f aca="false">D180+1</f>
        <v>180</v>
      </c>
      <c r="H181" s="36"/>
      <c r="J181" s="30"/>
    </row>
    <row r="182" customFormat="false" ht="13.8" hidden="false" customHeight="false" outlineLevel="0" collapsed="false">
      <c r="C182" s="30"/>
      <c r="D182" s="26" t="n">
        <f aca="false">D181+1</f>
        <v>181</v>
      </c>
      <c r="H182" s="36"/>
      <c r="J182" s="30"/>
    </row>
    <row r="183" customFormat="false" ht="13.8" hidden="false" customHeight="false" outlineLevel="0" collapsed="false">
      <c r="C183" s="30"/>
      <c r="D183" s="26" t="n">
        <f aca="false">D182+1</f>
        <v>182</v>
      </c>
      <c r="H183" s="36"/>
      <c r="J183" s="30"/>
    </row>
    <row r="184" customFormat="false" ht="13.8" hidden="false" customHeight="false" outlineLevel="0" collapsed="false">
      <c r="C184" s="30"/>
      <c r="D184" s="26" t="n">
        <f aca="false">D183+1</f>
        <v>183</v>
      </c>
      <c r="H184" s="36"/>
      <c r="J184" s="30"/>
    </row>
    <row r="185" customFormat="false" ht="13.8" hidden="false" customHeight="false" outlineLevel="0" collapsed="false">
      <c r="C185" s="30"/>
      <c r="D185" s="26" t="n">
        <f aca="false">D184+1</f>
        <v>184</v>
      </c>
      <c r="H185" s="36"/>
      <c r="J185" s="30"/>
    </row>
    <row r="186" customFormat="false" ht="13.8" hidden="false" customHeight="false" outlineLevel="0" collapsed="false">
      <c r="C186" s="30"/>
      <c r="D186" s="26" t="n">
        <f aca="false">D185+1</f>
        <v>185</v>
      </c>
      <c r="H186" s="36"/>
      <c r="J186" s="30"/>
    </row>
    <row r="187" customFormat="false" ht="13.8" hidden="false" customHeight="false" outlineLevel="0" collapsed="false">
      <c r="C187" s="30"/>
      <c r="D187" s="26" t="n">
        <f aca="false">D186+1</f>
        <v>186</v>
      </c>
      <c r="H187" s="36"/>
      <c r="J187" s="30"/>
    </row>
    <row r="188" customFormat="false" ht="13.8" hidden="false" customHeight="false" outlineLevel="0" collapsed="false">
      <c r="C188" s="30"/>
      <c r="D188" s="26" t="n">
        <f aca="false">D187+1</f>
        <v>187</v>
      </c>
      <c r="H188" s="36"/>
      <c r="J188" s="30"/>
    </row>
    <row r="189" customFormat="false" ht="13.8" hidden="false" customHeight="false" outlineLevel="0" collapsed="false">
      <c r="C189" s="30"/>
      <c r="D189" s="26" t="n">
        <f aca="false">D188+1</f>
        <v>188</v>
      </c>
      <c r="H189" s="36"/>
      <c r="J189" s="30"/>
    </row>
    <row r="190" customFormat="false" ht="13.8" hidden="false" customHeight="false" outlineLevel="0" collapsed="false">
      <c r="C190" s="30"/>
      <c r="D190" s="26" t="n">
        <f aca="false">D189+1</f>
        <v>189</v>
      </c>
      <c r="H190" s="36"/>
      <c r="J190" s="30"/>
    </row>
    <row r="191" customFormat="false" ht="13.8" hidden="false" customHeight="false" outlineLevel="0" collapsed="false">
      <c r="C191" s="30"/>
      <c r="D191" s="26" t="n">
        <f aca="false">D190+1</f>
        <v>190</v>
      </c>
      <c r="H191" s="36"/>
      <c r="J191" s="30"/>
    </row>
    <row r="192" customFormat="false" ht="13.8" hidden="false" customHeight="false" outlineLevel="0" collapsed="false">
      <c r="C192" s="30"/>
      <c r="D192" s="26" t="n">
        <f aca="false">D191+1</f>
        <v>191</v>
      </c>
      <c r="H192" s="36"/>
      <c r="J192" s="30"/>
    </row>
    <row r="193" customFormat="false" ht="13.8" hidden="false" customHeight="false" outlineLevel="0" collapsed="false">
      <c r="C193" s="30"/>
      <c r="D193" s="26" t="n">
        <f aca="false">D192+1</f>
        <v>192</v>
      </c>
      <c r="H193" s="36"/>
      <c r="J193" s="30"/>
    </row>
    <row r="194" customFormat="false" ht="13.8" hidden="false" customHeight="false" outlineLevel="0" collapsed="false">
      <c r="C194" s="30"/>
      <c r="D194" s="26" t="n">
        <f aca="false">D193+1</f>
        <v>193</v>
      </c>
      <c r="H194" s="36"/>
      <c r="J194" s="30"/>
    </row>
    <row r="195" customFormat="false" ht="13.8" hidden="false" customHeight="false" outlineLevel="0" collapsed="false">
      <c r="C195" s="30"/>
      <c r="D195" s="26" t="n">
        <f aca="false">D194+1</f>
        <v>194</v>
      </c>
      <c r="H195" s="36"/>
      <c r="J195" s="30"/>
    </row>
    <row r="196" customFormat="false" ht="13.8" hidden="false" customHeight="false" outlineLevel="0" collapsed="false">
      <c r="C196" s="30"/>
      <c r="D196" s="26" t="n">
        <f aca="false">D195+1</f>
        <v>195</v>
      </c>
      <c r="H196" s="36"/>
      <c r="J196" s="30"/>
    </row>
    <row r="197" customFormat="false" ht="13.8" hidden="false" customHeight="false" outlineLevel="0" collapsed="false">
      <c r="C197" s="30"/>
      <c r="D197" s="26" t="n">
        <f aca="false">D196+1</f>
        <v>196</v>
      </c>
      <c r="H197" s="36"/>
      <c r="J197" s="30"/>
    </row>
    <row r="198" customFormat="false" ht="13.8" hidden="false" customHeight="false" outlineLevel="0" collapsed="false">
      <c r="C198" s="30"/>
      <c r="D198" s="26" t="n">
        <f aca="false">D197+1</f>
        <v>197</v>
      </c>
      <c r="H198" s="36"/>
      <c r="J198" s="30"/>
    </row>
    <row r="199" customFormat="false" ht="13.8" hidden="false" customHeight="false" outlineLevel="0" collapsed="false">
      <c r="C199" s="30"/>
      <c r="D199" s="26" t="n">
        <f aca="false">D198+1</f>
        <v>198</v>
      </c>
      <c r="H199" s="36"/>
      <c r="J199" s="30"/>
    </row>
    <row r="200" customFormat="false" ht="13.8" hidden="false" customHeight="false" outlineLevel="0" collapsed="false">
      <c r="C200" s="30"/>
      <c r="D200" s="26" t="n">
        <f aca="false">D199+1</f>
        <v>199</v>
      </c>
      <c r="H200" s="36"/>
      <c r="J200" s="30"/>
    </row>
    <row r="201" customFormat="false" ht="13.8" hidden="false" customHeight="false" outlineLevel="0" collapsed="false">
      <c r="C201" s="30"/>
      <c r="D201" s="26" t="n">
        <f aca="false">D200+1</f>
        <v>200</v>
      </c>
      <c r="H201" s="36"/>
      <c r="J201" s="30"/>
    </row>
    <row r="202" customFormat="false" ht="13.8" hidden="false" customHeight="false" outlineLevel="0" collapsed="false">
      <c r="C202" s="30"/>
      <c r="D202" s="26" t="n">
        <f aca="false">D201+1</f>
        <v>201</v>
      </c>
      <c r="H202" s="36"/>
      <c r="J202" s="30"/>
    </row>
    <row r="203" customFormat="false" ht="13.8" hidden="false" customHeight="false" outlineLevel="0" collapsed="false">
      <c r="C203" s="30"/>
      <c r="D203" s="26" t="n">
        <f aca="false">D202+1</f>
        <v>202</v>
      </c>
      <c r="H203" s="36"/>
      <c r="J203" s="30"/>
    </row>
    <row r="204" customFormat="false" ht="13.8" hidden="false" customHeight="false" outlineLevel="0" collapsed="false">
      <c r="C204" s="30"/>
      <c r="D204" s="26" t="n">
        <f aca="false">D203+1</f>
        <v>203</v>
      </c>
      <c r="H204" s="36"/>
      <c r="J204" s="30"/>
    </row>
    <row r="205" customFormat="false" ht="13.8" hidden="false" customHeight="false" outlineLevel="0" collapsed="false">
      <c r="C205" s="30"/>
      <c r="D205" s="26" t="n">
        <f aca="false">D204+1</f>
        <v>204</v>
      </c>
      <c r="H205" s="36"/>
      <c r="J205" s="30"/>
    </row>
    <row r="206" customFormat="false" ht="13.8" hidden="false" customHeight="false" outlineLevel="0" collapsed="false">
      <c r="C206" s="30"/>
      <c r="D206" s="26" t="n">
        <f aca="false">D205+1</f>
        <v>205</v>
      </c>
      <c r="H206" s="36"/>
      <c r="J206" s="30"/>
    </row>
    <row r="207" customFormat="false" ht="13.8" hidden="false" customHeight="false" outlineLevel="0" collapsed="false">
      <c r="C207" s="30"/>
      <c r="D207" s="26" t="n">
        <f aca="false">D206+1</f>
        <v>206</v>
      </c>
      <c r="H207" s="36"/>
      <c r="J207" s="30"/>
    </row>
    <row r="208" customFormat="false" ht="13.8" hidden="false" customHeight="false" outlineLevel="0" collapsed="false">
      <c r="C208" s="30"/>
      <c r="D208" s="26" t="n">
        <f aca="false">D207+1</f>
        <v>207</v>
      </c>
      <c r="H208" s="36"/>
      <c r="J208" s="30"/>
    </row>
    <row r="209" customFormat="false" ht="13.8" hidden="false" customHeight="false" outlineLevel="0" collapsed="false">
      <c r="C209" s="30"/>
      <c r="D209" s="26" t="n">
        <f aca="false">D208+1</f>
        <v>208</v>
      </c>
      <c r="H209" s="36"/>
      <c r="J209" s="30"/>
    </row>
    <row r="210" customFormat="false" ht="13.8" hidden="false" customHeight="false" outlineLevel="0" collapsed="false">
      <c r="C210" s="30"/>
      <c r="D210" s="26" t="n">
        <f aca="false">D209+1</f>
        <v>209</v>
      </c>
      <c r="H210" s="36"/>
      <c r="J210" s="30"/>
    </row>
    <row r="211" customFormat="false" ht="13.8" hidden="false" customHeight="false" outlineLevel="0" collapsed="false">
      <c r="C211" s="30"/>
      <c r="D211" s="26" t="n">
        <f aca="false">D210+1</f>
        <v>210</v>
      </c>
      <c r="H211" s="36"/>
      <c r="J211" s="30"/>
    </row>
    <row r="212" customFormat="false" ht="13.8" hidden="false" customHeight="false" outlineLevel="0" collapsed="false">
      <c r="C212" s="30"/>
      <c r="D212" s="26" t="n">
        <f aca="false">D211+1</f>
        <v>211</v>
      </c>
      <c r="H212" s="36"/>
      <c r="J212" s="30"/>
    </row>
    <row r="213" customFormat="false" ht="13.8" hidden="false" customHeight="false" outlineLevel="0" collapsed="false">
      <c r="C213" s="30"/>
      <c r="D213" s="26" t="n">
        <f aca="false">D212+1</f>
        <v>212</v>
      </c>
      <c r="H213" s="36"/>
      <c r="J213" s="30"/>
    </row>
    <row r="214" customFormat="false" ht="13.8" hidden="false" customHeight="false" outlineLevel="0" collapsed="false">
      <c r="C214" s="30"/>
      <c r="D214" s="26" t="n">
        <f aca="false">D213+1</f>
        <v>213</v>
      </c>
      <c r="H214" s="36"/>
      <c r="J214" s="30"/>
    </row>
    <row r="215" customFormat="false" ht="13.8" hidden="false" customHeight="false" outlineLevel="0" collapsed="false">
      <c r="C215" s="30"/>
      <c r="D215" s="26" t="n">
        <f aca="false">D214+1</f>
        <v>214</v>
      </c>
      <c r="H215" s="36"/>
      <c r="J215" s="30"/>
    </row>
    <row r="216" customFormat="false" ht="13.8" hidden="false" customHeight="false" outlineLevel="0" collapsed="false">
      <c r="C216" s="30"/>
      <c r="D216" s="26" t="n">
        <f aca="false">D215+1</f>
        <v>215</v>
      </c>
      <c r="H216" s="36"/>
      <c r="J216" s="30"/>
    </row>
    <row r="217" customFormat="false" ht="13.8" hidden="false" customHeight="false" outlineLevel="0" collapsed="false">
      <c r="C217" s="30"/>
      <c r="D217" s="26" t="n">
        <f aca="false">D216+1</f>
        <v>216</v>
      </c>
      <c r="H217" s="36"/>
      <c r="J217" s="30"/>
    </row>
    <row r="218" customFormat="false" ht="13.8" hidden="false" customHeight="false" outlineLevel="0" collapsed="false">
      <c r="C218" s="30"/>
      <c r="D218" s="26" t="n">
        <f aca="false">D217+1</f>
        <v>217</v>
      </c>
      <c r="H218" s="36"/>
      <c r="J218" s="30"/>
    </row>
    <row r="219" customFormat="false" ht="13.8" hidden="false" customHeight="false" outlineLevel="0" collapsed="false">
      <c r="C219" s="30"/>
      <c r="D219" s="26" t="n">
        <f aca="false">D218+1</f>
        <v>218</v>
      </c>
      <c r="H219" s="36"/>
      <c r="J219" s="30"/>
    </row>
    <row r="220" customFormat="false" ht="13.8" hidden="false" customHeight="false" outlineLevel="0" collapsed="false">
      <c r="C220" s="30"/>
      <c r="D220" s="26" t="n">
        <f aca="false">D219+1</f>
        <v>219</v>
      </c>
      <c r="H220" s="36"/>
      <c r="J220" s="30"/>
    </row>
    <row r="221" customFormat="false" ht="13.8" hidden="false" customHeight="false" outlineLevel="0" collapsed="false">
      <c r="C221" s="30"/>
      <c r="D221" s="26" t="n">
        <f aca="false">D220+1</f>
        <v>220</v>
      </c>
      <c r="H221" s="36"/>
      <c r="J221" s="30"/>
    </row>
    <row r="222" customFormat="false" ht="13.8" hidden="false" customHeight="false" outlineLevel="0" collapsed="false">
      <c r="C222" s="30"/>
      <c r="D222" s="26" t="n">
        <f aca="false">D221+1</f>
        <v>221</v>
      </c>
      <c r="H222" s="36"/>
      <c r="J222" s="30"/>
    </row>
    <row r="223" customFormat="false" ht="13.8" hidden="false" customHeight="false" outlineLevel="0" collapsed="false">
      <c r="C223" s="30"/>
      <c r="D223" s="26" t="n">
        <f aca="false">D222+1</f>
        <v>222</v>
      </c>
      <c r="H223" s="36"/>
      <c r="J223" s="30"/>
    </row>
    <row r="224" customFormat="false" ht="13.8" hidden="false" customHeight="false" outlineLevel="0" collapsed="false">
      <c r="C224" s="30"/>
      <c r="D224" s="26" t="n">
        <f aca="false">D223+1</f>
        <v>223</v>
      </c>
      <c r="H224" s="36"/>
      <c r="J224" s="30"/>
    </row>
    <row r="225" customFormat="false" ht="13.8" hidden="false" customHeight="false" outlineLevel="0" collapsed="false">
      <c r="C225" s="30"/>
      <c r="D225" s="26" t="n">
        <f aca="false">D224+1</f>
        <v>224</v>
      </c>
      <c r="H225" s="36"/>
      <c r="J225" s="30"/>
    </row>
    <row r="226" customFormat="false" ht="13.8" hidden="false" customHeight="false" outlineLevel="0" collapsed="false">
      <c r="C226" s="30"/>
      <c r="D226" s="26" t="n">
        <f aca="false">D225+1</f>
        <v>225</v>
      </c>
      <c r="H226" s="36"/>
      <c r="J226" s="30"/>
    </row>
    <row r="227" customFormat="false" ht="13.8" hidden="false" customHeight="false" outlineLevel="0" collapsed="false">
      <c r="C227" s="30"/>
      <c r="D227" s="26" t="n">
        <f aca="false">D226+1</f>
        <v>226</v>
      </c>
      <c r="H227" s="36"/>
      <c r="J227" s="30"/>
    </row>
    <row r="228" customFormat="false" ht="13.8" hidden="false" customHeight="false" outlineLevel="0" collapsed="false">
      <c r="C228" s="30"/>
      <c r="D228" s="26" t="n">
        <f aca="false">D227+1</f>
        <v>227</v>
      </c>
      <c r="H228" s="36"/>
      <c r="J228" s="30"/>
    </row>
    <row r="229" customFormat="false" ht="13.8" hidden="false" customHeight="false" outlineLevel="0" collapsed="false">
      <c r="C229" s="30"/>
      <c r="D229" s="26" t="n">
        <f aca="false">D228+1</f>
        <v>228</v>
      </c>
      <c r="H229" s="36"/>
      <c r="J229" s="30"/>
    </row>
    <row r="230" customFormat="false" ht="13.8" hidden="false" customHeight="false" outlineLevel="0" collapsed="false">
      <c r="C230" s="30"/>
      <c r="D230" s="26" t="n">
        <f aca="false">D229+1</f>
        <v>229</v>
      </c>
      <c r="H230" s="36"/>
      <c r="J230" s="30"/>
    </row>
    <row r="231" customFormat="false" ht="13.8" hidden="false" customHeight="false" outlineLevel="0" collapsed="false">
      <c r="C231" s="30"/>
      <c r="D231" s="26" t="n">
        <f aca="false">D230+1</f>
        <v>230</v>
      </c>
      <c r="H231" s="36"/>
      <c r="J231" s="30"/>
    </row>
    <row r="232" customFormat="false" ht="13.8" hidden="false" customHeight="false" outlineLevel="0" collapsed="false">
      <c r="C232" s="30"/>
      <c r="D232" s="26" t="n">
        <f aca="false">D231+1</f>
        <v>231</v>
      </c>
      <c r="H232" s="36"/>
      <c r="J232" s="30"/>
    </row>
    <row r="233" customFormat="false" ht="13.8" hidden="false" customHeight="false" outlineLevel="0" collapsed="false">
      <c r="C233" s="30"/>
      <c r="D233" s="26" t="n">
        <f aca="false">D232+1</f>
        <v>232</v>
      </c>
      <c r="H233" s="36"/>
      <c r="J233" s="30"/>
    </row>
    <row r="234" customFormat="false" ht="13.8" hidden="false" customHeight="false" outlineLevel="0" collapsed="false">
      <c r="C234" s="30"/>
      <c r="D234" s="26" t="n">
        <f aca="false">D233+1</f>
        <v>233</v>
      </c>
      <c r="H234" s="36"/>
      <c r="J234" s="30"/>
    </row>
    <row r="235" customFormat="false" ht="13.8" hidden="false" customHeight="false" outlineLevel="0" collapsed="false">
      <c r="C235" s="30"/>
      <c r="D235" s="26" t="n">
        <f aca="false">D234+1</f>
        <v>234</v>
      </c>
      <c r="H235" s="36"/>
      <c r="J235" s="30"/>
    </row>
    <row r="236" customFormat="false" ht="13.8" hidden="false" customHeight="false" outlineLevel="0" collapsed="false">
      <c r="C236" s="30"/>
      <c r="D236" s="26" t="n">
        <f aca="false">D235+1</f>
        <v>235</v>
      </c>
      <c r="H236" s="36"/>
      <c r="J236" s="30"/>
    </row>
    <row r="237" customFormat="false" ht="13.8" hidden="false" customHeight="false" outlineLevel="0" collapsed="false">
      <c r="C237" s="30"/>
      <c r="D237" s="26" t="n">
        <f aca="false">D236+1</f>
        <v>236</v>
      </c>
      <c r="H237" s="36"/>
      <c r="J237" s="30"/>
    </row>
    <row r="238" customFormat="false" ht="13.8" hidden="false" customHeight="false" outlineLevel="0" collapsed="false">
      <c r="C238" s="30"/>
      <c r="D238" s="26" t="n">
        <f aca="false">D237+1</f>
        <v>237</v>
      </c>
      <c r="H238" s="36"/>
      <c r="J238" s="30"/>
    </row>
    <row r="239" customFormat="false" ht="13.8" hidden="false" customHeight="false" outlineLevel="0" collapsed="false">
      <c r="C239" s="30"/>
      <c r="D239" s="26" t="n">
        <f aca="false">D238+1</f>
        <v>238</v>
      </c>
      <c r="H239" s="36"/>
      <c r="J239" s="30"/>
    </row>
    <row r="240" customFormat="false" ht="13.8" hidden="false" customHeight="false" outlineLevel="0" collapsed="false">
      <c r="C240" s="30"/>
      <c r="D240" s="26" t="n">
        <f aca="false">D239+1</f>
        <v>239</v>
      </c>
      <c r="H240" s="36"/>
      <c r="J240" s="30"/>
    </row>
    <row r="241" customFormat="false" ht="13.8" hidden="false" customHeight="false" outlineLevel="0" collapsed="false">
      <c r="C241" s="30"/>
      <c r="D241" s="26" t="n">
        <f aca="false">D240+1</f>
        <v>240</v>
      </c>
      <c r="H241" s="36"/>
      <c r="J241" s="30"/>
    </row>
    <row r="242" customFormat="false" ht="13.8" hidden="false" customHeight="false" outlineLevel="0" collapsed="false">
      <c r="C242" s="30"/>
      <c r="D242" s="26" t="n">
        <f aca="false">D241+1</f>
        <v>241</v>
      </c>
      <c r="H242" s="36"/>
      <c r="J242" s="30"/>
    </row>
    <row r="243" customFormat="false" ht="13.8" hidden="false" customHeight="false" outlineLevel="0" collapsed="false">
      <c r="C243" s="30"/>
      <c r="D243" s="26" t="n">
        <f aca="false">D242+1</f>
        <v>242</v>
      </c>
      <c r="H243" s="36"/>
      <c r="J243" s="30"/>
    </row>
    <row r="244" customFormat="false" ht="13.8" hidden="false" customHeight="false" outlineLevel="0" collapsed="false">
      <c r="C244" s="30"/>
      <c r="D244" s="26" t="n">
        <f aca="false">D243+1</f>
        <v>243</v>
      </c>
      <c r="H244" s="36"/>
      <c r="J244" s="30"/>
    </row>
    <row r="245" customFormat="false" ht="13.8" hidden="false" customHeight="false" outlineLevel="0" collapsed="false">
      <c r="C245" s="30"/>
      <c r="D245" s="26" t="n">
        <f aca="false">D244+1</f>
        <v>244</v>
      </c>
      <c r="H245" s="36"/>
      <c r="J245" s="30"/>
    </row>
    <row r="246" customFormat="false" ht="13.8" hidden="false" customHeight="false" outlineLevel="0" collapsed="false">
      <c r="C246" s="30"/>
      <c r="D246" s="26" t="n">
        <f aca="false">D245+1</f>
        <v>245</v>
      </c>
      <c r="H246" s="36"/>
      <c r="J246" s="30"/>
    </row>
    <row r="247" customFormat="false" ht="13.8" hidden="false" customHeight="false" outlineLevel="0" collapsed="false">
      <c r="C247" s="30"/>
      <c r="D247" s="26" t="n">
        <f aca="false">D246+1</f>
        <v>246</v>
      </c>
      <c r="H247" s="36"/>
      <c r="J247" s="30"/>
    </row>
    <row r="248" customFormat="false" ht="13.8" hidden="false" customHeight="false" outlineLevel="0" collapsed="false">
      <c r="C248" s="30"/>
      <c r="D248" s="26" t="n">
        <f aca="false">D247+1</f>
        <v>247</v>
      </c>
      <c r="H248" s="36"/>
      <c r="J248" s="30"/>
    </row>
    <row r="249" customFormat="false" ht="13.8" hidden="false" customHeight="false" outlineLevel="0" collapsed="false">
      <c r="C249" s="30"/>
      <c r="D249" s="26" t="n">
        <f aca="false">D248+1</f>
        <v>248</v>
      </c>
      <c r="H249" s="36"/>
      <c r="J249" s="30"/>
    </row>
    <row r="250" customFormat="false" ht="13.8" hidden="false" customHeight="false" outlineLevel="0" collapsed="false">
      <c r="C250" s="30"/>
      <c r="D250" s="26" t="n">
        <f aca="false">D249+1</f>
        <v>249</v>
      </c>
      <c r="H250" s="36"/>
      <c r="J250" s="30"/>
    </row>
    <row r="251" customFormat="false" ht="13.8" hidden="false" customHeight="false" outlineLevel="0" collapsed="false">
      <c r="C251" s="30"/>
      <c r="D251" s="26" t="n">
        <f aca="false">D250+1</f>
        <v>250</v>
      </c>
      <c r="H251" s="36"/>
      <c r="J251" s="30"/>
    </row>
    <row r="252" customFormat="false" ht="13.8" hidden="false" customHeight="false" outlineLevel="0" collapsed="false">
      <c r="C252" s="30"/>
      <c r="D252" s="26" t="n">
        <f aca="false">D251+1</f>
        <v>251</v>
      </c>
      <c r="H252" s="36"/>
      <c r="J252" s="30"/>
    </row>
    <row r="253" customFormat="false" ht="13.8" hidden="false" customHeight="false" outlineLevel="0" collapsed="false">
      <c r="C253" s="30"/>
      <c r="D253" s="26" t="n">
        <f aca="false">D252+1</f>
        <v>252</v>
      </c>
      <c r="H253" s="36"/>
      <c r="J253" s="30"/>
    </row>
    <row r="254" customFormat="false" ht="13.8" hidden="false" customHeight="false" outlineLevel="0" collapsed="false">
      <c r="C254" s="30"/>
      <c r="D254" s="26" t="n">
        <f aca="false">D253+1</f>
        <v>253</v>
      </c>
      <c r="H254" s="36"/>
      <c r="J254" s="30"/>
    </row>
    <row r="255" customFormat="false" ht="13.8" hidden="false" customHeight="false" outlineLevel="0" collapsed="false">
      <c r="C255" s="30"/>
      <c r="D255" s="26" t="n">
        <f aca="false">D254+1</f>
        <v>254</v>
      </c>
      <c r="H255" s="36"/>
      <c r="J255" s="30"/>
    </row>
    <row r="256" customFormat="false" ht="13.8" hidden="false" customHeight="false" outlineLevel="0" collapsed="false">
      <c r="C256" s="30"/>
      <c r="D256" s="26" t="n">
        <f aca="false">D255+1</f>
        <v>255</v>
      </c>
      <c r="H256" s="36"/>
      <c r="J256" s="30"/>
    </row>
    <row r="257" customFormat="false" ht="13.8" hidden="false" customHeight="false" outlineLevel="0" collapsed="false">
      <c r="C257" s="30"/>
      <c r="D257" s="26" t="n">
        <f aca="false">D256+1</f>
        <v>256</v>
      </c>
      <c r="H257" s="36"/>
      <c r="J257" s="30"/>
    </row>
    <row r="258" customFormat="false" ht="13.8" hidden="false" customHeight="false" outlineLevel="0" collapsed="false">
      <c r="C258" s="30"/>
      <c r="D258" s="26" t="n">
        <f aca="false">D257+1</f>
        <v>257</v>
      </c>
      <c r="H258" s="36"/>
      <c r="J258" s="30"/>
    </row>
    <row r="259" customFormat="false" ht="13.8" hidden="false" customHeight="false" outlineLevel="0" collapsed="false">
      <c r="C259" s="30"/>
      <c r="D259" s="26" t="n">
        <f aca="false">D258+1</f>
        <v>258</v>
      </c>
      <c r="H259" s="36"/>
      <c r="J259" s="30"/>
    </row>
    <row r="260" customFormat="false" ht="13.8" hidden="false" customHeight="false" outlineLevel="0" collapsed="false">
      <c r="C260" s="30"/>
      <c r="D260" s="26" t="n">
        <f aca="false">D259+1</f>
        <v>259</v>
      </c>
      <c r="H260" s="36"/>
      <c r="J260" s="30"/>
    </row>
    <row r="261" customFormat="false" ht="13.8" hidden="false" customHeight="false" outlineLevel="0" collapsed="false">
      <c r="C261" s="30"/>
      <c r="D261" s="26" t="n">
        <f aca="false">D260+1</f>
        <v>260</v>
      </c>
      <c r="H261" s="36"/>
      <c r="J261" s="30"/>
    </row>
    <row r="262" customFormat="false" ht="13.8" hidden="false" customHeight="false" outlineLevel="0" collapsed="false">
      <c r="C262" s="30"/>
      <c r="D262" s="26" t="n">
        <f aca="false">D261+1</f>
        <v>261</v>
      </c>
      <c r="H262" s="36"/>
      <c r="J262" s="30"/>
    </row>
    <row r="263" customFormat="false" ht="13.8" hidden="false" customHeight="false" outlineLevel="0" collapsed="false">
      <c r="C263" s="30"/>
      <c r="D263" s="26" t="n">
        <f aca="false">D262+1</f>
        <v>262</v>
      </c>
      <c r="H263" s="36"/>
      <c r="J263" s="30"/>
    </row>
    <row r="264" customFormat="false" ht="13.8" hidden="false" customHeight="false" outlineLevel="0" collapsed="false">
      <c r="C264" s="30"/>
      <c r="D264" s="26" t="n">
        <f aca="false">D263+1</f>
        <v>263</v>
      </c>
      <c r="H264" s="36"/>
      <c r="J264" s="30"/>
    </row>
    <row r="265" customFormat="false" ht="13.8" hidden="false" customHeight="false" outlineLevel="0" collapsed="false">
      <c r="C265" s="30"/>
      <c r="D265" s="26" t="n">
        <f aca="false">D264+1</f>
        <v>264</v>
      </c>
      <c r="H265" s="36"/>
      <c r="J265" s="30"/>
    </row>
    <row r="266" customFormat="false" ht="13.8" hidden="false" customHeight="false" outlineLevel="0" collapsed="false">
      <c r="C266" s="30"/>
      <c r="D266" s="26" t="n">
        <f aca="false">D265+1</f>
        <v>265</v>
      </c>
      <c r="H266" s="36"/>
      <c r="J266" s="30"/>
    </row>
    <row r="267" customFormat="false" ht="13.8" hidden="false" customHeight="false" outlineLevel="0" collapsed="false">
      <c r="C267" s="30"/>
      <c r="D267" s="26" t="n">
        <f aca="false">D266+1</f>
        <v>266</v>
      </c>
      <c r="H267" s="36"/>
      <c r="J267" s="30"/>
    </row>
    <row r="268" customFormat="false" ht="13.8" hidden="false" customHeight="false" outlineLevel="0" collapsed="false">
      <c r="C268" s="30"/>
      <c r="D268" s="26" t="n">
        <f aca="false">D267+1</f>
        <v>267</v>
      </c>
      <c r="H268" s="36"/>
      <c r="J268" s="30"/>
    </row>
    <row r="269" customFormat="false" ht="13.8" hidden="false" customHeight="false" outlineLevel="0" collapsed="false">
      <c r="C269" s="30"/>
      <c r="D269" s="26" t="n">
        <f aca="false">D268+1</f>
        <v>268</v>
      </c>
      <c r="H269" s="36"/>
      <c r="J269" s="30"/>
    </row>
    <row r="270" customFormat="false" ht="13.8" hidden="false" customHeight="false" outlineLevel="0" collapsed="false">
      <c r="C270" s="30"/>
      <c r="D270" s="26" t="n">
        <f aca="false">D269+1</f>
        <v>269</v>
      </c>
      <c r="H270" s="36"/>
      <c r="J270" s="30"/>
    </row>
    <row r="271" customFormat="false" ht="13.8" hidden="false" customHeight="false" outlineLevel="0" collapsed="false">
      <c r="C271" s="30"/>
      <c r="D271" s="26" t="n">
        <f aca="false">D270+1</f>
        <v>270</v>
      </c>
      <c r="H271" s="36"/>
      <c r="J271" s="30"/>
    </row>
    <row r="272" customFormat="false" ht="13.8" hidden="false" customHeight="false" outlineLevel="0" collapsed="false">
      <c r="C272" s="30"/>
      <c r="D272" s="26" t="n">
        <f aca="false">D271+1</f>
        <v>271</v>
      </c>
      <c r="H272" s="36"/>
      <c r="J272" s="30"/>
    </row>
    <row r="273" customFormat="false" ht="13.8" hidden="false" customHeight="false" outlineLevel="0" collapsed="false">
      <c r="C273" s="30"/>
      <c r="D273" s="26" t="n">
        <f aca="false">D272+1</f>
        <v>272</v>
      </c>
      <c r="H273" s="36"/>
      <c r="J273" s="30"/>
    </row>
    <row r="274" customFormat="false" ht="13.8" hidden="false" customHeight="false" outlineLevel="0" collapsed="false">
      <c r="C274" s="30"/>
      <c r="D274" s="26" t="n">
        <f aca="false">D273+1</f>
        <v>273</v>
      </c>
      <c r="H274" s="36"/>
      <c r="J274" s="30"/>
    </row>
    <row r="275" customFormat="false" ht="13.8" hidden="false" customHeight="false" outlineLevel="0" collapsed="false">
      <c r="C275" s="30"/>
      <c r="D275" s="26" t="n">
        <f aca="false">D274+1</f>
        <v>274</v>
      </c>
      <c r="H275" s="36"/>
      <c r="J275" s="30"/>
    </row>
    <row r="276" customFormat="false" ht="13.8" hidden="false" customHeight="false" outlineLevel="0" collapsed="false">
      <c r="C276" s="30"/>
      <c r="D276" s="26" t="n">
        <f aca="false">D275+1</f>
        <v>275</v>
      </c>
      <c r="H276" s="36"/>
      <c r="J276" s="30"/>
    </row>
    <row r="277" customFormat="false" ht="13.8" hidden="false" customHeight="false" outlineLevel="0" collapsed="false">
      <c r="C277" s="30"/>
      <c r="D277" s="26" t="n">
        <f aca="false">D276+1</f>
        <v>276</v>
      </c>
      <c r="H277" s="36"/>
      <c r="J277" s="30"/>
    </row>
    <row r="278" customFormat="false" ht="13.8" hidden="false" customHeight="false" outlineLevel="0" collapsed="false">
      <c r="C278" s="30"/>
      <c r="D278" s="26" t="n">
        <f aca="false">D277+1</f>
        <v>277</v>
      </c>
      <c r="H278" s="36"/>
      <c r="J278" s="30"/>
    </row>
    <row r="279" customFormat="false" ht="13.8" hidden="false" customHeight="false" outlineLevel="0" collapsed="false">
      <c r="C279" s="30"/>
      <c r="D279" s="26" t="n">
        <f aca="false">D278+1</f>
        <v>278</v>
      </c>
      <c r="H279" s="36"/>
      <c r="J279" s="30"/>
    </row>
    <row r="280" customFormat="false" ht="13.8" hidden="false" customHeight="false" outlineLevel="0" collapsed="false">
      <c r="C280" s="30"/>
      <c r="D280" s="26" t="n">
        <f aca="false">D279+1</f>
        <v>279</v>
      </c>
      <c r="H280" s="36"/>
      <c r="J280" s="30"/>
    </row>
    <row r="281" customFormat="false" ht="13.8" hidden="false" customHeight="false" outlineLevel="0" collapsed="false">
      <c r="C281" s="30"/>
      <c r="D281" s="26" t="n">
        <f aca="false">D280+1</f>
        <v>280</v>
      </c>
      <c r="H281" s="36"/>
      <c r="J281" s="30"/>
    </row>
    <row r="282" customFormat="false" ht="13.8" hidden="false" customHeight="false" outlineLevel="0" collapsed="false">
      <c r="C282" s="30"/>
      <c r="D282" s="26" t="n">
        <f aca="false">D281+1</f>
        <v>281</v>
      </c>
      <c r="H282" s="36"/>
      <c r="J282" s="30"/>
    </row>
    <row r="283" customFormat="false" ht="13.8" hidden="false" customHeight="false" outlineLevel="0" collapsed="false">
      <c r="C283" s="30"/>
      <c r="D283" s="26" t="n">
        <f aca="false">D282+1</f>
        <v>282</v>
      </c>
      <c r="H283" s="36"/>
      <c r="J283" s="30"/>
    </row>
    <row r="284" customFormat="false" ht="13.8" hidden="false" customHeight="false" outlineLevel="0" collapsed="false">
      <c r="C284" s="30"/>
      <c r="D284" s="26" t="n">
        <f aca="false">D283+1</f>
        <v>283</v>
      </c>
      <c r="H284" s="36"/>
      <c r="J284" s="30"/>
    </row>
    <row r="285" customFormat="false" ht="13.8" hidden="false" customHeight="false" outlineLevel="0" collapsed="false">
      <c r="C285" s="30"/>
      <c r="D285" s="26" t="n">
        <f aca="false">D284+1</f>
        <v>284</v>
      </c>
      <c r="H285" s="36"/>
      <c r="J285" s="30"/>
    </row>
    <row r="286" customFormat="false" ht="13.8" hidden="false" customHeight="false" outlineLevel="0" collapsed="false">
      <c r="C286" s="30"/>
      <c r="D286" s="26" t="n">
        <f aca="false">D285+1</f>
        <v>285</v>
      </c>
      <c r="H286" s="36"/>
      <c r="J286" s="30"/>
    </row>
    <row r="287" customFormat="false" ht="13.8" hidden="false" customHeight="false" outlineLevel="0" collapsed="false">
      <c r="C287" s="30"/>
      <c r="D287" s="26" t="n">
        <f aca="false">D286+1</f>
        <v>286</v>
      </c>
      <c r="H287" s="36"/>
      <c r="J287" s="30"/>
    </row>
    <row r="288" customFormat="false" ht="13.8" hidden="false" customHeight="false" outlineLevel="0" collapsed="false">
      <c r="C288" s="30"/>
      <c r="D288" s="26" t="n">
        <f aca="false">D287+1</f>
        <v>287</v>
      </c>
      <c r="H288" s="36"/>
      <c r="J288" s="30"/>
    </row>
    <row r="289" customFormat="false" ht="13.8" hidden="false" customHeight="false" outlineLevel="0" collapsed="false">
      <c r="C289" s="30"/>
      <c r="D289" s="26" t="n">
        <f aca="false">D288+1</f>
        <v>288</v>
      </c>
      <c r="H289" s="36"/>
      <c r="J289" s="30"/>
    </row>
    <row r="290" customFormat="false" ht="13.8" hidden="false" customHeight="false" outlineLevel="0" collapsed="false">
      <c r="C290" s="30"/>
      <c r="D290" s="26" t="n">
        <f aca="false">D289+1</f>
        <v>289</v>
      </c>
      <c r="H290" s="36"/>
      <c r="J290" s="30"/>
    </row>
    <row r="291" customFormat="false" ht="13.8" hidden="false" customHeight="false" outlineLevel="0" collapsed="false">
      <c r="C291" s="30"/>
      <c r="D291" s="26" t="n">
        <f aca="false">D290+1</f>
        <v>290</v>
      </c>
      <c r="H291" s="36"/>
      <c r="J291" s="30"/>
    </row>
    <row r="292" customFormat="false" ht="13.8" hidden="false" customHeight="false" outlineLevel="0" collapsed="false">
      <c r="C292" s="30"/>
      <c r="D292" s="26" t="n">
        <f aca="false">D291+1</f>
        <v>291</v>
      </c>
      <c r="H292" s="36"/>
      <c r="J292" s="30"/>
    </row>
    <row r="293" customFormat="false" ht="13.8" hidden="false" customHeight="false" outlineLevel="0" collapsed="false">
      <c r="C293" s="30"/>
      <c r="D293" s="26" t="n">
        <f aca="false">D292+1</f>
        <v>292</v>
      </c>
      <c r="H293" s="36"/>
      <c r="J293" s="30"/>
    </row>
    <row r="294" customFormat="false" ht="13.8" hidden="false" customHeight="false" outlineLevel="0" collapsed="false">
      <c r="C294" s="30"/>
      <c r="D294" s="26" t="n">
        <f aca="false">D293+1</f>
        <v>293</v>
      </c>
      <c r="H294" s="36"/>
      <c r="J294" s="30"/>
    </row>
    <row r="295" customFormat="false" ht="13.8" hidden="false" customHeight="false" outlineLevel="0" collapsed="false">
      <c r="C295" s="30"/>
      <c r="D295" s="26" t="n">
        <f aca="false">D294+1</f>
        <v>294</v>
      </c>
      <c r="H295" s="36"/>
      <c r="J295" s="30"/>
    </row>
    <row r="296" customFormat="false" ht="13.8" hidden="false" customHeight="false" outlineLevel="0" collapsed="false">
      <c r="C296" s="30"/>
      <c r="D296" s="26" t="n">
        <f aca="false">D295+1</f>
        <v>295</v>
      </c>
      <c r="H296" s="36"/>
      <c r="J296" s="30"/>
    </row>
    <row r="297" customFormat="false" ht="13.8" hidden="false" customHeight="false" outlineLevel="0" collapsed="false">
      <c r="C297" s="30"/>
      <c r="D297" s="26" t="n">
        <f aca="false">D296+1</f>
        <v>296</v>
      </c>
      <c r="H297" s="36"/>
      <c r="J297" s="30"/>
    </row>
    <row r="298" customFormat="false" ht="13.8" hidden="false" customHeight="false" outlineLevel="0" collapsed="false">
      <c r="C298" s="30"/>
      <c r="D298" s="26" t="n">
        <f aca="false">D297+1</f>
        <v>297</v>
      </c>
      <c r="H298" s="36"/>
      <c r="J298" s="30"/>
    </row>
    <row r="299" customFormat="false" ht="13.8" hidden="false" customHeight="false" outlineLevel="0" collapsed="false">
      <c r="C299" s="30"/>
      <c r="D299" s="26" t="n">
        <f aca="false">D298+1</f>
        <v>298</v>
      </c>
      <c r="H299" s="36"/>
      <c r="J299" s="30"/>
    </row>
    <row r="300" customFormat="false" ht="13.8" hidden="false" customHeight="false" outlineLevel="0" collapsed="false">
      <c r="C300" s="30"/>
      <c r="D300" s="26" t="n">
        <f aca="false">D299+1</f>
        <v>299</v>
      </c>
      <c r="H300" s="36"/>
      <c r="J300" s="30"/>
    </row>
    <row r="301" customFormat="false" ht="13.8" hidden="false" customHeight="false" outlineLevel="0" collapsed="false">
      <c r="C301" s="30"/>
      <c r="D301" s="26" t="n">
        <f aca="false">D300+1</f>
        <v>300</v>
      </c>
      <c r="H301" s="36"/>
      <c r="J301" s="30"/>
    </row>
    <row r="302" customFormat="false" ht="13.8" hidden="false" customHeight="false" outlineLevel="0" collapsed="false">
      <c r="C302" s="30"/>
      <c r="D302" s="26" t="n">
        <f aca="false">D301+1</f>
        <v>301</v>
      </c>
      <c r="H302" s="36"/>
      <c r="J302" s="30"/>
    </row>
    <row r="303" customFormat="false" ht="13.8" hidden="false" customHeight="false" outlineLevel="0" collapsed="false">
      <c r="C303" s="30"/>
      <c r="D303" s="26" t="n">
        <f aca="false">D302+1</f>
        <v>302</v>
      </c>
      <c r="H303" s="36"/>
      <c r="J303" s="30"/>
    </row>
    <row r="304" customFormat="false" ht="13.8" hidden="false" customHeight="false" outlineLevel="0" collapsed="false">
      <c r="C304" s="30"/>
      <c r="D304" s="26" t="n">
        <f aca="false">D303+1</f>
        <v>303</v>
      </c>
      <c r="H304" s="36"/>
      <c r="J304" s="30"/>
    </row>
    <row r="305" customFormat="false" ht="13.8" hidden="false" customHeight="false" outlineLevel="0" collapsed="false">
      <c r="C305" s="30"/>
      <c r="D305" s="26" t="n">
        <f aca="false">D304+1</f>
        <v>304</v>
      </c>
      <c r="H305" s="36"/>
      <c r="J305" s="30"/>
    </row>
    <row r="306" customFormat="false" ht="13.8" hidden="false" customHeight="false" outlineLevel="0" collapsed="false">
      <c r="C306" s="30"/>
      <c r="D306" s="26" t="n">
        <f aca="false">D305+1</f>
        <v>305</v>
      </c>
      <c r="H306" s="36"/>
      <c r="J306" s="30"/>
    </row>
    <row r="307" customFormat="false" ht="13.8" hidden="false" customHeight="false" outlineLevel="0" collapsed="false">
      <c r="C307" s="30"/>
      <c r="D307" s="26" t="n">
        <f aca="false">D306+1</f>
        <v>306</v>
      </c>
      <c r="H307" s="36"/>
      <c r="J307" s="30"/>
    </row>
    <row r="308" customFormat="false" ht="13.8" hidden="false" customHeight="false" outlineLevel="0" collapsed="false">
      <c r="C308" s="30"/>
      <c r="D308" s="26" t="n">
        <f aca="false">D307+1</f>
        <v>307</v>
      </c>
      <c r="H308" s="36"/>
      <c r="J308" s="30"/>
    </row>
    <row r="309" customFormat="false" ht="13.8" hidden="false" customHeight="false" outlineLevel="0" collapsed="false">
      <c r="C309" s="30"/>
      <c r="D309" s="26" t="n">
        <f aca="false">D308+1</f>
        <v>308</v>
      </c>
      <c r="H309" s="36"/>
      <c r="J309" s="30"/>
    </row>
    <row r="310" customFormat="false" ht="13.8" hidden="false" customHeight="false" outlineLevel="0" collapsed="false">
      <c r="C310" s="30"/>
      <c r="D310" s="26" t="n">
        <f aca="false">D309+1</f>
        <v>309</v>
      </c>
      <c r="H310" s="36"/>
      <c r="J310" s="30"/>
    </row>
    <row r="311" customFormat="false" ht="13.8" hidden="false" customHeight="false" outlineLevel="0" collapsed="false">
      <c r="C311" s="30"/>
      <c r="D311" s="26" t="n">
        <f aca="false">D310+1</f>
        <v>310</v>
      </c>
      <c r="H311" s="36"/>
      <c r="J311" s="30"/>
    </row>
    <row r="312" customFormat="false" ht="13.8" hidden="false" customHeight="false" outlineLevel="0" collapsed="false">
      <c r="C312" s="30"/>
      <c r="D312" s="26" t="n">
        <f aca="false">D311+1</f>
        <v>311</v>
      </c>
      <c r="H312" s="36"/>
      <c r="J312" s="30"/>
    </row>
    <row r="313" customFormat="false" ht="13.8" hidden="false" customHeight="false" outlineLevel="0" collapsed="false">
      <c r="C313" s="30"/>
      <c r="D313" s="26" t="n">
        <f aca="false">D312+1</f>
        <v>312</v>
      </c>
      <c r="H313" s="36"/>
      <c r="J313" s="30"/>
    </row>
    <row r="314" customFormat="false" ht="13.8" hidden="false" customHeight="false" outlineLevel="0" collapsed="false">
      <c r="C314" s="30"/>
      <c r="D314" s="26" t="n">
        <f aca="false">D313+1</f>
        <v>313</v>
      </c>
      <c r="H314" s="36"/>
      <c r="J314" s="30"/>
    </row>
    <row r="315" customFormat="false" ht="13.8" hidden="false" customHeight="false" outlineLevel="0" collapsed="false">
      <c r="C315" s="30"/>
      <c r="D315" s="26" t="n">
        <f aca="false">D314+1</f>
        <v>314</v>
      </c>
      <c r="H315" s="36"/>
      <c r="J315" s="30"/>
    </row>
    <row r="316" customFormat="false" ht="13.8" hidden="false" customHeight="false" outlineLevel="0" collapsed="false">
      <c r="C316" s="30"/>
      <c r="D316" s="26" t="n">
        <f aca="false">D315+1</f>
        <v>315</v>
      </c>
      <c r="H316" s="36"/>
      <c r="J316" s="30"/>
    </row>
    <row r="317" customFormat="false" ht="13.8" hidden="false" customHeight="false" outlineLevel="0" collapsed="false">
      <c r="C317" s="30"/>
      <c r="D317" s="26" t="n">
        <f aca="false">D316+1</f>
        <v>316</v>
      </c>
      <c r="H317" s="36"/>
      <c r="J317" s="30"/>
    </row>
    <row r="318" customFormat="false" ht="13.8" hidden="false" customHeight="false" outlineLevel="0" collapsed="false">
      <c r="C318" s="30"/>
      <c r="D318" s="26" t="n">
        <f aca="false">D317+1</f>
        <v>317</v>
      </c>
      <c r="H318" s="36"/>
      <c r="J318" s="30"/>
    </row>
    <row r="319" customFormat="false" ht="13.8" hidden="false" customHeight="false" outlineLevel="0" collapsed="false">
      <c r="C319" s="30"/>
      <c r="D319" s="26" t="n">
        <f aca="false">D318+1</f>
        <v>318</v>
      </c>
      <c r="H319" s="36"/>
      <c r="J319" s="30"/>
    </row>
    <row r="320" customFormat="false" ht="13.8" hidden="false" customHeight="false" outlineLevel="0" collapsed="false">
      <c r="C320" s="30"/>
      <c r="D320" s="26" t="n">
        <f aca="false">D319+1</f>
        <v>319</v>
      </c>
      <c r="H320" s="36"/>
      <c r="J320" s="30"/>
    </row>
    <row r="321" customFormat="false" ht="13.8" hidden="false" customHeight="false" outlineLevel="0" collapsed="false">
      <c r="C321" s="30"/>
      <c r="D321" s="26" t="n">
        <f aca="false">D320+1</f>
        <v>320</v>
      </c>
      <c r="H321" s="36"/>
      <c r="J321" s="30"/>
    </row>
    <row r="322" customFormat="false" ht="13.8" hidden="false" customHeight="false" outlineLevel="0" collapsed="false">
      <c r="C322" s="30"/>
      <c r="D322" s="26" t="n">
        <f aca="false">D321+1</f>
        <v>321</v>
      </c>
      <c r="H322" s="36"/>
      <c r="J322" s="30"/>
    </row>
    <row r="323" customFormat="false" ht="13.8" hidden="false" customHeight="false" outlineLevel="0" collapsed="false">
      <c r="C323" s="30"/>
      <c r="D323" s="26" t="n">
        <f aca="false">D322+1</f>
        <v>322</v>
      </c>
      <c r="H323" s="36"/>
      <c r="J323" s="30"/>
    </row>
    <row r="324" customFormat="false" ht="13.8" hidden="false" customHeight="false" outlineLevel="0" collapsed="false">
      <c r="C324" s="30"/>
      <c r="D324" s="26" t="n">
        <f aca="false">D323+1</f>
        <v>323</v>
      </c>
      <c r="H324" s="36"/>
      <c r="J324" s="30"/>
    </row>
    <row r="325" customFormat="false" ht="13.8" hidden="false" customHeight="false" outlineLevel="0" collapsed="false">
      <c r="C325" s="30"/>
      <c r="D325" s="26" t="n">
        <f aca="false">D324+1</f>
        <v>324</v>
      </c>
      <c r="H325" s="36"/>
      <c r="J325" s="30"/>
    </row>
    <row r="326" customFormat="false" ht="13.8" hidden="false" customHeight="false" outlineLevel="0" collapsed="false">
      <c r="C326" s="30"/>
      <c r="D326" s="26" t="n">
        <f aca="false">D325+1</f>
        <v>325</v>
      </c>
      <c r="H326" s="36"/>
      <c r="J326" s="30"/>
    </row>
    <row r="327" customFormat="false" ht="13.8" hidden="false" customHeight="false" outlineLevel="0" collapsed="false">
      <c r="C327" s="30"/>
      <c r="D327" s="26" t="n">
        <f aca="false">D326+1</f>
        <v>326</v>
      </c>
      <c r="H327" s="36"/>
      <c r="J327" s="30"/>
    </row>
    <row r="328" customFormat="false" ht="13.8" hidden="false" customHeight="false" outlineLevel="0" collapsed="false">
      <c r="C328" s="30"/>
      <c r="D328" s="26" t="n">
        <f aca="false">D327+1</f>
        <v>327</v>
      </c>
      <c r="H328" s="36"/>
      <c r="J328" s="30"/>
    </row>
    <row r="329" customFormat="false" ht="13.8" hidden="false" customHeight="false" outlineLevel="0" collapsed="false">
      <c r="C329" s="30"/>
      <c r="D329" s="26" t="n">
        <f aca="false">D328+1</f>
        <v>328</v>
      </c>
      <c r="H329" s="36"/>
      <c r="J329" s="30"/>
    </row>
    <row r="330" customFormat="false" ht="13.8" hidden="false" customHeight="false" outlineLevel="0" collapsed="false">
      <c r="C330" s="30"/>
      <c r="D330" s="26" t="n">
        <f aca="false">D329+1</f>
        <v>329</v>
      </c>
      <c r="H330" s="36"/>
      <c r="J330" s="30"/>
    </row>
    <row r="331" customFormat="false" ht="13.8" hidden="false" customHeight="false" outlineLevel="0" collapsed="false">
      <c r="C331" s="30"/>
      <c r="D331" s="26" t="n">
        <f aca="false">D330+1</f>
        <v>330</v>
      </c>
      <c r="H331" s="36"/>
      <c r="J331" s="30"/>
    </row>
    <row r="332" customFormat="false" ht="13.8" hidden="false" customHeight="false" outlineLevel="0" collapsed="false">
      <c r="C332" s="30"/>
      <c r="D332" s="26" t="n">
        <f aca="false">D331+1</f>
        <v>331</v>
      </c>
      <c r="H332" s="36"/>
      <c r="J332" s="30"/>
    </row>
    <row r="333" customFormat="false" ht="13.8" hidden="false" customHeight="false" outlineLevel="0" collapsed="false">
      <c r="C333" s="30"/>
      <c r="D333" s="26" t="n">
        <f aca="false">D332+1</f>
        <v>332</v>
      </c>
      <c r="H333" s="36"/>
      <c r="J333" s="30"/>
    </row>
    <row r="334" customFormat="false" ht="13.8" hidden="false" customHeight="false" outlineLevel="0" collapsed="false">
      <c r="C334" s="30"/>
      <c r="D334" s="26" t="n">
        <f aca="false">D333+1</f>
        <v>333</v>
      </c>
      <c r="H334" s="36"/>
      <c r="J334" s="30"/>
    </row>
    <row r="335" customFormat="false" ht="13.8" hidden="false" customHeight="false" outlineLevel="0" collapsed="false">
      <c r="C335" s="30"/>
      <c r="D335" s="26" t="n">
        <f aca="false">D334+1</f>
        <v>334</v>
      </c>
      <c r="H335" s="36"/>
      <c r="J335" s="30"/>
    </row>
    <row r="336" customFormat="false" ht="13.8" hidden="false" customHeight="false" outlineLevel="0" collapsed="false">
      <c r="C336" s="30"/>
      <c r="D336" s="26" t="n">
        <f aca="false">D335+1</f>
        <v>335</v>
      </c>
      <c r="H336" s="36"/>
      <c r="J336" s="30"/>
    </row>
    <row r="337" customFormat="false" ht="13.8" hidden="false" customHeight="false" outlineLevel="0" collapsed="false">
      <c r="C337" s="30"/>
      <c r="D337" s="26" t="n">
        <f aca="false">D336+1</f>
        <v>336</v>
      </c>
      <c r="H337" s="36"/>
      <c r="J337" s="30"/>
    </row>
    <row r="338" customFormat="false" ht="13.8" hidden="false" customHeight="false" outlineLevel="0" collapsed="false">
      <c r="C338" s="30"/>
      <c r="D338" s="26" t="n">
        <f aca="false">D337+1</f>
        <v>337</v>
      </c>
      <c r="H338" s="36"/>
      <c r="J338" s="30"/>
    </row>
    <row r="339" customFormat="false" ht="13.8" hidden="false" customHeight="false" outlineLevel="0" collapsed="false">
      <c r="C339" s="30"/>
      <c r="D339" s="26" t="n">
        <f aca="false">D338+1</f>
        <v>338</v>
      </c>
      <c r="H339" s="36"/>
      <c r="J339" s="30"/>
    </row>
    <row r="340" customFormat="false" ht="13.8" hidden="false" customHeight="false" outlineLevel="0" collapsed="false">
      <c r="C340" s="30"/>
      <c r="D340" s="26" t="n">
        <f aca="false">D339+1</f>
        <v>339</v>
      </c>
      <c r="H340" s="36"/>
      <c r="J340" s="30"/>
    </row>
    <row r="341" customFormat="false" ht="13.8" hidden="false" customHeight="false" outlineLevel="0" collapsed="false">
      <c r="C341" s="30"/>
      <c r="D341" s="26" t="n">
        <f aca="false">D340+1</f>
        <v>340</v>
      </c>
      <c r="H341" s="36"/>
      <c r="J341" s="30"/>
    </row>
    <row r="342" customFormat="false" ht="13.8" hidden="false" customHeight="false" outlineLevel="0" collapsed="false">
      <c r="C342" s="30"/>
      <c r="D342" s="26" t="n">
        <f aca="false">D341+1</f>
        <v>341</v>
      </c>
      <c r="H342" s="36"/>
      <c r="J342" s="30"/>
    </row>
    <row r="343" customFormat="false" ht="13.8" hidden="false" customHeight="false" outlineLevel="0" collapsed="false">
      <c r="C343" s="30"/>
      <c r="D343" s="26" t="n">
        <f aca="false">D342+1</f>
        <v>342</v>
      </c>
      <c r="H343" s="36"/>
      <c r="J343" s="30"/>
    </row>
    <row r="344" customFormat="false" ht="13.8" hidden="false" customHeight="false" outlineLevel="0" collapsed="false">
      <c r="C344" s="30"/>
      <c r="D344" s="26" t="n">
        <f aca="false">D343+1</f>
        <v>343</v>
      </c>
      <c r="H344" s="36"/>
      <c r="J344" s="30"/>
    </row>
    <row r="345" customFormat="false" ht="13.8" hidden="false" customHeight="false" outlineLevel="0" collapsed="false">
      <c r="C345" s="30"/>
      <c r="D345" s="26" t="n">
        <f aca="false">D344+1</f>
        <v>344</v>
      </c>
      <c r="H345" s="36"/>
      <c r="J345" s="30"/>
    </row>
    <row r="346" customFormat="false" ht="13.8" hidden="false" customHeight="false" outlineLevel="0" collapsed="false">
      <c r="C346" s="30"/>
      <c r="D346" s="26" t="n">
        <f aca="false">D345+1</f>
        <v>345</v>
      </c>
      <c r="H346" s="36"/>
      <c r="J346" s="30"/>
    </row>
    <row r="347" customFormat="false" ht="13.8" hidden="false" customHeight="false" outlineLevel="0" collapsed="false">
      <c r="C347" s="30"/>
      <c r="D347" s="26" t="n">
        <f aca="false">D346+1</f>
        <v>346</v>
      </c>
      <c r="H347" s="36"/>
      <c r="J347" s="30"/>
    </row>
    <row r="348" customFormat="false" ht="13.8" hidden="false" customHeight="false" outlineLevel="0" collapsed="false">
      <c r="C348" s="30"/>
      <c r="D348" s="26" t="n">
        <f aca="false">D347+1</f>
        <v>347</v>
      </c>
      <c r="H348" s="36"/>
      <c r="J348" s="30"/>
    </row>
    <row r="349" customFormat="false" ht="13.8" hidden="false" customHeight="false" outlineLevel="0" collapsed="false">
      <c r="C349" s="30"/>
      <c r="D349" s="26" t="n">
        <f aca="false">D348+1</f>
        <v>348</v>
      </c>
      <c r="H349" s="36"/>
      <c r="J349" s="30"/>
    </row>
    <row r="350" customFormat="false" ht="13.8" hidden="false" customHeight="false" outlineLevel="0" collapsed="false">
      <c r="C350" s="30"/>
      <c r="D350" s="26" t="n">
        <f aca="false">D349+1</f>
        <v>349</v>
      </c>
      <c r="H350" s="36"/>
      <c r="J350" s="30"/>
    </row>
    <row r="351" customFormat="false" ht="13.8" hidden="false" customHeight="false" outlineLevel="0" collapsed="false">
      <c r="C351" s="30"/>
      <c r="D351" s="26" t="n">
        <f aca="false">D350+1</f>
        <v>350</v>
      </c>
      <c r="H351" s="36"/>
      <c r="J351" s="30"/>
    </row>
    <row r="352" customFormat="false" ht="13.8" hidden="false" customHeight="false" outlineLevel="0" collapsed="false">
      <c r="C352" s="30"/>
      <c r="D352" s="26" t="n">
        <f aca="false">D351+1</f>
        <v>351</v>
      </c>
      <c r="H352" s="36"/>
      <c r="J352" s="30"/>
    </row>
    <row r="353" customFormat="false" ht="13.8" hidden="false" customHeight="false" outlineLevel="0" collapsed="false">
      <c r="C353" s="30"/>
      <c r="D353" s="26" t="n">
        <f aca="false">D352+1</f>
        <v>352</v>
      </c>
      <c r="H353" s="36"/>
      <c r="J353" s="30"/>
    </row>
    <row r="354" customFormat="false" ht="13.8" hidden="false" customHeight="false" outlineLevel="0" collapsed="false">
      <c r="C354" s="30"/>
      <c r="D354" s="26" t="n">
        <f aca="false">D353+1</f>
        <v>353</v>
      </c>
      <c r="H354" s="36"/>
      <c r="J354" s="30"/>
    </row>
    <row r="355" customFormat="false" ht="13.8" hidden="false" customHeight="false" outlineLevel="0" collapsed="false">
      <c r="C355" s="30"/>
      <c r="D355" s="26" t="n">
        <f aca="false">D354+1</f>
        <v>354</v>
      </c>
      <c r="H355" s="36"/>
      <c r="J355" s="30"/>
    </row>
    <row r="356" customFormat="false" ht="13.8" hidden="false" customHeight="false" outlineLevel="0" collapsed="false">
      <c r="C356" s="30"/>
      <c r="D356" s="26" t="n">
        <f aca="false">D355+1</f>
        <v>355</v>
      </c>
      <c r="H356" s="36"/>
      <c r="J356" s="30"/>
    </row>
    <row r="357" customFormat="false" ht="13.8" hidden="false" customHeight="false" outlineLevel="0" collapsed="false">
      <c r="C357" s="30"/>
      <c r="D357" s="26" t="n">
        <f aca="false">D356+1</f>
        <v>356</v>
      </c>
      <c r="H357" s="36"/>
      <c r="J357" s="30"/>
    </row>
    <row r="358" customFormat="false" ht="13.8" hidden="false" customHeight="false" outlineLevel="0" collapsed="false">
      <c r="C358" s="30"/>
      <c r="D358" s="26" t="n">
        <f aca="false">D357+1</f>
        <v>357</v>
      </c>
      <c r="H358" s="36"/>
      <c r="J358" s="30"/>
    </row>
    <row r="359" customFormat="false" ht="13.8" hidden="false" customHeight="false" outlineLevel="0" collapsed="false">
      <c r="C359" s="30"/>
      <c r="D359" s="26" t="n">
        <f aca="false">D358+1</f>
        <v>358</v>
      </c>
      <c r="H359" s="36"/>
      <c r="J359" s="30"/>
    </row>
    <row r="360" customFormat="false" ht="13.8" hidden="false" customHeight="false" outlineLevel="0" collapsed="false">
      <c r="C360" s="30"/>
      <c r="D360" s="26" t="n">
        <f aca="false">D359+1</f>
        <v>359</v>
      </c>
      <c r="H360" s="36"/>
      <c r="J360" s="30"/>
    </row>
    <row r="361" customFormat="false" ht="13.8" hidden="false" customHeight="false" outlineLevel="0" collapsed="false">
      <c r="C361" s="30"/>
      <c r="D361" s="26" t="n">
        <f aca="false">D360+1</f>
        <v>360</v>
      </c>
      <c r="H361" s="36"/>
      <c r="J361" s="30"/>
    </row>
    <row r="362" customFormat="false" ht="13.8" hidden="false" customHeight="false" outlineLevel="0" collapsed="false">
      <c r="C362" s="30"/>
      <c r="D362" s="26" t="n">
        <f aca="false">D361+1</f>
        <v>361</v>
      </c>
      <c r="H362" s="36"/>
      <c r="J362" s="30"/>
    </row>
    <row r="363" customFormat="false" ht="13.8" hidden="false" customHeight="false" outlineLevel="0" collapsed="false">
      <c r="C363" s="30"/>
      <c r="D363" s="26" t="n">
        <f aca="false">D362+1</f>
        <v>362</v>
      </c>
      <c r="H363" s="36"/>
      <c r="J363" s="30"/>
    </row>
    <row r="364" customFormat="false" ht="13.8" hidden="false" customHeight="false" outlineLevel="0" collapsed="false">
      <c r="C364" s="30"/>
      <c r="D364" s="26" t="n">
        <f aca="false">D363+1</f>
        <v>363</v>
      </c>
      <c r="H364" s="36"/>
      <c r="J364" s="30"/>
    </row>
    <row r="365" customFormat="false" ht="13.8" hidden="false" customHeight="false" outlineLevel="0" collapsed="false">
      <c r="C365" s="30"/>
      <c r="D365" s="26" t="n">
        <f aca="false">D364+1</f>
        <v>364</v>
      </c>
      <c r="H365" s="36"/>
      <c r="J365" s="30"/>
    </row>
    <row r="366" customFormat="false" ht="13.8" hidden="false" customHeight="false" outlineLevel="0" collapsed="false">
      <c r="C366" s="30"/>
      <c r="D366" s="26" t="n">
        <f aca="false">D365+1</f>
        <v>365</v>
      </c>
      <c r="H366" s="36"/>
      <c r="J366" s="30"/>
    </row>
    <row r="367" customFormat="false" ht="13.8" hidden="false" customHeight="false" outlineLevel="0" collapsed="false">
      <c r="C367" s="30"/>
      <c r="D367" s="26" t="n">
        <f aca="false">D366+1</f>
        <v>366</v>
      </c>
      <c r="H367" s="36"/>
      <c r="J367" s="30"/>
    </row>
    <row r="368" customFormat="false" ht="13.8" hidden="false" customHeight="false" outlineLevel="0" collapsed="false">
      <c r="C368" s="30"/>
      <c r="D368" s="26" t="n">
        <f aca="false">D367+1</f>
        <v>367</v>
      </c>
      <c r="H368" s="36"/>
      <c r="J368" s="30"/>
    </row>
    <row r="369" customFormat="false" ht="13.8" hidden="false" customHeight="false" outlineLevel="0" collapsed="false">
      <c r="C369" s="30"/>
      <c r="D369" s="26" t="n">
        <f aca="false">D368+1</f>
        <v>368</v>
      </c>
      <c r="H369" s="36"/>
      <c r="J369" s="30"/>
    </row>
    <row r="370" customFormat="false" ht="13.8" hidden="false" customHeight="false" outlineLevel="0" collapsed="false">
      <c r="C370" s="30"/>
      <c r="D370" s="26" t="n">
        <f aca="false">D369+1</f>
        <v>369</v>
      </c>
      <c r="H370" s="36"/>
      <c r="J370" s="30"/>
    </row>
    <row r="371" customFormat="false" ht="13.8" hidden="false" customHeight="false" outlineLevel="0" collapsed="false">
      <c r="C371" s="30"/>
      <c r="D371" s="26" t="n">
        <f aca="false">D370+1</f>
        <v>370</v>
      </c>
      <c r="H371" s="36"/>
      <c r="J371" s="30"/>
    </row>
    <row r="372" customFormat="false" ht="13.8" hidden="false" customHeight="false" outlineLevel="0" collapsed="false">
      <c r="C372" s="30"/>
      <c r="D372" s="26" t="n">
        <f aca="false">D371+1</f>
        <v>371</v>
      </c>
      <c r="H372" s="36"/>
      <c r="J372" s="30"/>
    </row>
    <row r="373" customFormat="false" ht="13.8" hidden="false" customHeight="false" outlineLevel="0" collapsed="false">
      <c r="C373" s="30"/>
      <c r="D373" s="26" t="n">
        <f aca="false">D372+1</f>
        <v>372</v>
      </c>
      <c r="H373" s="36"/>
      <c r="J373" s="30"/>
    </row>
    <row r="374" customFormat="false" ht="13.8" hidden="false" customHeight="false" outlineLevel="0" collapsed="false">
      <c r="C374" s="30"/>
      <c r="D374" s="26" t="n">
        <f aca="false">D373+1</f>
        <v>373</v>
      </c>
      <c r="H374" s="36"/>
      <c r="J374" s="30"/>
    </row>
    <row r="375" customFormat="false" ht="13.8" hidden="false" customHeight="false" outlineLevel="0" collapsed="false">
      <c r="C375" s="30"/>
      <c r="D375" s="26" t="n">
        <f aca="false">D374+1</f>
        <v>374</v>
      </c>
      <c r="H375" s="36"/>
      <c r="J375" s="30"/>
    </row>
    <row r="376" customFormat="false" ht="13.8" hidden="false" customHeight="false" outlineLevel="0" collapsed="false">
      <c r="C376" s="30"/>
      <c r="D376" s="26" t="n">
        <f aca="false">D375+1</f>
        <v>375</v>
      </c>
      <c r="H376" s="36"/>
      <c r="J376" s="30"/>
    </row>
    <row r="377" customFormat="false" ht="13.8" hidden="false" customHeight="false" outlineLevel="0" collapsed="false">
      <c r="C377" s="30"/>
      <c r="D377" s="26" t="n">
        <f aca="false">D376+1</f>
        <v>376</v>
      </c>
      <c r="H377" s="36"/>
      <c r="J377" s="30"/>
    </row>
    <row r="378" customFormat="false" ht="13.8" hidden="false" customHeight="false" outlineLevel="0" collapsed="false">
      <c r="C378" s="30"/>
      <c r="D378" s="26" t="n">
        <f aca="false">D377+1</f>
        <v>377</v>
      </c>
      <c r="H378" s="36"/>
      <c r="J378" s="30"/>
    </row>
    <row r="379" customFormat="false" ht="13.8" hidden="false" customHeight="false" outlineLevel="0" collapsed="false">
      <c r="C379" s="30"/>
      <c r="D379" s="26" t="n">
        <f aca="false">D378+1</f>
        <v>378</v>
      </c>
      <c r="H379" s="36"/>
      <c r="J379" s="30"/>
    </row>
    <row r="380" customFormat="false" ht="13.8" hidden="false" customHeight="false" outlineLevel="0" collapsed="false">
      <c r="C380" s="30"/>
      <c r="D380" s="26" t="n">
        <f aca="false">D379+1</f>
        <v>379</v>
      </c>
      <c r="H380" s="36"/>
      <c r="J380" s="30"/>
    </row>
    <row r="381" customFormat="false" ht="13.8" hidden="false" customHeight="false" outlineLevel="0" collapsed="false">
      <c r="C381" s="30"/>
      <c r="D381" s="26" t="n">
        <f aca="false">D380+1</f>
        <v>380</v>
      </c>
      <c r="H381" s="36"/>
      <c r="J381" s="30"/>
    </row>
    <row r="382" customFormat="false" ht="13.8" hidden="false" customHeight="false" outlineLevel="0" collapsed="false">
      <c r="C382" s="30"/>
      <c r="D382" s="26" t="n">
        <f aca="false">D381+1</f>
        <v>381</v>
      </c>
      <c r="H382" s="36"/>
      <c r="J382" s="30"/>
    </row>
    <row r="383" customFormat="false" ht="13.8" hidden="false" customHeight="false" outlineLevel="0" collapsed="false">
      <c r="C383" s="30"/>
      <c r="D383" s="26" t="n">
        <f aca="false">D382+1</f>
        <v>382</v>
      </c>
      <c r="H383" s="36"/>
      <c r="J383" s="30"/>
    </row>
    <row r="384" customFormat="false" ht="13.8" hidden="false" customHeight="false" outlineLevel="0" collapsed="false">
      <c r="C384" s="30"/>
      <c r="D384" s="26" t="n">
        <f aca="false">D383+1</f>
        <v>383</v>
      </c>
      <c r="H384" s="36"/>
      <c r="J384" s="30"/>
    </row>
    <row r="385" customFormat="false" ht="13.8" hidden="false" customHeight="false" outlineLevel="0" collapsed="false">
      <c r="C385" s="30"/>
      <c r="D385" s="26" t="n">
        <f aca="false">D384+1</f>
        <v>384</v>
      </c>
      <c r="H385" s="36"/>
      <c r="J385" s="30"/>
    </row>
    <row r="386" customFormat="false" ht="13.8" hidden="false" customHeight="false" outlineLevel="0" collapsed="false">
      <c r="C386" s="30"/>
      <c r="D386" s="26" t="n">
        <f aca="false">D385+1</f>
        <v>385</v>
      </c>
      <c r="H386" s="36"/>
      <c r="J386" s="30"/>
    </row>
    <row r="387" customFormat="false" ht="13.8" hidden="false" customHeight="false" outlineLevel="0" collapsed="false">
      <c r="C387" s="30"/>
      <c r="D387" s="26" t="n">
        <f aca="false">D386+1</f>
        <v>386</v>
      </c>
      <c r="H387" s="36"/>
      <c r="J387" s="30"/>
    </row>
    <row r="388" customFormat="false" ht="13.8" hidden="false" customHeight="false" outlineLevel="0" collapsed="false">
      <c r="C388" s="30"/>
      <c r="D388" s="26" t="n">
        <f aca="false">D387+1</f>
        <v>387</v>
      </c>
      <c r="H388" s="36"/>
      <c r="J388" s="30"/>
    </row>
    <row r="389" customFormat="false" ht="13.8" hidden="false" customHeight="false" outlineLevel="0" collapsed="false">
      <c r="C389" s="30"/>
      <c r="D389" s="26" t="n">
        <f aca="false">D388+1</f>
        <v>388</v>
      </c>
      <c r="H389" s="36"/>
      <c r="J389" s="30"/>
    </row>
    <row r="390" customFormat="false" ht="13.8" hidden="false" customHeight="false" outlineLevel="0" collapsed="false">
      <c r="C390" s="30"/>
      <c r="D390" s="26" t="n">
        <f aca="false">D389+1</f>
        <v>389</v>
      </c>
      <c r="H390" s="36"/>
      <c r="J390" s="30"/>
    </row>
    <row r="391" customFormat="false" ht="13.8" hidden="false" customHeight="false" outlineLevel="0" collapsed="false">
      <c r="C391" s="30"/>
      <c r="D391" s="26" t="n">
        <f aca="false">D390+1</f>
        <v>390</v>
      </c>
      <c r="H391" s="36"/>
      <c r="J391" s="30"/>
    </row>
    <row r="392" customFormat="false" ht="13.8" hidden="false" customHeight="false" outlineLevel="0" collapsed="false">
      <c r="C392" s="30"/>
      <c r="D392" s="26" t="n">
        <f aca="false">D391+1</f>
        <v>391</v>
      </c>
      <c r="H392" s="36"/>
      <c r="J392" s="30"/>
    </row>
    <row r="393" customFormat="false" ht="13.8" hidden="false" customHeight="false" outlineLevel="0" collapsed="false">
      <c r="C393" s="30"/>
      <c r="D393" s="26" t="n">
        <f aca="false">D392+1</f>
        <v>392</v>
      </c>
      <c r="H393" s="36"/>
      <c r="J393" s="30"/>
    </row>
    <row r="394" customFormat="false" ht="13.8" hidden="false" customHeight="false" outlineLevel="0" collapsed="false">
      <c r="C394" s="30"/>
      <c r="D394" s="26" t="n">
        <f aca="false">D393+1</f>
        <v>393</v>
      </c>
      <c r="H394" s="36"/>
      <c r="J394" s="30"/>
    </row>
    <row r="395" customFormat="false" ht="13.8" hidden="false" customHeight="false" outlineLevel="0" collapsed="false">
      <c r="C395" s="30"/>
      <c r="D395" s="26" t="n">
        <f aca="false">D394+1</f>
        <v>394</v>
      </c>
      <c r="H395" s="36"/>
      <c r="J395" s="30"/>
    </row>
    <row r="396" customFormat="false" ht="13.8" hidden="false" customHeight="false" outlineLevel="0" collapsed="false">
      <c r="C396" s="30"/>
      <c r="D396" s="26" t="n">
        <f aca="false">D395+1</f>
        <v>395</v>
      </c>
      <c r="H396" s="36"/>
      <c r="J396" s="30"/>
    </row>
    <row r="397" customFormat="false" ht="13.8" hidden="false" customHeight="false" outlineLevel="0" collapsed="false">
      <c r="C397" s="30"/>
      <c r="D397" s="26" t="n">
        <f aca="false">D396+1</f>
        <v>396</v>
      </c>
      <c r="H397" s="36"/>
      <c r="J397" s="30"/>
    </row>
    <row r="398" customFormat="false" ht="13.8" hidden="false" customHeight="false" outlineLevel="0" collapsed="false">
      <c r="C398" s="30"/>
      <c r="D398" s="26" t="n">
        <f aca="false">D397+1</f>
        <v>397</v>
      </c>
      <c r="H398" s="36"/>
      <c r="J398" s="30"/>
    </row>
    <row r="399" customFormat="false" ht="13.8" hidden="false" customHeight="false" outlineLevel="0" collapsed="false">
      <c r="C399" s="30"/>
      <c r="D399" s="26" t="n">
        <f aca="false">D398+1</f>
        <v>398</v>
      </c>
      <c r="H399" s="36"/>
      <c r="J399" s="30"/>
    </row>
    <row r="400" customFormat="false" ht="13.8" hidden="false" customHeight="false" outlineLevel="0" collapsed="false">
      <c r="C400" s="30"/>
      <c r="D400" s="26" t="n">
        <f aca="false">D399+1</f>
        <v>399</v>
      </c>
      <c r="H400" s="36"/>
      <c r="J400" s="30"/>
    </row>
    <row r="401" customFormat="false" ht="13.8" hidden="false" customHeight="false" outlineLevel="0" collapsed="false">
      <c r="C401" s="30"/>
      <c r="D401" s="26" t="n">
        <f aca="false">D400+1</f>
        <v>400</v>
      </c>
      <c r="H401" s="36"/>
      <c r="J401" s="30"/>
    </row>
    <row r="402" customFormat="false" ht="13.8" hidden="false" customHeight="false" outlineLevel="0" collapsed="false">
      <c r="C402" s="30"/>
      <c r="D402" s="26" t="n">
        <f aca="false">D401+1</f>
        <v>401</v>
      </c>
      <c r="H402" s="36"/>
      <c r="J402" s="30"/>
    </row>
    <row r="403" customFormat="false" ht="13.8" hidden="false" customHeight="false" outlineLevel="0" collapsed="false">
      <c r="C403" s="30"/>
      <c r="D403" s="26" t="n">
        <f aca="false">D402+1</f>
        <v>402</v>
      </c>
      <c r="H403" s="36"/>
      <c r="J403" s="30"/>
    </row>
    <row r="404" customFormat="false" ht="13.8" hidden="false" customHeight="false" outlineLevel="0" collapsed="false">
      <c r="C404" s="30"/>
      <c r="D404" s="26" t="n">
        <f aca="false">D403+1</f>
        <v>403</v>
      </c>
      <c r="H404" s="36"/>
      <c r="J404" s="30"/>
    </row>
    <row r="405" customFormat="false" ht="13.8" hidden="false" customHeight="false" outlineLevel="0" collapsed="false">
      <c r="C405" s="30"/>
      <c r="D405" s="26" t="n">
        <f aca="false">D404+1</f>
        <v>404</v>
      </c>
      <c r="H405" s="36"/>
      <c r="J405" s="30"/>
    </row>
    <row r="406" customFormat="false" ht="13.8" hidden="false" customHeight="false" outlineLevel="0" collapsed="false">
      <c r="C406" s="30"/>
      <c r="D406" s="26" t="n">
        <f aca="false">D405+1</f>
        <v>405</v>
      </c>
      <c r="H406" s="36"/>
      <c r="J406" s="30"/>
    </row>
    <row r="407" customFormat="false" ht="13.8" hidden="false" customHeight="false" outlineLevel="0" collapsed="false">
      <c r="C407" s="30"/>
      <c r="D407" s="26" t="n">
        <f aca="false">D406+1</f>
        <v>406</v>
      </c>
      <c r="H407" s="36"/>
      <c r="J407" s="30"/>
    </row>
    <row r="408" customFormat="false" ht="13.8" hidden="false" customHeight="false" outlineLevel="0" collapsed="false">
      <c r="C408" s="30"/>
      <c r="D408" s="26" t="n">
        <f aca="false">D407+1</f>
        <v>407</v>
      </c>
      <c r="H408" s="36"/>
      <c r="J408" s="30"/>
    </row>
    <row r="409" customFormat="false" ht="13.8" hidden="false" customHeight="false" outlineLevel="0" collapsed="false">
      <c r="C409" s="30"/>
      <c r="D409" s="26" t="n">
        <f aca="false">D408+1</f>
        <v>408</v>
      </c>
      <c r="H409" s="36"/>
      <c r="J409" s="30"/>
    </row>
    <row r="410" customFormat="false" ht="13.8" hidden="false" customHeight="false" outlineLevel="0" collapsed="false">
      <c r="C410" s="30"/>
      <c r="D410" s="26" t="n">
        <f aca="false">D409+1</f>
        <v>409</v>
      </c>
      <c r="H410" s="36"/>
      <c r="J410" s="30"/>
    </row>
    <row r="411" customFormat="false" ht="13.8" hidden="false" customHeight="false" outlineLevel="0" collapsed="false">
      <c r="C411" s="30"/>
      <c r="D411" s="26" t="n">
        <f aca="false">D410+1</f>
        <v>410</v>
      </c>
      <c r="H411" s="36"/>
      <c r="J411" s="30"/>
    </row>
    <row r="412" customFormat="false" ht="13.8" hidden="false" customHeight="false" outlineLevel="0" collapsed="false">
      <c r="C412" s="30"/>
      <c r="D412" s="26" t="n">
        <f aca="false">D411+1</f>
        <v>411</v>
      </c>
      <c r="H412" s="36"/>
      <c r="J412" s="30"/>
    </row>
    <row r="413" customFormat="false" ht="13.8" hidden="false" customHeight="false" outlineLevel="0" collapsed="false">
      <c r="C413" s="30"/>
      <c r="D413" s="26" t="n">
        <f aca="false">D412+1</f>
        <v>412</v>
      </c>
      <c r="H413" s="36"/>
      <c r="J413" s="30"/>
    </row>
    <row r="414" customFormat="false" ht="13.8" hidden="false" customHeight="false" outlineLevel="0" collapsed="false">
      <c r="C414" s="30"/>
      <c r="D414" s="26" t="n">
        <f aca="false">D413+1</f>
        <v>413</v>
      </c>
      <c r="H414" s="36"/>
      <c r="J414" s="30"/>
    </row>
    <row r="415" customFormat="false" ht="13.8" hidden="false" customHeight="false" outlineLevel="0" collapsed="false">
      <c r="C415" s="30"/>
      <c r="D415" s="26" t="n">
        <f aca="false">D414+1</f>
        <v>414</v>
      </c>
      <c r="H415" s="36"/>
      <c r="J415" s="30"/>
    </row>
    <row r="416" customFormat="false" ht="13.8" hidden="false" customHeight="false" outlineLevel="0" collapsed="false">
      <c r="C416" s="30"/>
      <c r="D416" s="26" t="n">
        <f aca="false">D415+1</f>
        <v>415</v>
      </c>
      <c r="H416" s="36"/>
      <c r="J416" s="30"/>
    </row>
    <row r="417" customFormat="false" ht="13.8" hidden="false" customHeight="false" outlineLevel="0" collapsed="false">
      <c r="C417" s="30"/>
      <c r="D417" s="26" t="n">
        <f aca="false">D416+1</f>
        <v>416</v>
      </c>
      <c r="H417" s="36"/>
      <c r="J417" s="30"/>
    </row>
    <row r="418" customFormat="false" ht="13.8" hidden="false" customHeight="false" outlineLevel="0" collapsed="false">
      <c r="C418" s="30"/>
      <c r="D418" s="26" t="n">
        <f aca="false">D417+1</f>
        <v>417</v>
      </c>
      <c r="H418" s="36"/>
      <c r="J418" s="30"/>
    </row>
    <row r="419" customFormat="false" ht="13.8" hidden="false" customHeight="false" outlineLevel="0" collapsed="false">
      <c r="C419" s="30"/>
      <c r="D419" s="26" t="n">
        <f aca="false">D418+1</f>
        <v>418</v>
      </c>
      <c r="H419" s="36"/>
      <c r="J419" s="30"/>
    </row>
    <row r="420" customFormat="false" ht="13.8" hidden="false" customHeight="false" outlineLevel="0" collapsed="false">
      <c r="C420" s="30"/>
      <c r="D420" s="26" t="n">
        <f aca="false">D419+1</f>
        <v>419</v>
      </c>
      <c r="H420" s="36"/>
      <c r="J420" s="30"/>
    </row>
    <row r="421" customFormat="false" ht="13.8" hidden="false" customHeight="false" outlineLevel="0" collapsed="false">
      <c r="C421" s="30"/>
      <c r="D421" s="26" t="n">
        <f aca="false">D420+1</f>
        <v>420</v>
      </c>
      <c r="H421" s="36"/>
      <c r="J421" s="30"/>
    </row>
    <row r="422" customFormat="false" ht="13.8" hidden="false" customHeight="false" outlineLevel="0" collapsed="false">
      <c r="C422" s="30"/>
      <c r="D422" s="26" t="n">
        <f aca="false">D421+1</f>
        <v>421</v>
      </c>
      <c r="H422" s="36"/>
      <c r="J422" s="30"/>
    </row>
    <row r="423" customFormat="false" ht="13.8" hidden="false" customHeight="false" outlineLevel="0" collapsed="false">
      <c r="C423" s="30"/>
      <c r="D423" s="26" t="n">
        <f aca="false">D422+1</f>
        <v>422</v>
      </c>
      <c r="H423" s="36"/>
      <c r="J423" s="30"/>
    </row>
    <row r="424" customFormat="false" ht="13.8" hidden="false" customHeight="false" outlineLevel="0" collapsed="false">
      <c r="C424" s="30"/>
      <c r="D424" s="26" t="n">
        <f aca="false">D423+1</f>
        <v>423</v>
      </c>
      <c r="H424" s="36"/>
      <c r="J424" s="30"/>
    </row>
    <row r="425" customFormat="false" ht="13.8" hidden="false" customHeight="false" outlineLevel="0" collapsed="false">
      <c r="C425" s="30"/>
      <c r="D425" s="26" t="n">
        <f aca="false">D424+1</f>
        <v>424</v>
      </c>
      <c r="H425" s="36"/>
      <c r="J425" s="30"/>
    </row>
    <row r="426" customFormat="false" ht="13.8" hidden="false" customHeight="false" outlineLevel="0" collapsed="false">
      <c r="C426" s="30"/>
      <c r="D426" s="26" t="n">
        <f aca="false">D425+1</f>
        <v>425</v>
      </c>
      <c r="H426" s="36"/>
      <c r="J426" s="30"/>
    </row>
    <row r="427" customFormat="false" ht="13.8" hidden="false" customHeight="false" outlineLevel="0" collapsed="false">
      <c r="C427" s="30"/>
      <c r="D427" s="26" t="n">
        <f aca="false">D426+1</f>
        <v>426</v>
      </c>
      <c r="H427" s="36"/>
      <c r="J427" s="30"/>
    </row>
    <row r="428" customFormat="false" ht="13.8" hidden="false" customHeight="false" outlineLevel="0" collapsed="false">
      <c r="C428" s="30"/>
      <c r="D428" s="26" t="n">
        <f aca="false">D427+1</f>
        <v>427</v>
      </c>
      <c r="H428" s="36"/>
      <c r="J428" s="30"/>
    </row>
    <row r="429" customFormat="false" ht="13.8" hidden="false" customHeight="false" outlineLevel="0" collapsed="false">
      <c r="C429" s="30"/>
      <c r="D429" s="26" t="n">
        <f aca="false">D428+1</f>
        <v>428</v>
      </c>
      <c r="H429" s="36"/>
      <c r="J429" s="30"/>
    </row>
    <row r="430" customFormat="false" ht="13.8" hidden="false" customHeight="false" outlineLevel="0" collapsed="false">
      <c r="C430" s="30"/>
      <c r="D430" s="26" t="n">
        <f aca="false">D429+1</f>
        <v>429</v>
      </c>
      <c r="H430" s="36"/>
      <c r="J430" s="30"/>
    </row>
    <row r="431" customFormat="false" ht="13.8" hidden="false" customHeight="false" outlineLevel="0" collapsed="false">
      <c r="C431" s="30"/>
      <c r="D431" s="26" t="n">
        <f aca="false">D430+1</f>
        <v>430</v>
      </c>
      <c r="H431" s="36"/>
      <c r="J431" s="30"/>
    </row>
    <row r="432" customFormat="false" ht="13.8" hidden="false" customHeight="false" outlineLevel="0" collapsed="false">
      <c r="C432" s="30"/>
      <c r="D432" s="26" t="n">
        <f aca="false">D431+1</f>
        <v>431</v>
      </c>
      <c r="H432" s="36"/>
      <c r="J432" s="30"/>
    </row>
    <row r="433" customFormat="false" ht="13.8" hidden="false" customHeight="false" outlineLevel="0" collapsed="false">
      <c r="C433" s="30"/>
      <c r="D433" s="26" t="n">
        <f aca="false">D432+1</f>
        <v>432</v>
      </c>
      <c r="H433" s="36"/>
      <c r="J433" s="30"/>
    </row>
    <row r="434" customFormat="false" ht="13.8" hidden="false" customHeight="false" outlineLevel="0" collapsed="false">
      <c r="C434" s="30"/>
      <c r="D434" s="26" t="n">
        <f aca="false">D433+1</f>
        <v>433</v>
      </c>
      <c r="H434" s="36"/>
      <c r="J434" s="30"/>
    </row>
    <row r="435" customFormat="false" ht="13.8" hidden="false" customHeight="false" outlineLevel="0" collapsed="false">
      <c r="C435" s="30"/>
      <c r="D435" s="26" t="n">
        <f aca="false">D434+1</f>
        <v>434</v>
      </c>
      <c r="H435" s="36"/>
      <c r="J435" s="30"/>
    </row>
    <row r="436" customFormat="false" ht="13.8" hidden="false" customHeight="false" outlineLevel="0" collapsed="false">
      <c r="C436" s="30"/>
      <c r="D436" s="26" t="n">
        <f aca="false">D435+1</f>
        <v>435</v>
      </c>
      <c r="H436" s="36"/>
      <c r="J436" s="30"/>
    </row>
    <row r="437" customFormat="false" ht="13.8" hidden="false" customHeight="false" outlineLevel="0" collapsed="false">
      <c r="C437" s="30"/>
      <c r="D437" s="26" t="n">
        <f aca="false">D436+1</f>
        <v>436</v>
      </c>
      <c r="H437" s="36"/>
      <c r="J437" s="30"/>
    </row>
    <row r="438" customFormat="false" ht="13.8" hidden="false" customHeight="false" outlineLevel="0" collapsed="false">
      <c r="C438" s="30"/>
      <c r="D438" s="26" t="n">
        <f aca="false">D437+1</f>
        <v>437</v>
      </c>
      <c r="H438" s="36"/>
      <c r="J438" s="30"/>
    </row>
    <row r="439" customFormat="false" ht="13.8" hidden="false" customHeight="false" outlineLevel="0" collapsed="false">
      <c r="C439" s="30"/>
      <c r="D439" s="26" t="n">
        <f aca="false">D438+1</f>
        <v>438</v>
      </c>
      <c r="H439" s="36"/>
      <c r="J439" s="30"/>
    </row>
    <row r="440" customFormat="false" ht="13.8" hidden="false" customHeight="false" outlineLevel="0" collapsed="false">
      <c r="C440" s="30"/>
      <c r="D440" s="26" t="n">
        <f aca="false">D439+1</f>
        <v>439</v>
      </c>
      <c r="H440" s="36"/>
      <c r="J440" s="30"/>
    </row>
    <row r="441" customFormat="false" ht="13.8" hidden="false" customHeight="false" outlineLevel="0" collapsed="false">
      <c r="C441" s="30"/>
      <c r="D441" s="26" t="n">
        <f aca="false">D440+1</f>
        <v>440</v>
      </c>
      <c r="H441" s="36"/>
      <c r="J441" s="30"/>
    </row>
    <row r="442" customFormat="false" ht="13.8" hidden="false" customHeight="false" outlineLevel="0" collapsed="false">
      <c r="C442" s="30"/>
      <c r="D442" s="26" t="n">
        <f aca="false">D441+1</f>
        <v>441</v>
      </c>
      <c r="H442" s="36"/>
      <c r="J442" s="30"/>
    </row>
    <row r="443" customFormat="false" ht="13.8" hidden="false" customHeight="false" outlineLevel="0" collapsed="false">
      <c r="C443" s="30"/>
      <c r="D443" s="26" t="n">
        <f aca="false">D442+1</f>
        <v>442</v>
      </c>
      <c r="H443" s="36"/>
      <c r="J443" s="30"/>
    </row>
    <row r="444" customFormat="false" ht="13.8" hidden="false" customHeight="false" outlineLevel="0" collapsed="false">
      <c r="C444" s="30"/>
      <c r="D444" s="26" t="n">
        <f aca="false">D443+1</f>
        <v>443</v>
      </c>
      <c r="H444" s="36"/>
      <c r="J444" s="30"/>
    </row>
    <row r="445" customFormat="false" ht="13.8" hidden="false" customHeight="false" outlineLevel="0" collapsed="false">
      <c r="C445" s="30"/>
      <c r="D445" s="26" t="n">
        <f aca="false">D444+1</f>
        <v>444</v>
      </c>
      <c r="H445" s="36"/>
      <c r="J445" s="30"/>
    </row>
    <row r="446" customFormat="false" ht="13.8" hidden="false" customHeight="false" outlineLevel="0" collapsed="false">
      <c r="C446" s="30"/>
      <c r="D446" s="26" t="n">
        <f aca="false">D445+1</f>
        <v>445</v>
      </c>
      <c r="H446" s="36"/>
      <c r="J446" s="30"/>
    </row>
    <row r="447" customFormat="false" ht="13.8" hidden="false" customHeight="false" outlineLevel="0" collapsed="false">
      <c r="C447" s="30"/>
      <c r="D447" s="26" t="n">
        <f aca="false">D446+1</f>
        <v>446</v>
      </c>
      <c r="H447" s="36"/>
      <c r="J447" s="30"/>
    </row>
    <row r="448" customFormat="false" ht="13.8" hidden="false" customHeight="false" outlineLevel="0" collapsed="false">
      <c r="C448" s="30"/>
      <c r="D448" s="26" t="n">
        <f aca="false">D447+1</f>
        <v>447</v>
      </c>
      <c r="H448" s="36"/>
      <c r="J448" s="30"/>
    </row>
    <row r="449" customFormat="false" ht="13.8" hidden="false" customHeight="false" outlineLevel="0" collapsed="false">
      <c r="C449" s="30"/>
      <c r="D449" s="26" t="n">
        <f aca="false">D448+1</f>
        <v>448</v>
      </c>
      <c r="H449" s="36"/>
      <c r="J449" s="30"/>
    </row>
    <row r="450" customFormat="false" ht="13.8" hidden="false" customHeight="false" outlineLevel="0" collapsed="false">
      <c r="C450" s="30"/>
      <c r="D450" s="26" t="n">
        <f aca="false">D449+1</f>
        <v>449</v>
      </c>
      <c r="H450" s="36"/>
      <c r="J450" s="30"/>
    </row>
    <row r="451" customFormat="false" ht="13.8" hidden="false" customHeight="false" outlineLevel="0" collapsed="false">
      <c r="C451" s="30"/>
      <c r="D451" s="26" t="n">
        <f aca="false">D450+1</f>
        <v>450</v>
      </c>
      <c r="H451" s="36"/>
      <c r="J451" s="30"/>
    </row>
    <row r="452" customFormat="false" ht="13.8" hidden="false" customHeight="false" outlineLevel="0" collapsed="false">
      <c r="C452" s="30"/>
      <c r="D452" s="26" t="n">
        <f aca="false">D451+1</f>
        <v>451</v>
      </c>
      <c r="H452" s="36"/>
      <c r="J452" s="30"/>
    </row>
    <row r="453" customFormat="false" ht="13.8" hidden="false" customHeight="false" outlineLevel="0" collapsed="false">
      <c r="C453" s="30"/>
      <c r="D453" s="26" t="n">
        <f aca="false">D452+1</f>
        <v>452</v>
      </c>
      <c r="H453" s="36"/>
      <c r="J453" s="30"/>
    </row>
    <row r="454" customFormat="false" ht="13.8" hidden="false" customHeight="false" outlineLevel="0" collapsed="false">
      <c r="C454" s="30"/>
      <c r="D454" s="26" t="n">
        <f aca="false">D453+1</f>
        <v>453</v>
      </c>
      <c r="H454" s="36"/>
      <c r="J454" s="30"/>
    </row>
    <row r="455" customFormat="false" ht="13.8" hidden="false" customHeight="false" outlineLevel="0" collapsed="false">
      <c r="C455" s="30"/>
      <c r="D455" s="26" t="n">
        <f aca="false">D454+1</f>
        <v>454</v>
      </c>
      <c r="H455" s="36"/>
      <c r="J455" s="30"/>
    </row>
    <row r="456" customFormat="false" ht="13.8" hidden="false" customHeight="false" outlineLevel="0" collapsed="false">
      <c r="C456" s="30"/>
      <c r="D456" s="26" t="n">
        <f aca="false">D455+1</f>
        <v>455</v>
      </c>
      <c r="H456" s="36"/>
      <c r="J456" s="30"/>
    </row>
    <row r="457" customFormat="false" ht="13.8" hidden="false" customHeight="false" outlineLevel="0" collapsed="false">
      <c r="C457" s="30"/>
      <c r="D457" s="26" t="n">
        <f aca="false">D456+1</f>
        <v>456</v>
      </c>
      <c r="H457" s="36"/>
      <c r="J457" s="30"/>
    </row>
    <row r="458" customFormat="false" ht="13.8" hidden="false" customHeight="false" outlineLevel="0" collapsed="false">
      <c r="C458" s="30"/>
      <c r="D458" s="26" t="n">
        <f aca="false">D457+1</f>
        <v>457</v>
      </c>
      <c r="H458" s="36"/>
      <c r="J458" s="30"/>
    </row>
    <row r="459" customFormat="false" ht="13.8" hidden="false" customHeight="false" outlineLevel="0" collapsed="false">
      <c r="C459" s="30"/>
      <c r="D459" s="26" t="n">
        <f aca="false">D458+1</f>
        <v>458</v>
      </c>
      <c r="H459" s="36"/>
      <c r="J459" s="30"/>
    </row>
    <row r="460" customFormat="false" ht="13.8" hidden="false" customHeight="false" outlineLevel="0" collapsed="false">
      <c r="C460" s="30"/>
      <c r="D460" s="26" t="n">
        <f aca="false">D459+1</f>
        <v>459</v>
      </c>
      <c r="H460" s="36"/>
      <c r="J460" s="30"/>
    </row>
    <row r="461" customFormat="false" ht="13.8" hidden="false" customHeight="false" outlineLevel="0" collapsed="false">
      <c r="C461" s="30"/>
      <c r="D461" s="26" t="n">
        <f aca="false">D460+1</f>
        <v>460</v>
      </c>
      <c r="H461" s="36"/>
      <c r="J461" s="30"/>
    </row>
    <row r="462" customFormat="false" ht="13.8" hidden="false" customHeight="false" outlineLevel="0" collapsed="false">
      <c r="C462" s="30"/>
      <c r="D462" s="26" t="n">
        <f aca="false">D461+1</f>
        <v>461</v>
      </c>
      <c r="H462" s="36"/>
      <c r="J462" s="30"/>
    </row>
    <row r="463" customFormat="false" ht="13.8" hidden="false" customHeight="false" outlineLevel="0" collapsed="false">
      <c r="C463" s="30"/>
      <c r="D463" s="26" t="n">
        <f aca="false">D462+1</f>
        <v>462</v>
      </c>
      <c r="H463" s="36"/>
      <c r="J463" s="30"/>
    </row>
    <row r="464" customFormat="false" ht="13.8" hidden="false" customHeight="false" outlineLevel="0" collapsed="false">
      <c r="C464" s="30"/>
      <c r="D464" s="26" t="n">
        <f aca="false">D463+1</f>
        <v>463</v>
      </c>
      <c r="H464" s="36"/>
      <c r="J464" s="30"/>
    </row>
    <row r="465" customFormat="false" ht="13.8" hidden="false" customHeight="false" outlineLevel="0" collapsed="false">
      <c r="C465" s="30"/>
      <c r="D465" s="26" t="n">
        <f aca="false">D464+1</f>
        <v>464</v>
      </c>
      <c r="H465" s="36"/>
      <c r="J465" s="30"/>
    </row>
    <row r="466" customFormat="false" ht="13.8" hidden="false" customHeight="false" outlineLevel="0" collapsed="false">
      <c r="C466" s="30"/>
      <c r="D466" s="26" t="n">
        <f aca="false">D465+1</f>
        <v>465</v>
      </c>
      <c r="H466" s="36"/>
      <c r="J466" s="30"/>
    </row>
    <row r="467" customFormat="false" ht="13.8" hidden="false" customHeight="false" outlineLevel="0" collapsed="false">
      <c r="C467" s="30"/>
      <c r="D467" s="26" t="n">
        <f aca="false">D466+1</f>
        <v>466</v>
      </c>
      <c r="H467" s="36"/>
      <c r="J467" s="30"/>
    </row>
    <row r="468" customFormat="false" ht="13.8" hidden="false" customHeight="false" outlineLevel="0" collapsed="false">
      <c r="C468" s="30"/>
      <c r="D468" s="26" t="n">
        <f aca="false">D467+1</f>
        <v>467</v>
      </c>
      <c r="H468" s="36"/>
      <c r="J468" s="30"/>
    </row>
    <row r="469" customFormat="false" ht="13.8" hidden="false" customHeight="false" outlineLevel="0" collapsed="false">
      <c r="C469" s="30"/>
      <c r="D469" s="26" t="n">
        <f aca="false">D468+1</f>
        <v>468</v>
      </c>
      <c r="H469" s="36"/>
      <c r="J469" s="30"/>
    </row>
    <row r="470" customFormat="false" ht="13.8" hidden="false" customHeight="false" outlineLevel="0" collapsed="false">
      <c r="C470" s="30"/>
      <c r="D470" s="26" t="n">
        <f aca="false">D469+1</f>
        <v>469</v>
      </c>
      <c r="H470" s="36"/>
      <c r="J470" s="30"/>
    </row>
    <row r="471" customFormat="false" ht="13.8" hidden="false" customHeight="false" outlineLevel="0" collapsed="false">
      <c r="C471" s="30"/>
      <c r="D471" s="26" t="n">
        <f aca="false">D470+1</f>
        <v>470</v>
      </c>
      <c r="H471" s="36"/>
      <c r="J471" s="30"/>
    </row>
    <row r="472" customFormat="false" ht="13.8" hidden="false" customHeight="false" outlineLevel="0" collapsed="false">
      <c r="C472" s="30"/>
      <c r="D472" s="26" t="n">
        <f aca="false">D471+1</f>
        <v>471</v>
      </c>
      <c r="H472" s="36"/>
      <c r="J472" s="30"/>
    </row>
    <row r="473" customFormat="false" ht="13.8" hidden="false" customHeight="false" outlineLevel="0" collapsed="false">
      <c r="C473" s="30"/>
      <c r="D473" s="26" t="n">
        <f aca="false">D472+1</f>
        <v>472</v>
      </c>
      <c r="H473" s="36"/>
      <c r="J473" s="30"/>
    </row>
    <row r="474" customFormat="false" ht="13.8" hidden="false" customHeight="false" outlineLevel="0" collapsed="false">
      <c r="C474" s="30"/>
      <c r="D474" s="26" t="n">
        <f aca="false">D473+1</f>
        <v>473</v>
      </c>
      <c r="H474" s="36"/>
      <c r="J474" s="30"/>
    </row>
    <row r="475" customFormat="false" ht="13.8" hidden="false" customHeight="false" outlineLevel="0" collapsed="false">
      <c r="C475" s="30"/>
      <c r="D475" s="26" t="n">
        <f aca="false">D474+1</f>
        <v>474</v>
      </c>
      <c r="H475" s="36"/>
      <c r="J475" s="30"/>
    </row>
    <row r="476" customFormat="false" ht="13.8" hidden="false" customHeight="false" outlineLevel="0" collapsed="false">
      <c r="C476" s="30"/>
      <c r="D476" s="26" t="n">
        <f aca="false">D475+1</f>
        <v>475</v>
      </c>
      <c r="H476" s="36"/>
      <c r="J476" s="30"/>
    </row>
    <row r="477" customFormat="false" ht="13.8" hidden="false" customHeight="false" outlineLevel="0" collapsed="false">
      <c r="C477" s="30"/>
      <c r="D477" s="26" t="n">
        <f aca="false">D476+1</f>
        <v>476</v>
      </c>
      <c r="H477" s="36"/>
      <c r="J477" s="30"/>
    </row>
    <row r="478" customFormat="false" ht="13.8" hidden="false" customHeight="false" outlineLevel="0" collapsed="false">
      <c r="C478" s="30"/>
      <c r="D478" s="26" t="n">
        <f aca="false">D477+1</f>
        <v>477</v>
      </c>
      <c r="H478" s="36"/>
      <c r="J478" s="30"/>
    </row>
    <row r="479" customFormat="false" ht="13.8" hidden="false" customHeight="false" outlineLevel="0" collapsed="false">
      <c r="C479" s="30"/>
      <c r="D479" s="26" t="n">
        <f aca="false">D478+1</f>
        <v>478</v>
      </c>
      <c r="H479" s="36"/>
      <c r="J479" s="30"/>
    </row>
    <row r="480" customFormat="false" ht="13.8" hidden="false" customHeight="false" outlineLevel="0" collapsed="false">
      <c r="C480" s="30"/>
      <c r="D480" s="26" t="n">
        <f aca="false">D479+1</f>
        <v>479</v>
      </c>
      <c r="H480" s="36"/>
      <c r="J480" s="30"/>
    </row>
    <row r="481" customFormat="false" ht="13.8" hidden="false" customHeight="false" outlineLevel="0" collapsed="false">
      <c r="C481" s="30"/>
      <c r="D481" s="26" t="n">
        <f aca="false">D480+1</f>
        <v>480</v>
      </c>
      <c r="H481" s="36"/>
      <c r="J481" s="30"/>
    </row>
    <row r="482" customFormat="false" ht="13.8" hidden="false" customHeight="false" outlineLevel="0" collapsed="false">
      <c r="C482" s="30"/>
      <c r="D482" s="26" t="n">
        <f aca="false">D481+1</f>
        <v>481</v>
      </c>
      <c r="H482" s="36"/>
      <c r="J482" s="30"/>
    </row>
    <row r="483" customFormat="false" ht="13.8" hidden="false" customHeight="false" outlineLevel="0" collapsed="false">
      <c r="C483" s="30"/>
      <c r="D483" s="26" t="n">
        <f aca="false">D482+1</f>
        <v>482</v>
      </c>
      <c r="H483" s="36"/>
      <c r="J483" s="30"/>
    </row>
    <row r="484" customFormat="false" ht="13.8" hidden="false" customHeight="false" outlineLevel="0" collapsed="false">
      <c r="C484" s="30"/>
      <c r="D484" s="26" t="n">
        <f aca="false">D483+1</f>
        <v>483</v>
      </c>
      <c r="H484" s="36"/>
      <c r="J484" s="30"/>
    </row>
    <row r="485" customFormat="false" ht="13.8" hidden="false" customHeight="false" outlineLevel="0" collapsed="false">
      <c r="C485" s="30"/>
      <c r="D485" s="26" t="n">
        <f aca="false">D484+1</f>
        <v>484</v>
      </c>
      <c r="H485" s="36"/>
      <c r="J485" s="30"/>
    </row>
    <row r="486" customFormat="false" ht="13.8" hidden="false" customHeight="false" outlineLevel="0" collapsed="false">
      <c r="C486" s="30"/>
      <c r="D486" s="26" t="n">
        <f aca="false">D485+1</f>
        <v>485</v>
      </c>
      <c r="H486" s="36"/>
      <c r="J486" s="30"/>
    </row>
    <row r="487" customFormat="false" ht="13.8" hidden="false" customHeight="false" outlineLevel="0" collapsed="false">
      <c r="C487" s="30"/>
      <c r="D487" s="26" t="n">
        <f aca="false">D486+1</f>
        <v>486</v>
      </c>
      <c r="H487" s="36"/>
      <c r="J487" s="30"/>
    </row>
    <row r="488" customFormat="false" ht="13.8" hidden="false" customHeight="false" outlineLevel="0" collapsed="false">
      <c r="C488" s="30"/>
      <c r="D488" s="26" t="n">
        <f aca="false">D487+1</f>
        <v>487</v>
      </c>
      <c r="H488" s="36"/>
      <c r="J488" s="30"/>
    </row>
    <row r="489" customFormat="false" ht="13.8" hidden="false" customHeight="false" outlineLevel="0" collapsed="false">
      <c r="C489" s="30"/>
      <c r="D489" s="26" t="n">
        <f aca="false">D488+1</f>
        <v>488</v>
      </c>
      <c r="H489" s="36"/>
      <c r="J489" s="30"/>
    </row>
    <row r="490" customFormat="false" ht="13.8" hidden="false" customHeight="false" outlineLevel="0" collapsed="false">
      <c r="C490" s="30"/>
      <c r="D490" s="26" t="n">
        <f aca="false">D489+1</f>
        <v>489</v>
      </c>
      <c r="H490" s="36"/>
      <c r="J490" s="30"/>
    </row>
    <row r="491" customFormat="false" ht="13.8" hidden="false" customHeight="false" outlineLevel="0" collapsed="false">
      <c r="C491" s="30"/>
      <c r="D491" s="26" t="n">
        <f aca="false">D490+1</f>
        <v>490</v>
      </c>
      <c r="H491" s="36"/>
      <c r="J491" s="30"/>
    </row>
    <row r="492" customFormat="false" ht="13.8" hidden="false" customHeight="false" outlineLevel="0" collapsed="false">
      <c r="C492" s="30"/>
      <c r="D492" s="26" t="n">
        <f aca="false">D491+1</f>
        <v>491</v>
      </c>
      <c r="H492" s="36"/>
      <c r="J492" s="30"/>
    </row>
    <row r="493" customFormat="false" ht="13.8" hidden="false" customHeight="false" outlineLevel="0" collapsed="false">
      <c r="C493" s="30"/>
      <c r="D493" s="26" t="n">
        <f aca="false">D492+1</f>
        <v>492</v>
      </c>
      <c r="H493" s="36"/>
      <c r="J493" s="30"/>
    </row>
    <row r="494" customFormat="false" ht="13.8" hidden="false" customHeight="false" outlineLevel="0" collapsed="false">
      <c r="C494" s="30"/>
      <c r="D494" s="26" t="n">
        <f aca="false">D493+1</f>
        <v>493</v>
      </c>
      <c r="H494" s="36"/>
      <c r="J494" s="30"/>
    </row>
    <row r="495" customFormat="false" ht="13.8" hidden="false" customHeight="false" outlineLevel="0" collapsed="false">
      <c r="C495" s="30"/>
      <c r="D495" s="26" t="n">
        <f aca="false">D494+1</f>
        <v>494</v>
      </c>
      <c r="H495" s="36"/>
      <c r="J495" s="30"/>
    </row>
    <row r="496" customFormat="false" ht="13.8" hidden="false" customHeight="false" outlineLevel="0" collapsed="false">
      <c r="C496" s="30"/>
      <c r="D496" s="26" t="n">
        <f aca="false">D495+1</f>
        <v>495</v>
      </c>
      <c r="H496" s="36"/>
      <c r="J496" s="30"/>
    </row>
    <row r="497" customFormat="false" ht="13.8" hidden="false" customHeight="false" outlineLevel="0" collapsed="false">
      <c r="C497" s="30"/>
      <c r="D497" s="26" t="n">
        <f aca="false">D496+1</f>
        <v>496</v>
      </c>
      <c r="H497" s="36"/>
      <c r="J497" s="30"/>
    </row>
    <row r="498" customFormat="false" ht="13.8" hidden="false" customHeight="false" outlineLevel="0" collapsed="false">
      <c r="C498" s="30"/>
      <c r="D498" s="26" t="n">
        <f aca="false">D497+1</f>
        <v>497</v>
      </c>
      <c r="H498" s="36"/>
      <c r="J498" s="30"/>
    </row>
    <row r="499" customFormat="false" ht="13.8" hidden="false" customHeight="false" outlineLevel="0" collapsed="false">
      <c r="C499" s="30"/>
      <c r="D499" s="26" t="n">
        <f aca="false">D498+1</f>
        <v>498</v>
      </c>
      <c r="H499" s="36"/>
      <c r="J499" s="30"/>
    </row>
    <row r="500" customFormat="false" ht="13.8" hidden="false" customHeight="false" outlineLevel="0" collapsed="false">
      <c r="C500" s="30"/>
      <c r="D500" s="26" t="n">
        <f aca="false">D499+1</f>
        <v>499</v>
      </c>
      <c r="H500" s="36"/>
      <c r="J500" s="30"/>
    </row>
    <row r="501" customFormat="false" ht="13.8" hidden="false" customHeight="false" outlineLevel="0" collapsed="false">
      <c r="C501" s="30"/>
      <c r="D501" s="26" t="n">
        <f aca="false">D500+1</f>
        <v>500</v>
      </c>
      <c r="H501" s="36"/>
      <c r="J501" s="30"/>
    </row>
    <row r="502" customFormat="false" ht="13.8" hidden="false" customHeight="false" outlineLevel="0" collapsed="false">
      <c r="C502" s="30"/>
      <c r="D502" s="26" t="n">
        <f aca="false">D501+1</f>
        <v>501</v>
      </c>
      <c r="H502" s="36"/>
      <c r="J502" s="30"/>
    </row>
    <row r="503" customFormat="false" ht="13.8" hidden="false" customHeight="false" outlineLevel="0" collapsed="false">
      <c r="C503" s="30"/>
      <c r="D503" s="26" t="n">
        <f aca="false">D502+1</f>
        <v>502</v>
      </c>
      <c r="H503" s="36"/>
      <c r="J503" s="30"/>
    </row>
    <row r="504" customFormat="false" ht="13.8" hidden="false" customHeight="false" outlineLevel="0" collapsed="false">
      <c r="C504" s="30"/>
      <c r="D504" s="26" t="n">
        <f aca="false">D503+1</f>
        <v>503</v>
      </c>
      <c r="H504" s="36"/>
      <c r="J504" s="30"/>
    </row>
    <row r="505" customFormat="false" ht="13.8" hidden="false" customHeight="false" outlineLevel="0" collapsed="false">
      <c r="C505" s="30"/>
      <c r="D505" s="26" t="n">
        <f aca="false">D504+1</f>
        <v>504</v>
      </c>
      <c r="H505" s="36"/>
      <c r="J505" s="30"/>
    </row>
    <row r="506" customFormat="false" ht="13.8" hidden="false" customHeight="false" outlineLevel="0" collapsed="false">
      <c r="C506" s="30"/>
      <c r="D506" s="26" t="n">
        <f aca="false">D505+1</f>
        <v>505</v>
      </c>
      <c r="H506" s="36"/>
      <c r="J506" s="30"/>
    </row>
    <row r="507" customFormat="false" ht="13.8" hidden="false" customHeight="false" outlineLevel="0" collapsed="false">
      <c r="C507" s="30"/>
      <c r="D507" s="26" t="n">
        <f aca="false">D506+1</f>
        <v>506</v>
      </c>
      <c r="H507" s="36"/>
      <c r="J507" s="30"/>
    </row>
    <row r="508" customFormat="false" ht="13.8" hidden="false" customHeight="false" outlineLevel="0" collapsed="false">
      <c r="C508" s="30"/>
      <c r="D508" s="26" t="n">
        <f aca="false">D507+1</f>
        <v>507</v>
      </c>
      <c r="H508" s="36"/>
      <c r="J508" s="30"/>
    </row>
    <row r="509" customFormat="false" ht="13.8" hidden="false" customHeight="false" outlineLevel="0" collapsed="false">
      <c r="C509" s="30"/>
      <c r="D509" s="26" t="n">
        <f aca="false">D508+1</f>
        <v>508</v>
      </c>
      <c r="H509" s="36"/>
      <c r="J509" s="30"/>
    </row>
    <row r="510" customFormat="false" ht="13.8" hidden="false" customHeight="false" outlineLevel="0" collapsed="false">
      <c r="C510" s="30"/>
      <c r="D510" s="26" t="n">
        <f aca="false">D509+1</f>
        <v>509</v>
      </c>
      <c r="H510" s="36"/>
      <c r="J510" s="30"/>
    </row>
    <row r="511" customFormat="false" ht="13.8" hidden="false" customHeight="false" outlineLevel="0" collapsed="false">
      <c r="C511" s="30"/>
      <c r="D511" s="26" t="n">
        <f aca="false">D510+1</f>
        <v>510</v>
      </c>
      <c r="H511" s="36"/>
      <c r="J511" s="30"/>
    </row>
    <row r="512" customFormat="false" ht="13.8" hidden="false" customHeight="false" outlineLevel="0" collapsed="false">
      <c r="C512" s="30"/>
      <c r="D512" s="26" t="n">
        <f aca="false">D511+1</f>
        <v>511</v>
      </c>
      <c r="H512" s="36"/>
      <c r="J512" s="30"/>
    </row>
    <row r="513" customFormat="false" ht="13.8" hidden="false" customHeight="false" outlineLevel="0" collapsed="false">
      <c r="C513" s="30"/>
      <c r="D513" s="26" t="n">
        <f aca="false">D512+1</f>
        <v>512</v>
      </c>
      <c r="H513" s="36"/>
      <c r="J513" s="30"/>
    </row>
    <row r="514" customFormat="false" ht="13.8" hidden="false" customHeight="false" outlineLevel="0" collapsed="false">
      <c r="C514" s="30"/>
      <c r="D514" s="26" t="n">
        <f aca="false">D513+1</f>
        <v>513</v>
      </c>
      <c r="H514" s="36"/>
      <c r="J514" s="30"/>
    </row>
    <row r="515" customFormat="false" ht="13.8" hidden="false" customHeight="false" outlineLevel="0" collapsed="false">
      <c r="C515" s="30"/>
      <c r="D515" s="26" t="n">
        <f aca="false">D514+1</f>
        <v>514</v>
      </c>
      <c r="H515" s="36"/>
      <c r="J515" s="30"/>
    </row>
    <row r="516" customFormat="false" ht="13.8" hidden="false" customHeight="false" outlineLevel="0" collapsed="false">
      <c r="C516" s="30"/>
      <c r="D516" s="26" t="n">
        <f aca="false">D515+1</f>
        <v>515</v>
      </c>
      <c r="H516" s="36"/>
      <c r="J516" s="30"/>
    </row>
    <row r="517" customFormat="false" ht="13.8" hidden="false" customHeight="false" outlineLevel="0" collapsed="false">
      <c r="C517" s="30"/>
      <c r="D517" s="26" t="n">
        <f aca="false">D516+1</f>
        <v>516</v>
      </c>
      <c r="H517" s="36"/>
      <c r="J517" s="30"/>
    </row>
    <row r="518" customFormat="false" ht="13.8" hidden="false" customHeight="false" outlineLevel="0" collapsed="false">
      <c r="C518" s="30"/>
      <c r="D518" s="26" t="n">
        <f aca="false">D517+1</f>
        <v>517</v>
      </c>
      <c r="H518" s="36"/>
      <c r="J518" s="30"/>
    </row>
    <row r="519" customFormat="false" ht="13.8" hidden="false" customHeight="false" outlineLevel="0" collapsed="false">
      <c r="C519" s="30"/>
      <c r="D519" s="26" t="n">
        <f aca="false">D518+1</f>
        <v>518</v>
      </c>
      <c r="H519" s="36"/>
      <c r="J519" s="30"/>
    </row>
    <row r="520" customFormat="false" ht="13.8" hidden="false" customHeight="false" outlineLevel="0" collapsed="false">
      <c r="C520" s="30"/>
      <c r="D520" s="26" t="n">
        <f aca="false">D519+1</f>
        <v>519</v>
      </c>
      <c r="H520" s="36"/>
      <c r="J520" s="30"/>
    </row>
    <row r="521" customFormat="false" ht="13.8" hidden="false" customHeight="false" outlineLevel="0" collapsed="false">
      <c r="C521" s="30"/>
      <c r="D521" s="26" t="n">
        <f aca="false">D520+1</f>
        <v>520</v>
      </c>
      <c r="H521" s="36"/>
      <c r="J521" s="30"/>
    </row>
    <row r="522" customFormat="false" ht="13.8" hidden="false" customHeight="false" outlineLevel="0" collapsed="false">
      <c r="C522" s="30"/>
      <c r="D522" s="26" t="n">
        <f aca="false">D521+1</f>
        <v>521</v>
      </c>
      <c r="H522" s="36"/>
      <c r="J522" s="30"/>
    </row>
    <row r="523" customFormat="false" ht="13.8" hidden="false" customHeight="false" outlineLevel="0" collapsed="false">
      <c r="C523" s="30"/>
      <c r="D523" s="26" t="n">
        <f aca="false">D522+1</f>
        <v>522</v>
      </c>
      <c r="H523" s="36"/>
      <c r="J523" s="30"/>
    </row>
    <row r="524" customFormat="false" ht="13.8" hidden="false" customHeight="false" outlineLevel="0" collapsed="false">
      <c r="C524" s="30"/>
      <c r="D524" s="26" t="n">
        <f aca="false">D523+1</f>
        <v>523</v>
      </c>
      <c r="H524" s="36"/>
      <c r="J524" s="30"/>
    </row>
    <row r="525" customFormat="false" ht="13.8" hidden="false" customHeight="false" outlineLevel="0" collapsed="false">
      <c r="C525" s="30"/>
      <c r="D525" s="26" t="n">
        <f aca="false">D524+1</f>
        <v>524</v>
      </c>
      <c r="H525" s="36"/>
      <c r="J525" s="30"/>
    </row>
    <row r="526" customFormat="false" ht="13.8" hidden="false" customHeight="false" outlineLevel="0" collapsed="false">
      <c r="C526" s="30"/>
      <c r="D526" s="26" t="n">
        <f aca="false">D525+1</f>
        <v>525</v>
      </c>
      <c r="H526" s="36"/>
      <c r="J526" s="30"/>
    </row>
    <row r="527" customFormat="false" ht="13.8" hidden="false" customHeight="false" outlineLevel="0" collapsed="false">
      <c r="C527" s="30"/>
      <c r="D527" s="26" t="n">
        <f aca="false">D526+1</f>
        <v>526</v>
      </c>
      <c r="H527" s="36"/>
      <c r="J527" s="30"/>
    </row>
    <row r="528" customFormat="false" ht="13.8" hidden="false" customHeight="false" outlineLevel="0" collapsed="false">
      <c r="C528" s="30"/>
      <c r="D528" s="26" t="n">
        <f aca="false">D527+1</f>
        <v>527</v>
      </c>
      <c r="H528" s="36"/>
      <c r="J528" s="30"/>
    </row>
    <row r="529" customFormat="false" ht="13.8" hidden="false" customHeight="false" outlineLevel="0" collapsed="false">
      <c r="C529" s="30"/>
      <c r="D529" s="26" t="n">
        <f aca="false">D528+1</f>
        <v>528</v>
      </c>
      <c r="H529" s="36"/>
      <c r="J529" s="30"/>
    </row>
    <row r="530" customFormat="false" ht="13.8" hidden="false" customHeight="false" outlineLevel="0" collapsed="false">
      <c r="C530" s="30"/>
      <c r="D530" s="26" t="n">
        <f aca="false">D529+1</f>
        <v>529</v>
      </c>
      <c r="H530" s="36"/>
      <c r="J530" s="30"/>
    </row>
    <row r="531" customFormat="false" ht="13.8" hidden="false" customHeight="false" outlineLevel="0" collapsed="false">
      <c r="C531" s="30"/>
      <c r="D531" s="26" t="n">
        <f aca="false">D530+1</f>
        <v>530</v>
      </c>
      <c r="H531" s="36"/>
      <c r="J531" s="30"/>
    </row>
    <row r="532" customFormat="false" ht="13.8" hidden="false" customHeight="false" outlineLevel="0" collapsed="false">
      <c r="C532" s="30"/>
      <c r="D532" s="26" t="n">
        <f aca="false">D531+1</f>
        <v>531</v>
      </c>
      <c r="H532" s="36"/>
      <c r="J532" s="30"/>
    </row>
    <row r="533" customFormat="false" ht="13.8" hidden="false" customHeight="false" outlineLevel="0" collapsed="false">
      <c r="C533" s="30"/>
      <c r="D533" s="26" t="n">
        <f aca="false">D532+1</f>
        <v>532</v>
      </c>
      <c r="H533" s="36"/>
      <c r="J533" s="30"/>
    </row>
    <row r="534" customFormat="false" ht="13.8" hidden="false" customHeight="false" outlineLevel="0" collapsed="false">
      <c r="C534" s="30"/>
      <c r="D534" s="26" t="n">
        <f aca="false">D533+1</f>
        <v>533</v>
      </c>
      <c r="H534" s="36"/>
      <c r="J534" s="30"/>
    </row>
    <row r="535" customFormat="false" ht="13.8" hidden="false" customHeight="false" outlineLevel="0" collapsed="false">
      <c r="C535" s="30"/>
      <c r="D535" s="26" t="n">
        <f aca="false">D534+1</f>
        <v>534</v>
      </c>
      <c r="H535" s="36"/>
      <c r="J535" s="30"/>
    </row>
    <row r="536" customFormat="false" ht="13.8" hidden="false" customHeight="false" outlineLevel="0" collapsed="false">
      <c r="C536" s="30"/>
      <c r="D536" s="26" t="n">
        <f aca="false">D535+1</f>
        <v>535</v>
      </c>
      <c r="H536" s="36"/>
      <c r="J536" s="30"/>
    </row>
    <row r="537" customFormat="false" ht="13.8" hidden="false" customHeight="false" outlineLevel="0" collapsed="false">
      <c r="C537" s="30"/>
      <c r="D537" s="26" t="n">
        <f aca="false">D536+1</f>
        <v>536</v>
      </c>
      <c r="H537" s="36"/>
      <c r="J537" s="30"/>
    </row>
    <row r="538" customFormat="false" ht="13.8" hidden="false" customHeight="false" outlineLevel="0" collapsed="false">
      <c r="C538" s="30"/>
      <c r="D538" s="26" t="n">
        <f aca="false">D537+1</f>
        <v>537</v>
      </c>
      <c r="H538" s="36"/>
      <c r="J538" s="30"/>
    </row>
    <row r="539" customFormat="false" ht="13.8" hidden="false" customHeight="false" outlineLevel="0" collapsed="false">
      <c r="C539" s="30"/>
      <c r="D539" s="26" t="n">
        <f aca="false">D538+1</f>
        <v>538</v>
      </c>
      <c r="H539" s="36"/>
      <c r="J539" s="30"/>
    </row>
    <row r="540" customFormat="false" ht="13.8" hidden="false" customHeight="false" outlineLevel="0" collapsed="false">
      <c r="C540" s="30"/>
      <c r="D540" s="26" t="n">
        <f aca="false">D539+1</f>
        <v>539</v>
      </c>
      <c r="H540" s="36"/>
      <c r="J540" s="30"/>
    </row>
    <row r="541" customFormat="false" ht="13.8" hidden="false" customHeight="false" outlineLevel="0" collapsed="false">
      <c r="C541" s="30"/>
      <c r="D541" s="26" t="n">
        <f aca="false">D540+1</f>
        <v>540</v>
      </c>
      <c r="H541" s="36"/>
      <c r="J541" s="30"/>
    </row>
    <row r="542" customFormat="false" ht="13.8" hidden="false" customHeight="false" outlineLevel="0" collapsed="false">
      <c r="C542" s="30"/>
      <c r="D542" s="26" t="n">
        <f aca="false">D541+1</f>
        <v>541</v>
      </c>
      <c r="H542" s="36"/>
      <c r="J542" s="30"/>
    </row>
    <row r="543" customFormat="false" ht="13.8" hidden="false" customHeight="false" outlineLevel="0" collapsed="false">
      <c r="C543" s="30"/>
      <c r="D543" s="26" t="n">
        <f aca="false">D542+1</f>
        <v>542</v>
      </c>
      <c r="H543" s="36"/>
      <c r="J543" s="30"/>
    </row>
    <row r="544" customFormat="false" ht="13.8" hidden="false" customHeight="false" outlineLevel="0" collapsed="false">
      <c r="C544" s="30"/>
      <c r="D544" s="26" t="n">
        <f aca="false">D543+1</f>
        <v>543</v>
      </c>
      <c r="H544" s="36"/>
      <c r="J544" s="30"/>
    </row>
    <row r="545" customFormat="false" ht="13.8" hidden="false" customHeight="false" outlineLevel="0" collapsed="false">
      <c r="C545" s="30"/>
      <c r="D545" s="26" t="n">
        <f aca="false">D544+1</f>
        <v>544</v>
      </c>
      <c r="H545" s="36"/>
      <c r="J545" s="30"/>
    </row>
    <row r="546" customFormat="false" ht="13.8" hidden="false" customHeight="false" outlineLevel="0" collapsed="false">
      <c r="C546" s="30"/>
      <c r="D546" s="26" t="n">
        <f aca="false">D545+1</f>
        <v>545</v>
      </c>
      <c r="H546" s="36"/>
      <c r="J546" s="30"/>
    </row>
    <row r="547" customFormat="false" ht="13.8" hidden="false" customHeight="false" outlineLevel="0" collapsed="false">
      <c r="C547" s="30"/>
      <c r="D547" s="26" t="n">
        <f aca="false">D546+1</f>
        <v>546</v>
      </c>
      <c r="H547" s="36"/>
      <c r="J547" s="30"/>
    </row>
    <row r="548" customFormat="false" ht="13.8" hidden="false" customHeight="false" outlineLevel="0" collapsed="false">
      <c r="C548" s="30"/>
      <c r="D548" s="26" t="n">
        <f aca="false">D547+1</f>
        <v>547</v>
      </c>
      <c r="H548" s="36"/>
      <c r="J548" s="30"/>
    </row>
    <row r="549" customFormat="false" ht="13.8" hidden="false" customHeight="false" outlineLevel="0" collapsed="false">
      <c r="C549" s="30"/>
      <c r="D549" s="26" t="n">
        <f aca="false">D548+1</f>
        <v>548</v>
      </c>
      <c r="H549" s="36"/>
      <c r="J549" s="30"/>
    </row>
    <row r="550" customFormat="false" ht="13.8" hidden="false" customHeight="false" outlineLevel="0" collapsed="false">
      <c r="C550" s="30"/>
      <c r="D550" s="26" t="n">
        <f aca="false">D549+1</f>
        <v>549</v>
      </c>
      <c r="H550" s="36"/>
      <c r="J550" s="30"/>
    </row>
    <row r="551" customFormat="false" ht="13.8" hidden="false" customHeight="false" outlineLevel="0" collapsed="false">
      <c r="C551" s="30"/>
      <c r="D551" s="26" t="n">
        <f aca="false">D550+1</f>
        <v>550</v>
      </c>
      <c r="H551" s="36"/>
      <c r="J551" s="30"/>
    </row>
    <row r="552" customFormat="false" ht="13.8" hidden="false" customHeight="false" outlineLevel="0" collapsed="false">
      <c r="C552" s="30"/>
      <c r="D552" s="26" t="n">
        <f aca="false">D551+1</f>
        <v>551</v>
      </c>
      <c r="H552" s="36"/>
      <c r="J552" s="30"/>
    </row>
    <row r="553" customFormat="false" ht="13.8" hidden="false" customHeight="false" outlineLevel="0" collapsed="false">
      <c r="C553" s="30"/>
      <c r="D553" s="26" t="n">
        <f aca="false">D552+1</f>
        <v>552</v>
      </c>
      <c r="H553" s="36"/>
      <c r="J553" s="30"/>
    </row>
    <row r="554" customFormat="false" ht="13.8" hidden="false" customHeight="false" outlineLevel="0" collapsed="false">
      <c r="C554" s="30"/>
      <c r="D554" s="26" t="n">
        <f aca="false">D553+1</f>
        <v>553</v>
      </c>
      <c r="H554" s="36"/>
      <c r="J554" s="30"/>
    </row>
    <row r="555" customFormat="false" ht="13.8" hidden="false" customHeight="false" outlineLevel="0" collapsed="false">
      <c r="C555" s="30"/>
      <c r="D555" s="26" t="n">
        <f aca="false">D554+1</f>
        <v>554</v>
      </c>
      <c r="H555" s="36"/>
      <c r="J555" s="30"/>
    </row>
    <row r="556" customFormat="false" ht="13.8" hidden="false" customHeight="false" outlineLevel="0" collapsed="false">
      <c r="C556" s="30"/>
      <c r="D556" s="26" t="n">
        <f aca="false">D555+1</f>
        <v>555</v>
      </c>
      <c r="H556" s="36"/>
      <c r="J556" s="30"/>
    </row>
    <row r="557" customFormat="false" ht="13.8" hidden="false" customHeight="false" outlineLevel="0" collapsed="false">
      <c r="C557" s="30"/>
      <c r="D557" s="26" t="n">
        <f aca="false">D556+1</f>
        <v>556</v>
      </c>
      <c r="H557" s="36"/>
      <c r="J557" s="30"/>
    </row>
    <row r="558" customFormat="false" ht="13.8" hidden="false" customHeight="false" outlineLevel="0" collapsed="false">
      <c r="C558" s="30"/>
      <c r="D558" s="26" t="n">
        <f aca="false">D557+1</f>
        <v>557</v>
      </c>
      <c r="H558" s="36"/>
      <c r="J558" s="30"/>
    </row>
    <row r="559" customFormat="false" ht="13.8" hidden="false" customHeight="false" outlineLevel="0" collapsed="false">
      <c r="C559" s="30"/>
      <c r="D559" s="26" t="n">
        <f aca="false">D558+1</f>
        <v>558</v>
      </c>
      <c r="H559" s="36"/>
      <c r="J559" s="30"/>
    </row>
    <row r="560" customFormat="false" ht="13.8" hidden="false" customHeight="false" outlineLevel="0" collapsed="false">
      <c r="C560" s="30"/>
      <c r="D560" s="26" t="n">
        <f aca="false">D559+1</f>
        <v>559</v>
      </c>
      <c r="H560" s="36"/>
      <c r="J560" s="30"/>
    </row>
    <row r="561" customFormat="false" ht="13.8" hidden="false" customHeight="false" outlineLevel="0" collapsed="false">
      <c r="C561" s="30"/>
      <c r="D561" s="26" t="n">
        <f aca="false">D560+1</f>
        <v>560</v>
      </c>
      <c r="H561" s="36"/>
      <c r="J561" s="30"/>
    </row>
    <row r="562" customFormat="false" ht="13.8" hidden="false" customHeight="false" outlineLevel="0" collapsed="false">
      <c r="C562" s="30"/>
      <c r="D562" s="26" t="n">
        <f aca="false">D561+1</f>
        <v>561</v>
      </c>
      <c r="H562" s="36"/>
      <c r="J562" s="30"/>
    </row>
    <row r="563" customFormat="false" ht="13.8" hidden="false" customHeight="false" outlineLevel="0" collapsed="false">
      <c r="C563" s="30"/>
      <c r="D563" s="26" t="n">
        <f aca="false">D562+1</f>
        <v>562</v>
      </c>
      <c r="H563" s="36"/>
      <c r="J563" s="30"/>
    </row>
    <row r="564" customFormat="false" ht="13.8" hidden="false" customHeight="false" outlineLevel="0" collapsed="false">
      <c r="C564" s="30"/>
      <c r="D564" s="26" t="n">
        <f aca="false">D563+1</f>
        <v>563</v>
      </c>
      <c r="H564" s="36"/>
      <c r="J564" s="30"/>
    </row>
    <row r="565" customFormat="false" ht="13.8" hidden="false" customHeight="false" outlineLevel="0" collapsed="false">
      <c r="C565" s="30"/>
      <c r="D565" s="26" t="n">
        <f aca="false">D564+1</f>
        <v>564</v>
      </c>
      <c r="H565" s="36"/>
      <c r="J565" s="30"/>
    </row>
    <row r="566" customFormat="false" ht="13.8" hidden="false" customHeight="false" outlineLevel="0" collapsed="false">
      <c r="C566" s="30"/>
      <c r="D566" s="26" t="n">
        <f aca="false">D565+1</f>
        <v>565</v>
      </c>
      <c r="H566" s="36"/>
      <c r="J566" s="30"/>
    </row>
    <row r="567" customFormat="false" ht="13.8" hidden="false" customHeight="false" outlineLevel="0" collapsed="false">
      <c r="C567" s="30"/>
      <c r="D567" s="26" t="n">
        <f aca="false">D566+1</f>
        <v>566</v>
      </c>
      <c r="H567" s="36"/>
      <c r="J567" s="30"/>
    </row>
    <row r="568" customFormat="false" ht="13.8" hidden="false" customHeight="false" outlineLevel="0" collapsed="false">
      <c r="C568" s="30"/>
      <c r="D568" s="26" t="n">
        <f aca="false">D567+1</f>
        <v>567</v>
      </c>
      <c r="H568" s="36"/>
      <c r="J568" s="30"/>
    </row>
    <row r="569" customFormat="false" ht="13.8" hidden="false" customHeight="false" outlineLevel="0" collapsed="false">
      <c r="C569" s="30"/>
      <c r="D569" s="26" t="n">
        <f aca="false">D568+1</f>
        <v>568</v>
      </c>
      <c r="H569" s="36"/>
      <c r="J569" s="30"/>
    </row>
    <row r="570" customFormat="false" ht="13.8" hidden="false" customHeight="false" outlineLevel="0" collapsed="false">
      <c r="C570" s="30"/>
      <c r="D570" s="26" t="n">
        <f aca="false">D569+1</f>
        <v>569</v>
      </c>
      <c r="H570" s="36"/>
      <c r="J570" s="30"/>
    </row>
    <row r="571" customFormat="false" ht="13.8" hidden="false" customHeight="false" outlineLevel="0" collapsed="false">
      <c r="C571" s="30"/>
      <c r="D571" s="26" t="n">
        <f aca="false">D570+1</f>
        <v>570</v>
      </c>
      <c r="H571" s="36"/>
      <c r="J571" s="30"/>
    </row>
    <row r="572" customFormat="false" ht="13.8" hidden="false" customHeight="false" outlineLevel="0" collapsed="false">
      <c r="C572" s="30"/>
      <c r="D572" s="26" t="n">
        <f aca="false">D571+1</f>
        <v>571</v>
      </c>
      <c r="H572" s="36"/>
      <c r="J572" s="30"/>
    </row>
    <row r="573" customFormat="false" ht="13.8" hidden="false" customHeight="false" outlineLevel="0" collapsed="false">
      <c r="C573" s="30"/>
      <c r="D573" s="26" t="n">
        <f aca="false">D572+1</f>
        <v>572</v>
      </c>
      <c r="H573" s="36"/>
      <c r="J573" s="30"/>
    </row>
    <row r="574" customFormat="false" ht="13.8" hidden="false" customHeight="false" outlineLevel="0" collapsed="false">
      <c r="C574" s="30"/>
      <c r="D574" s="26" t="n">
        <f aca="false">D573+1</f>
        <v>573</v>
      </c>
      <c r="H574" s="36"/>
      <c r="J574" s="30"/>
    </row>
    <row r="575" customFormat="false" ht="13.8" hidden="false" customHeight="false" outlineLevel="0" collapsed="false">
      <c r="C575" s="30"/>
      <c r="D575" s="26" t="n">
        <f aca="false">D574+1</f>
        <v>574</v>
      </c>
      <c r="H575" s="36"/>
      <c r="J575" s="30"/>
    </row>
    <row r="576" customFormat="false" ht="13.8" hidden="false" customHeight="false" outlineLevel="0" collapsed="false">
      <c r="C576" s="30"/>
      <c r="D576" s="26" t="n">
        <f aca="false">D575+1</f>
        <v>575</v>
      </c>
      <c r="H576" s="36"/>
      <c r="J576" s="30"/>
    </row>
    <row r="577" customFormat="false" ht="13.8" hidden="false" customHeight="false" outlineLevel="0" collapsed="false">
      <c r="C577" s="30"/>
      <c r="D577" s="26" t="n">
        <f aca="false">D576+1</f>
        <v>576</v>
      </c>
      <c r="H577" s="36"/>
      <c r="J577" s="30"/>
    </row>
    <row r="578" customFormat="false" ht="13.8" hidden="false" customHeight="false" outlineLevel="0" collapsed="false">
      <c r="C578" s="30"/>
      <c r="D578" s="26" t="n">
        <f aca="false">D577+1</f>
        <v>577</v>
      </c>
      <c r="H578" s="36"/>
      <c r="J578" s="30"/>
    </row>
    <row r="579" customFormat="false" ht="13.8" hidden="false" customHeight="false" outlineLevel="0" collapsed="false">
      <c r="C579" s="30"/>
      <c r="D579" s="26" t="n">
        <f aca="false">D578+1</f>
        <v>578</v>
      </c>
      <c r="H579" s="36"/>
      <c r="J579" s="30"/>
    </row>
    <row r="580" customFormat="false" ht="13.8" hidden="false" customHeight="false" outlineLevel="0" collapsed="false">
      <c r="C580" s="30"/>
      <c r="D580" s="26" t="n">
        <f aca="false">D579+1</f>
        <v>579</v>
      </c>
      <c r="H580" s="36"/>
      <c r="J580" s="30"/>
    </row>
    <row r="581" customFormat="false" ht="13.8" hidden="false" customHeight="false" outlineLevel="0" collapsed="false">
      <c r="C581" s="30"/>
      <c r="D581" s="26" t="n">
        <f aca="false">D580+1</f>
        <v>580</v>
      </c>
      <c r="H581" s="36"/>
      <c r="J581" s="30"/>
    </row>
    <row r="582" customFormat="false" ht="13.8" hidden="false" customHeight="false" outlineLevel="0" collapsed="false">
      <c r="C582" s="30"/>
      <c r="D582" s="26" t="n">
        <f aca="false">D581+1</f>
        <v>581</v>
      </c>
      <c r="H582" s="36"/>
      <c r="J582" s="30"/>
    </row>
    <row r="583" customFormat="false" ht="13.8" hidden="false" customHeight="false" outlineLevel="0" collapsed="false">
      <c r="C583" s="30"/>
      <c r="D583" s="26" t="n">
        <f aca="false">D582+1</f>
        <v>582</v>
      </c>
      <c r="H583" s="36"/>
      <c r="J583" s="30"/>
    </row>
    <row r="584" customFormat="false" ht="13.8" hidden="false" customHeight="false" outlineLevel="0" collapsed="false">
      <c r="C584" s="30"/>
      <c r="D584" s="26" t="n">
        <f aca="false">D583+1</f>
        <v>583</v>
      </c>
      <c r="H584" s="36"/>
      <c r="J584" s="30"/>
    </row>
    <row r="585" customFormat="false" ht="13.8" hidden="false" customHeight="false" outlineLevel="0" collapsed="false">
      <c r="C585" s="30"/>
      <c r="D585" s="26" t="n">
        <f aca="false">D584+1</f>
        <v>584</v>
      </c>
      <c r="H585" s="36"/>
      <c r="J585" s="30"/>
    </row>
    <row r="586" customFormat="false" ht="13.8" hidden="false" customHeight="false" outlineLevel="0" collapsed="false">
      <c r="C586" s="30"/>
      <c r="D586" s="26" t="n">
        <f aca="false">D585+1</f>
        <v>585</v>
      </c>
      <c r="H586" s="36"/>
      <c r="J586" s="30"/>
    </row>
    <row r="587" customFormat="false" ht="13.8" hidden="false" customHeight="false" outlineLevel="0" collapsed="false">
      <c r="C587" s="30"/>
      <c r="D587" s="26" t="n">
        <f aca="false">D586+1</f>
        <v>586</v>
      </c>
      <c r="H587" s="36"/>
      <c r="J587" s="30"/>
    </row>
    <row r="588" customFormat="false" ht="13.8" hidden="false" customHeight="false" outlineLevel="0" collapsed="false">
      <c r="C588" s="30"/>
      <c r="D588" s="26" t="n">
        <f aca="false">D587+1</f>
        <v>587</v>
      </c>
      <c r="H588" s="36"/>
      <c r="J588" s="30"/>
    </row>
    <row r="589" customFormat="false" ht="13.8" hidden="false" customHeight="false" outlineLevel="0" collapsed="false">
      <c r="C589" s="30"/>
      <c r="D589" s="26" t="n">
        <f aca="false">D588+1</f>
        <v>588</v>
      </c>
      <c r="H589" s="36"/>
      <c r="J589" s="30"/>
    </row>
    <row r="590" customFormat="false" ht="13.8" hidden="false" customHeight="false" outlineLevel="0" collapsed="false">
      <c r="C590" s="30"/>
      <c r="D590" s="26" t="n">
        <f aca="false">D589+1</f>
        <v>589</v>
      </c>
      <c r="H590" s="36"/>
      <c r="J590" s="30"/>
    </row>
    <row r="591" customFormat="false" ht="13.8" hidden="false" customHeight="false" outlineLevel="0" collapsed="false">
      <c r="C591" s="30"/>
      <c r="D591" s="26" t="n">
        <f aca="false">D590+1</f>
        <v>590</v>
      </c>
      <c r="H591" s="36"/>
      <c r="J591" s="30"/>
    </row>
    <row r="592" customFormat="false" ht="13.8" hidden="false" customHeight="false" outlineLevel="0" collapsed="false">
      <c r="C592" s="30"/>
      <c r="D592" s="26" t="n">
        <f aca="false">D591+1</f>
        <v>591</v>
      </c>
      <c r="H592" s="36"/>
      <c r="J592" s="30"/>
    </row>
    <row r="593" customFormat="false" ht="13.8" hidden="false" customHeight="false" outlineLevel="0" collapsed="false">
      <c r="C593" s="30"/>
      <c r="D593" s="26" t="n">
        <f aca="false">D592+1</f>
        <v>592</v>
      </c>
      <c r="H593" s="36"/>
      <c r="J593" s="30"/>
    </row>
    <row r="594" customFormat="false" ht="13.8" hidden="false" customHeight="false" outlineLevel="0" collapsed="false">
      <c r="C594" s="30"/>
      <c r="D594" s="26" t="n">
        <f aca="false">D593+1</f>
        <v>593</v>
      </c>
      <c r="H594" s="36"/>
      <c r="J594" s="30"/>
    </row>
    <row r="595" customFormat="false" ht="13.8" hidden="false" customHeight="false" outlineLevel="0" collapsed="false">
      <c r="C595" s="30"/>
      <c r="D595" s="26" t="n">
        <f aca="false">D594+1</f>
        <v>594</v>
      </c>
      <c r="H595" s="36"/>
      <c r="J595" s="30"/>
    </row>
    <row r="596" customFormat="false" ht="13.8" hidden="false" customHeight="false" outlineLevel="0" collapsed="false">
      <c r="C596" s="30"/>
      <c r="D596" s="26" t="n">
        <f aca="false">D595+1</f>
        <v>595</v>
      </c>
      <c r="H596" s="36"/>
      <c r="J596" s="30"/>
    </row>
    <row r="597" customFormat="false" ht="13.8" hidden="false" customHeight="false" outlineLevel="0" collapsed="false">
      <c r="C597" s="30"/>
      <c r="D597" s="26" t="n">
        <f aca="false">D596+1</f>
        <v>596</v>
      </c>
      <c r="H597" s="36"/>
      <c r="J597" s="30"/>
    </row>
    <row r="598" customFormat="false" ht="13.8" hidden="false" customHeight="false" outlineLevel="0" collapsed="false">
      <c r="C598" s="30"/>
      <c r="D598" s="26" t="n">
        <f aca="false">D597+1</f>
        <v>597</v>
      </c>
      <c r="H598" s="36"/>
      <c r="J598" s="30"/>
    </row>
    <row r="599" customFormat="false" ht="13.8" hidden="false" customHeight="false" outlineLevel="0" collapsed="false">
      <c r="C599" s="30"/>
      <c r="D599" s="26" t="n">
        <f aca="false">D598+1</f>
        <v>598</v>
      </c>
      <c r="H599" s="36"/>
      <c r="J599" s="30"/>
    </row>
    <row r="600" customFormat="false" ht="13.8" hidden="false" customHeight="false" outlineLevel="0" collapsed="false">
      <c r="C600" s="30"/>
      <c r="D600" s="26" t="n">
        <f aca="false">D599+1</f>
        <v>599</v>
      </c>
      <c r="H600" s="36"/>
      <c r="J600" s="30"/>
    </row>
    <row r="601" customFormat="false" ht="13.8" hidden="false" customHeight="false" outlineLevel="0" collapsed="false">
      <c r="C601" s="30"/>
      <c r="D601" s="26" t="n">
        <f aca="false">D600+1</f>
        <v>600</v>
      </c>
      <c r="H601" s="36"/>
      <c r="J601" s="30"/>
    </row>
    <row r="602" customFormat="false" ht="13.8" hidden="false" customHeight="false" outlineLevel="0" collapsed="false">
      <c r="C602" s="30"/>
      <c r="D602" s="26" t="n">
        <f aca="false">D601+1</f>
        <v>601</v>
      </c>
      <c r="H602" s="36"/>
      <c r="J602" s="30"/>
    </row>
    <row r="603" customFormat="false" ht="13.8" hidden="false" customHeight="false" outlineLevel="0" collapsed="false">
      <c r="C603" s="30"/>
      <c r="D603" s="26" t="n">
        <f aca="false">D602+1</f>
        <v>602</v>
      </c>
      <c r="H603" s="36"/>
      <c r="J603" s="30"/>
    </row>
    <row r="604" customFormat="false" ht="13.8" hidden="false" customHeight="false" outlineLevel="0" collapsed="false">
      <c r="C604" s="30"/>
      <c r="D604" s="26" t="n">
        <f aca="false">D603+1</f>
        <v>603</v>
      </c>
      <c r="H604" s="36"/>
      <c r="J604" s="30"/>
    </row>
    <row r="605" customFormat="false" ht="13.8" hidden="false" customHeight="false" outlineLevel="0" collapsed="false">
      <c r="C605" s="30"/>
      <c r="D605" s="26" t="n">
        <f aca="false">D604+1</f>
        <v>604</v>
      </c>
      <c r="H605" s="36"/>
      <c r="J605" s="30"/>
    </row>
    <row r="606" customFormat="false" ht="13.8" hidden="false" customHeight="false" outlineLevel="0" collapsed="false">
      <c r="C606" s="30"/>
      <c r="D606" s="26" t="n">
        <f aca="false">D605+1</f>
        <v>605</v>
      </c>
      <c r="H606" s="36"/>
      <c r="J606" s="30"/>
    </row>
    <row r="607" customFormat="false" ht="13.8" hidden="false" customHeight="false" outlineLevel="0" collapsed="false">
      <c r="C607" s="30"/>
      <c r="D607" s="26" t="n">
        <f aca="false">D606+1</f>
        <v>606</v>
      </c>
      <c r="H607" s="36"/>
      <c r="J607" s="30"/>
    </row>
    <row r="608" customFormat="false" ht="13.8" hidden="false" customHeight="false" outlineLevel="0" collapsed="false">
      <c r="C608" s="30"/>
      <c r="D608" s="26" t="n">
        <f aca="false">D607+1</f>
        <v>607</v>
      </c>
      <c r="H608" s="36"/>
      <c r="J608" s="30"/>
    </row>
    <row r="609" customFormat="false" ht="13.8" hidden="false" customHeight="false" outlineLevel="0" collapsed="false">
      <c r="C609" s="30"/>
      <c r="D609" s="26" t="n">
        <f aca="false">D608+1</f>
        <v>608</v>
      </c>
      <c r="H609" s="36"/>
      <c r="J609" s="30"/>
    </row>
    <row r="610" customFormat="false" ht="13.8" hidden="false" customHeight="false" outlineLevel="0" collapsed="false">
      <c r="C610" s="30"/>
      <c r="D610" s="26" t="n">
        <f aca="false">D609+1</f>
        <v>609</v>
      </c>
      <c r="H610" s="36"/>
      <c r="J610" s="30"/>
    </row>
    <row r="611" customFormat="false" ht="13.8" hidden="false" customHeight="false" outlineLevel="0" collapsed="false">
      <c r="C611" s="30"/>
      <c r="D611" s="26" t="n">
        <f aca="false">D610+1</f>
        <v>610</v>
      </c>
      <c r="H611" s="36"/>
      <c r="J611" s="30"/>
    </row>
    <row r="612" customFormat="false" ht="13.8" hidden="false" customHeight="false" outlineLevel="0" collapsed="false">
      <c r="C612" s="30"/>
      <c r="D612" s="26" t="n">
        <f aca="false">D611+1</f>
        <v>611</v>
      </c>
      <c r="H612" s="36"/>
      <c r="J612" s="30"/>
    </row>
    <row r="613" customFormat="false" ht="13.8" hidden="false" customHeight="false" outlineLevel="0" collapsed="false">
      <c r="C613" s="30"/>
      <c r="D613" s="26" t="n">
        <f aca="false">D612+1</f>
        <v>612</v>
      </c>
      <c r="H613" s="36"/>
      <c r="J613" s="30"/>
    </row>
    <row r="614" customFormat="false" ht="13.8" hidden="false" customHeight="false" outlineLevel="0" collapsed="false">
      <c r="C614" s="30"/>
      <c r="D614" s="26" t="n">
        <f aca="false">D613+1</f>
        <v>613</v>
      </c>
      <c r="H614" s="36"/>
      <c r="J614" s="30"/>
    </row>
    <row r="615" customFormat="false" ht="13.8" hidden="false" customHeight="false" outlineLevel="0" collapsed="false">
      <c r="C615" s="30"/>
      <c r="D615" s="26" t="n">
        <f aca="false">D614+1</f>
        <v>614</v>
      </c>
      <c r="H615" s="36"/>
      <c r="J615" s="30"/>
    </row>
    <row r="616" customFormat="false" ht="13.8" hidden="false" customHeight="false" outlineLevel="0" collapsed="false">
      <c r="C616" s="30"/>
      <c r="D616" s="26" t="n">
        <f aca="false">D615+1</f>
        <v>615</v>
      </c>
      <c r="H616" s="36"/>
      <c r="J616" s="30"/>
    </row>
    <row r="617" customFormat="false" ht="13.8" hidden="false" customHeight="false" outlineLevel="0" collapsed="false">
      <c r="C617" s="30"/>
      <c r="D617" s="26" t="n">
        <f aca="false">D616+1</f>
        <v>616</v>
      </c>
      <c r="H617" s="36"/>
      <c r="J617" s="30"/>
    </row>
    <row r="618" customFormat="false" ht="13.8" hidden="false" customHeight="false" outlineLevel="0" collapsed="false">
      <c r="C618" s="30"/>
      <c r="D618" s="26" t="n">
        <f aca="false">D617+1</f>
        <v>617</v>
      </c>
      <c r="H618" s="36"/>
      <c r="J618" s="30"/>
    </row>
    <row r="619" customFormat="false" ht="13.8" hidden="false" customHeight="false" outlineLevel="0" collapsed="false">
      <c r="C619" s="30"/>
      <c r="D619" s="26" t="n">
        <f aca="false">D618+1</f>
        <v>618</v>
      </c>
      <c r="H619" s="36"/>
      <c r="J619" s="30"/>
    </row>
    <row r="620" customFormat="false" ht="13.8" hidden="false" customHeight="false" outlineLevel="0" collapsed="false">
      <c r="C620" s="30"/>
      <c r="D620" s="26" t="n">
        <f aca="false">D619+1</f>
        <v>619</v>
      </c>
      <c r="H620" s="36"/>
      <c r="J620" s="30"/>
    </row>
    <row r="621" customFormat="false" ht="13.8" hidden="false" customHeight="false" outlineLevel="0" collapsed="false">
      <c r="C621" s="30"/>
      <c r="D621" s="26" t="n">
        <f aca="false">D620+1</f>
        <v>620</v>
      </c>
      <c r="H621" s="36"/>
      <c r="J621" s="30"/>
    </row>
    <row r="622" customFormat="false" ht="13.8" hidden="false" customHeight="false" outlineLevel="0" collapsed="false">
      <c r="C622" s="30"/>
      <c r="D622" s="26" t="n">
        <f aca="false">D621+1</f>
        <v>621</v>
      </c>
      <c r="H622" s="36"/>
      <c r="J622" s="30"/>
    </row>
    <row r="623" customFormat="false" ht="13.8" hidden="false" customHeight="false" outlineLevel="0" collapsed="false">
      <c r="C623" s="30"/>
      <c r="D623" s="26" t="n">
        <f aca="false">D622+1</f>
        <v>622</v>
      </c>
      <c r="H623" s="36"/>
      <c r="J623" s="30"/>
    </row>
    <row r="624" customFormat="false" ht="13.8" hidden="false" customHeight="false" outlineLevel="0" collapsed="false">
      <c r="C624" s="30"/>
      <c r="D624" s="26" t="n">
        <f aca="false">D623+1</f>
        <v>623</v>
      </c>
      <c r="H624" s="36"/>
      <c r="J624" s="30"/>
    </row>
    <row r="625" customFormat="false" ht="13.8" hidden="false" customHeight="false" outlineLevel="0" collapsed="false">
      <c r="C625" s="30"/>
      <c r="D625" s="26" t="n">
        <f aca="false">D624+1</f>
        <v>624</v>
      </c>
      <c r="H625" s="36"/>
      <c r="J625" s="30"/>
    </row>
    <row r="626" customFormat="false" ht="13.8" hidden="false" customHeight="false" outlineLevel="0" collapsed="false">
      <c r="C626" s="30"/>
      <c r="D626" s="26" t="n">
        <f aca="false">D625+1</f>
        <v>625</v>
      </c>
      <c r="H626" s="36"/>
      <c r="J626" s="30"/>
    </row>
    <row r="627" customFormat="false" ht="13.8" hidden="false" customHeight="false" outlineLevel="0" collapsed="false">
      <c r="C627" s="30"/>
      <c r="D627" s="26" t="n">
        <f aca="false">D626+1</f>
        <v>626</v>
      </c>
      <c r="H627" s="36"/>
      <c r="J627" s="30"/>
    </row>
    <row r="628" customFormat="false" ht="13.8" hidden="false" customHeight="false" outlineLevel="0" collapsed="false">
      <c r="C628" s="30"/>
      <c r="D628" s="26" t="n">
        <f aca="false">D627+1</f>
        <v>627</v>
      </c>
      <c r="H628" s="36"/>
      <c r="J628" s="30"/>
    </row>
    <row r="629" customFormat="false" ht="13.8" hidden="false" customHeight="false" outlineLevel="0" collapsed="false">
      <c r="C629" s="30"/>
      <c r="D629" s="26" t="n">
        <f aca="false">D628+1</f>
        <v>628</v>
      </c>
      <c r="H629" s="36"/>
      <c r="J629" s="30"/>
    </row>
    <row r="630" customFormat="false" ht="13.8" hidden="false" customHeight="false" outlineLevel="0" collapsed="false">
      <c r="C630" s="30"/>
      <c r="D630" s="26" t="n">
        <f aca="false">D629+1</f>
        <v>629</v>
      </c>
      <c r="H630" s="36"/>
      <c r="J630" s="30"/>
    </row>
    <row r="631" customFormat="false" ht="13.8" hidden="false" customHeight="false" outlineLevel="0" collapsed="false">
      <c r="C631" s="30"/>
      <c r="D631" s="26" t="n">
        <f aca="false">D630+1</f>
        <v>630</v>
      </c>
      <c r="H631" s="36"/>
      <c r="J631" s="30"/>
    </row>
    <row r="632" customFormat="false" ht="13.8" hidden="false" customHeight="false" outlineLevel="0" collapsed="false">
      <c r="C632" s="30"/>
      <c r="D632" s="26" t="n">
        <f aca="false">D631+1</f>
        <v>631</v>
      </c>
      <c r="H632" s="36"/>
      <c r="J632" s="30"/>
    </row>
    <row r="633" customFormat="false" ht="13.8" hidden="false" customHeight="false" outlineLevel="0" collapsed="false">
      <c r="C633" s="30"/>
      <c r="D633" s="26" t="n">
        <f aca="false">D632+1</f>
        <v>632</v>
      </c>
      <c r="H633" s="36"/>
      <c r="J633" s="30"/>
    </row>
    <row r="634" customFormat="false" ht="13.8" hidden="false" customHeight="false" outlineLevel="0" collapsed="false">
      <c r="C634" s="30"/>
      <c r="D634" s="26" t="n">
        <f aca="false">D633+1</f>
        <v>633</v>
      </c>
      <c r="H634" s="36"/>
      <c r="J634" s="30"/>
    </row>
    <row r="635" customFormat="false" ht="13.8" hidden="false" customHeight="false" outlineLevel="0" collapsed="false">
      <c r="C635" s="30"/>
      <c r="D635" s="26" t="n">
        <f aca="false">D634+1</f>
        <v>634</v>
      </c>
      <c r="H635" s="36"/>
      <c r="J635" s="30"/>
    </row>
    <row r="636" customFormat="false" ht="13.8" hidden="false" customHeight="false" outlineLevel="0" collapsed="false">
      <c r="C636" s="30"/>
      <c r="D636" s="26" t="n">
        <f aca="false">D635+1</f>
        <v>635</v>
      </c>
      <c r="H636" s="36"/>
      <c r="J636" s="30"/>
    </row>
    <row r="637" customFormat="false" ht="13.8" hidden="false" customHeight="false" outlineLevel="0" collapsed="false">
      <c r="C637" s="30"/>
      <c r="D637" s="26" t="n">
        <f aca="false">D636+1</f>
        <v>636</v>
      </c>
      <c r="H637" s="36"/>
      <c r="J637" s="30"/>
    </row>
    <row r="638" customFormat="false" ht="13.8" hidden="false" customHeight="false" outlineLevel="0" collapsed="false">
      <c r="C638" s="30"/>
      <c r="D638" s="26" t="n">
        <f aca="false">D637+1</f>
        <v>637</v>
      </c>
      <c r="H638" s="36"/>
      <c r="J638" s="30"/>
    </row>
    <row r="639" customFormat="false" ht="13.8" hidden="false" customHeight="false" outlineLevel="0" collapsed="false">
      <c r="C639" s="30"/>
      <c r="D639" s="26" t="n">
        <f aca="false">D638+1</f>
        <v>638</v>
      </c>
      <c r="H639" s="36"/>
      <c r="J639" s="30"/>
    </row>
    <row r="640" customFormat="false" ht="13.8" hidden="false" customHeight="false" outlineLevel="0" collapsed="false">
      <c r="C640" s="30"/>
      <c r="D640" s="26" t="n">
        <f aca="false">D639+1</f>
        <v>639</v>
      </c>
      <c r="H640" s="36"/>
      <c r="J640" s="30"/>
    </row>
    <row r="641" customFormat="false" ht="13.8" hidden="false" customHeight="false" outlineLevel="0" collapsed="false">
      <c r="C641" s="30"/>
      <c r="D641" s="26" t="n">
        <f aca="false">D640+1</f>
        <v>640</v>
      </c>
      <c r="H641" s="36"/>
      <c r="J641" s="30"/>
    </row>
    <row r="642" customFormat="false" ht="13.8" hidden="false" customHeight="false" outlineLevel="0" collapsed="false">
      <c r="C642" s="30"/>
      <c r="D642" s="26" t="n">
        <f aca="false">D641+1</f>
        <v>641</v>
      </c>
      <c r="H642" s="36"/>
      <c r="J642" s="30"/>
    </row>
    <row r="643" customFormat="false" ht="13.8" hidden="false" customHeight="false" outlineLevel="0" collapsed="false">
      <c r="C643" s="30"/>
      <c r="D643" s="26" t="n">
        <f aca="false">D642+1</f>
        <v>642</v>
      </c>
      <c r="H643" s="36"/>
      <c r="J643" s="30"/>
    </row>
    <row r="644" customFormat="false" ht="13.8" hidden="false" customHeight="false" outlineLevel="0" collapsed="false">
      <c r="C644" s="30"/>
      <c r="D644" s="26" t="n">
        <f aca="false">D643+1</f>
        <v>643</v>
      </c>
      <c r="H644" s="36"/>
      <c r="J644" s="30"/>
    </row>
    <row r="645" customFormat="false" ht="13.8" hidden="false" customHeight="false" outlineLevel="0" collapsed="false">
      <c r="C645" s="30"/>
      <c r="D645" s="26" t="n">
        <f aca="false">D644+1</f>
        <v>644</v>
      </c>
      <c r="H645" s="36"/>
      <c r="J645" s="30"/>
    </row>
    <row r="646" customFormat="false" ht="13.8" hidden="false" customHeight="false" outlineLevel="0" collapsed="false">
      <c r="C646" s="30"/>
      <c r="D646" s="26" t="n">
        <f aca="false">D645+1</f>
        <v>645</v>
      </c>
      <c r="H646" s="36"/>
      <c r="J646" s="30"/>
    </row>
    <row r="647" customFormat="false" ht="13.8" hidden="false" customHeight="false" outlineLevel="0" collapsed="false">
      <c r="C647" s="30"/>
      <c r="D647" s="26" t="n">
        <f aca="false">D646+1</f>
        <v>646</v>
      </c>
      <c r="H647" s="36"/>
      <c r="J647" s="30"/>
    </row>
    <row r="648" customFormat="false" ht="13.8" hidden="false" customHeight="false" outlineLevel="0" collapsed="false">
      <c r="C648" s="30"/>
      <c r="D648" s="26" t="n">
        <f aca="false">D647+1</f>
        <v>647</v>
      </c>
      <c r="H648" s="36"/>
      <c r="J648" s="30"/>
    </row>
    <row r="649" customFormat="false" ht="13.8" hidden="false" customHeight="false" outlineLevel="0" collapsed="false">
      <c r="C649" s="30"/>
      <c r="D649" s="26" t="n">
        <f aca="false">D648+1</f>
        <v>648</v>
      </c>
      <c r="H649" s="36"/>
      <c r="J649" s="30"/>
    </row>
    <row r="650" customFormat="false" ht="13.8" hidden="false" customHeight="false" outlineLevel="0" collapsed="false">
      <c r="C650" s="30"/>
      <c r="D650" s="26" t="n">
        <f aca="false">D649+1</f>
        <v>649</v>
      </c>
      <c r="H650" s="36"/>
      <c r="J650" s="30"/>
    </row>
    <row r="651" customFormat="false" ht="13.8" hidden="false" customHeight="false" outlineLevel="0" collapsed="false">
      <c r="C651" s="30"/>
      <c r="D651" s="26" t="n">
        <f aca="false">D650+1</f>
        <v>650</v>
      </c>
      <c r="H651" s="36"/>
      <c r="J651" s="30"/>
    </row>
    <row r="652" customFormat="false" ht="13.8" hidden="false" customHeight="false" outlineLevel="0" collapsed="false">
      <c r="C652" s="30"/>
      <c r="D652" s="26" t="n">
        <f aca="false">D651+1</f>
        <v>651</v>
      </c>
      <c r="H652" s="36"/>
      <c r="J652" s="30"/>
    </row>
    <row r="653" customFormat="false" ht="13.8" hidden="false" customHeight="false" outlineLevel="0" collapsed="false">
      <c r="C653" s="30"/>
      <c r="D653" s="26" t="n">
        <f aca="false">D652+1</f>
        <v>652</v>
      </c>
      <c r="H653" s="36"/>
      <c r="J653" s="30"/>
    </row>
    <row r="654" customFormat="false" ht="13.8" hidden="false" customHeight="false" outlineLevel="0" collapsed="false">
      <c r="C654" s="30"/>
      <c r="D654" s="26" t="n">
        <f aca="false">D653+1</f>
        <v>653</v>
      </c>
      <c r="H654" s="36"/>
      <c r="J654" s="30"/>
    </row>
    <row r="655" customFormat="false" ht="13.8" hidden="false" customHeight="false" outlineLevel="0" collapsed="false">
      <c r="C655" s="30"/>
      <c r="D655" s="26" t="n">
        <f aca="false">D654+1</f>
        <v>654</v>
      </c>
      <c r="H655" s="36"/>
      <c r="J655" s="30"/>
    </row>
    <row r="656" customFormat="false" ht="13.8" hidden="false" customHeight="false" outlineLevel="0" collapsed="false">
      <c r="C656" s="30"/>
      <c r="D656" s="26" t="n">
        <f aca="false">D655+1</f>
        <v>655</v>
      </c>
      <c r="H656" s="36"/>
      <c r="J656" s="30"/>
    </row>
    <row r="657" customFormat="false" ht="13.8" hidden="false" customHeight="false" outlineLevel="0" collapsed="false">
      <c r="C657" s="30"/>
      <c r="D657" s="26" t="n">
        <f aca="false">D656+1</f>
        <v>656</v>
      </c>
      <c r="H657" s="36"/>
      <c r="J657" s="30"/>
    </row>
    <row r="658" customFormat="false" ht="13.8" hidden="false" customHeight="false" outlineLevel="0" collapsed="false">
      <c r="C658" s="30"/>
      <c r="D658" s="26" t="n">
        <f aca="false">D657+1</f>
        <v>657</v>
      </c>
      <c r="H658" s="36"/>
      <c r="J658" s="30"/>
    </row>
    <row r="659" customFormat="false" ht="13.8" hidden="false" customHeight="false" outlineLevel="0" collapsed="false">
      <c r="C659" s="30"/>
      <c r="D659" s="26" t="n">
        <f aca="false">D658+1</f>
        <v>658</v>
      </c>
      <c r="H659" s="36"/>
      <c r="J659" s="30"/>
    </row>
    <row r="660" customFormat="false" ht="13.8" hidden="false" customHeight="false" outlineLevel="0" collapsed="false">
      <c r="C660" s="30"/>
      <c r="D660" s="26" t="n">
        <f aca="false">D659+1</f>
        <v>659</v>
      </c>
      <c r="H660" s="36"/>
      <c r="J660" s="30"/>
    </row>
    <row r="661" customFormat="false" ht="13.8" hidden="false" customHeight="false" outlineLevel="0" collapsed="false">
      <c r="C661" s="30"/>
      <c r="D661" s="26" t="n">
        <f aca="false">D660+1</f>
        <v>660</v>
      </c>
      <c r="H661" s="36"/>
      <c r="J661" s="30"/>
    </row>
    <row r="662" customFormat="false" ht="13.8" hidden="false" customHeight="false" outlineLevel="0" collapsed="false">
      <c r="C662" s="30"/>
      <c r="D662" s="26" t="n">
        <f aca="false">D661+1</f>
        <v>661</v>
      </c>
      <c r="H662" s="36"/>
      <c r="J662" s="30"/>
    </row>
    <row r="663" customFormat="false" ht="13.8" hidden="false" customHeight="false" outlineLevel="0" collapsed="false">
      <c r="C663" s="30"/>
      <c r="D663" s="26" t="n">
        <f aca="false">D662+1</f>
        <v>662</v>
      </c>
      <c r="H663" s="36"/>
      <c r="J663" s="30"/>
    </row>
    <row r="664" customFormat="false" ht="13.8" hidden="false" customHeight="false" outlineLevel="0" collapsed="false">
      <c r="C664" s="30"/>
      <c r="D664" s="26" t="n">
        <f aca="false">D663+1</f>
        <v>663</v>
      </c>
      <c r="H664" s="36"/>
      <c r="J664" s="30"/>
    </row>
    <row r="665" customFormat="false" ht="13.8" hidden="false" customHeight="false" outlineLevel="0" collapsed="false">
      <c r="C665" s="30"/>
      <c r="D665" s="26" t="n">
        <f aca="false">D664+1</f>
        <v>664</v>
      </c>
      <c r="H665" s="36"/>
      <c r="J665" s="30"/>
    </row>
    <row r="666" customFormat="false" ht="13.8" hidden="false" customHeight="false" outlineLevel="0" collapsed="false">
      <c r="C666" s="30"/>
      <c r="D666" s="26" t="n">
        <f aca="false">D665+1</f>
        <v>665</v>
      </c>
      <c r="H666" s="36"/>
      <c r="J666" s="30"/>
    </row>
    <row r="667" customFormat="false" ht="13.8" hidden="false" customHeight="false" outlineLevel="0" collapsed="false">
      <c r="C667" s="30"/>
      <c r="D667" s="26" t="n">
        <f aca="false">D666+1</f>
        <v>666</v>
      </c>
      <c r="H667" s="36"/>
      <c r="J667" s="30"/>
    </row>
    <row r="668" customFormat="false" ht="13.8" hidden="false" customHeight="false" outlineLevel="0" collapsed="false">
      <c r="C668" s="30"/>
      <c r="D668" s="26" t="n">
        <f aca="false">D667+1</f>
        <v>667</v>
      </c>
      <c r="H668" s="36"/>
      <c r="J668" s="30"/>
    </row>
    <row r="669" customFormat="false" ht="13.8" hidden="false" customHeight="false" outlineLevel="0" collapsed="false">
      <c r="C669" s="30"/>
      <c r="D669" s="26" t="n">
        <f aca="false">D668+1</f>
        <v>668</v>
      </c>
      <c r="H669" s="36"/>
      <c r="J669" s="30"/>
    </row>
    <row r="670" customFormat="false" ht="13.8" hidden="false" customHeight="false" outlineLevel="0" collapsed="false">
      <c r="C670" s="30"/>
      <c r="D670" s="26" t="n">
        <f aca="false">D669+1</f>
        <v>669</v>
      </c>
      <c r="H670" s="36"/>
      <c r="J670" s="30"/>
    </row>
    <row r="671" customFormat="false" ht="13.8" hidden="false" customHeight="false" outlineLevel="0" collapsed="false">
      <c r="C671" s="30"/>
      <c r="D671" s="26" t="n">
        <f aca="false">D670+1</f>
        <v>670</v>
      </c>
      <c r="H671" s="36"/>
      <c r="J671" s="30"/>
    </row>
    <row r="672" customFormat="false" ht="13.8" hidden="false" customHeight="false" outlineLevel="0" collapsed="false">
      <c r="C672" s="30"/>
      <c r="D672" s="26" t="n">
        <f aca="false">D671+1</f>
        <v>671</v>
      </c>
      <c r="H672" s="36"/>
      <c r="J672" s="30"/>
    </row>
    <row r="673" customFormat="false" ht="13.8" hidden="false" customHeight="false" outlineLevel="0" collapsed="false">
      <c r="C673" s="30"/>
      <c r="D673" s="26" t="n">
        <f aca="false">D672+1</f>
        <v>672</v>
      </c>
      <c r="H673" s="36"/>
      <c r="J673" s="30"/>
    </row>
    <row r="674" customFormat="false" ht="13.8" hidden="false" customHeight="false" outlineLevel="0" collapsed="false">
      <c r="C674" s="30"/>
      <c r="D674" s="26" t="n">
        <f aca="false">D673+1</f>
        <v>673</v>
      </c>
      <c r="H674" s="36"/>
      <c r="J674" s="30"/>
    </row>
    <row r="675" customFormat="false" ht="13.8" hidden="false" customHeight="false" outlineLevel="0" collapsed="false">
      <c r="C675" s="30"/>
      <c r="D675" s="26" t="n">
        <f aca="false">D674+1</f>
        <v>674</v>
      </c>
      <c r="H675" s="36"/>
      <c r="J675" s="30"/>
    </row>
    <row r="676" customFormat="false" ht="13.8" hidden="false" customHeight="false" outlineLevel="0" collapsed="false">
      <c r="C676" s="30"/>
      <c r="D676" s="26" t="n">
        <f aca="false">D675+1</f>
        <v>675</v>
      </c>
      <c r="H676" s="36"/>
      <c r="J676" s="30"/>
    </row>
    <row r="677" customFormat="false" ht="13.8" hidden="false" customHeight="false" outlineLevel="0" collapsed="false">
      <c r="C677" s="30"/>
      <c r="D677" s="26" t="n">
        <f aca="false">D676+1</f>
        <v>676</v>
      </c>
      <c r="H677" s="36"/>
      <c r="J677" s="30"/>
    </row>
    <row r="678" customFormat="false" ht="13.8" hidden="false" customHeight="false" outlineLevel="0" collapsed="false">
      <c r="C678" s="30"/>
      <c r="D678" s="26" t="n">
        <f aca="false">D677+1</f>
        <v>677</v>
      </c>
      <c r="H678" s="36"/>
      <c r="J678" s="30"/>
    </row>
    <row r="679" customFormat="false" ht="13.8" hidden="false" customHeight="false" outlineLevel="0" collapsed="false">
      <c r="C679" s="30"/>
      <c r="D679" s="26" t="n">
        <f aca="false">D678+1</f>
        <v>678</v>
      </c>
      <c r="H679" s="36"/>
      <c r="J679" s="30"/>
    </row>
    <row r="680" customFormat="false" ht="13.8" hidden="false" customHeight="false" outlineLevel="0" collapsed="false">
      <c r="C680" s="30"/>
      <c r="D680" s="26" t="n">
        <f aca="false">D679+1</f>
        <v>679</v>
      </c>
      <c r="H680" s="36"/>
      <c r="J680" s="30"/>
    </row>
    <row r="681" customFormat="false" ht="13.8" hidden="false" customHeight="false" outlineLevel="0" collapsed="false">
      <c r="C681" s="30"/>
      <c r="D681" s="26" t="n">
        <f aca="false">D680+1</f>
        <v>680</v>
      </c>
      <c r="H681" s="36"/>
      <c r="J681" s="30"/>
    </row>
    <row r="682" customFormat="false" ht="13.8" hidden="false" customHeight="false" outlineLevel="0" collapsed="false">
      <c r="C682" s="30"/>
      <c r="D682" s="26" t="n">
        <f aca="false">D681+1</f>
        <v>681</v>
      </c>
      <c r="H682" s="36"/>
      <c r="J682" s="30"/>
    </row>
    <row r="683" customFormat="false" ht="13.8" hidden="false" customHeight="false" outlineLevel="0" collapsed="false">
      <c r="C683" s="30"/>
      <c r="D683" s="26" t="n">
        <f aca="false">D682+1</f>
        <v>682</v>
      </c>
      <c r="H683" s="36"/>
      <c r="J683" s="30"/>
    </row>
    <row r="684" customFormat="false" ht="13.8" hidden="false" customHeight="false" outlineLevel="0" collapsed="false">
      <c r="C684" s="30"/>
      <c r="D684" s="26" t="n">
        <f aca="false">D683+1</f>
        <v>683</v>
      </c>
      <c r="H684" s="36"/>
      <c r="J684" s="30"/>
    </row>
    <row r="685" customFormat="false" ht="13.8" hidden="false" customHeight="false" outlineLevel="0" collapsed="false">
      <c r="C685" s="30"/>
      <c r="D685" s="26" t="n">
        <f aca="false">D684+1</f>
        <v>684</v>
      </c>
      <c r="H685" s="36"/>
      <c r="J685" s="30"/>
    </row>
    <row r="686" customFormat="false" ht="13.8" hidden="false" customHeight="false" outlineLevel="0" collapsed="false">
      <c r="C686" s="30"/>
      <c r="D686" s="26" t="n">
        <f aca="false">D685+1</f>
        <v>685</v>
      </c>
      <c r="H686" s="36"/>
      <c r="J686" s="30"/>
    </row>
    <row r="687" customFormat="false" ht="13.8" hidden="false" customHeight="false" outlineLevel="0" collapsed="false">
      <c r="C687" s="30"/>
      <c r="D687" s="26" t="n">
        <f aca="false">D686+1</f>
        <v>686</v>
      </c>
      <c r="H687" s="36"/>
      <c r="J687" s="30"/>
    </row>
    <row r="688" customFormat="false" ht="13.8" hidden="false" customHeight="false" outlineLevel="0" collapsed="false">
      <c r="C688" s="30"/>
      <c r="D688" s="26" t="n">
        <f aca="false">D687+1</f>
        <v>687</v>
      </c>
      <c r="H688" s="36"/>
      <c r="J688" s="30"/>
    </row>
    <row r="689" customFormat="false" ht="13.8" hidden="false" customHeight="false" outlineLevel="0" collapsed="false">
      <c r="C689" s="30"/>
      <c r="D689" s="26" t="n">
        <f aca="false">D688+1</f>
        <v>688</v>
      </c>
      <c r="H689" s="36"/>
      <c r="J689" s="30"/>
    </row>
    <row r="690" customFormat="false" ht="13.8" hidden="false" customHeight="false" outlineLevel="0" collapsed="false">
      <c r="C690" s="30"/>
      <c r="D690" s="26" t="n">
        <f aca="false">D689+1</f>
        <v>689</v>
      </c>
      <c r="H690" s="36"/>
      <c r="J690" s="30"/>
    </row>
    <row r="691" customFormat="false" ht="13.8" hidden="false" customHeight="false" outlineLevel="0" collapsed="false">
      <c r="C691" s="30"/>
      <c r="D691" s="26" t="n">
        <f aca="false">D690+1</f>
        <v>690</v>
      </c>
      <c r="H691" s="36"/>
      <c r="J691" s="30"/>
    </row>
    <row r="692" customFormat="false" ht="13.8" hidden="false" customHeight="false" outlineLevel="0" collapsed="false">
      <c r="C692" s="30"/>
      <c r="D692" s="26" t="n">
        <f aca="false">D691+1</f>
        <v>691</v>
      </c>
      <c r="H692" s="36"/>
      <c r="J692" s="30"/>
    </row>
    <row r="693" customFormat="false" ht="13.8" hidden="false" customHeight="false" outlineLevel="0" collapsed="false">
      <c r="C693" s="30"/>
      <c r="D693" s="26" t="n">
        <f aca="false">D692+1</f>
        <v>692</v>
      </c>
      <c r="H693" s="36"/>
      <c r="J693" s="30"/>
    </row>
    <row r="694" customFormat="false" ht="13.8" hidden="false" customHeight="false" outlineLevel="0" collapsed="false">
      <c r="C694" s="30"/>
      <c r="D694" s="26" t="n">
        <f aca="false">D693+1</f>
        <v>693</v>
      </c>
      <c r="H694" s="36"/>
      <c r="J694" s="30"/>
    </row>
    <row r="695" customFormat="false" ht="13.8" hidden="false" customHeight="false" outlineLevel="0" collapsed="false">
      <c r="C695" s="30"/>
      <c r="D695" s="26" t="n">
        <f aca="false">D694+1</f>
        <v>694</v>
      </c>
      <c r="H695" s="36"/>
      <c r="J695" s="30"/>
    </row>
    <row r="696" customFormat="false" ht="13.8" hidden="false" customHeight="false" outlineLevel="0" collapsed="false">
      <c r="C696" s="30"/>
      <c r="D696" s="26" t="n">
        <f aca="false">D695+1</f>
        <v>695</v>
      </c>
      <c r="H696" s="36"/>
      <c r="J696" s="30"/>
    </row>
    <row r="697" customFormat="false" ht="13.8" hidden="false" customHeight="false" outlineLevel="0" collapsed="false">
      <c r="C697" s="30"/>
      <c r="D697" s="26" t="n">
        <f aca="false">D696+1</f>
        <v>696</v>
      </c>
      <c r="H697" s="36"/>
      <c r="J697" s="30"/>
    </row>
    <row r="698" customFormat="false" ht="13.8" hidden="false" customHeight="false" outlineLevel="0" collapsed="false">
      <c r="C698" s="30"/>
      <c r="D698" s="26" t="n">
        <f aca="false">D697+1</f>
        <v>697</v>
      </c>
      <c r="H698" s="36"/>
      <c r="J698" s="30"/>
    </row>
    <row r="699" customFormat="false" ht="13.8" hidden="false" customHeight="false" outlineLevel="0" collapsed="false">
      <c r="C699" s="30"/>
      <c r="D699" s="26" t="n">
        <f aca="false">D698+1</f>
        <v>698</v>
      </c>
      <c r="H699" s="36"/>
      <c r="J699" s="30"/>
    </row>
    <row r="700" customFormat="false" ht="13.8" hidden="false" customHeight="false" outlineLevel="0" collapsed="false">
      <c r="C700" s="30"/>
      <c r="D700" s="26" t="n">
        <f aca="false">D699+1</f>
        <v>699</v>
      </c>
      <c r="H700" s="36"/>
      <c r="J700" s="30"/>
    </row>
    <row r="701" customFormat="false" ht="13.8" hidden="false" customHeight="false" outlineLevel="0" collapsed="false">
      <c r="C701" s="30"/>
      <c r="D701" s="26" t="n">
        <f aca="false">D700+1</f>
        <v>700</v>
      </c>
      <c r="H701" s="36"/>
      <c r="J701" s="30"/>
    </row>
    <row r="702" customFormat="false" ht="13.8" hidden="false" customHeight="false" outlineLevel="0" collapsed="false">
      <c r="C702" s="30"/>
      <c r="D702" s="26" t="n">
        <f aca="false">D701+1</f>
        <v>701</v>
      </c>
      <c r="H702" s="36"/>
      <c r="J702" s="30"/>
    </row>
    <row r="703" customFormat="false" ht="13.8" hidden="false" customHeight="false" outlineLevel="0" collapsed="false">
      <c r="C703" s="30"/>
      <c r="D703" s="26" t="n">
        <f aca="false">D702+1</f>
        <v>702</v>
      </c>
      <c r="H703" s="36"/>
      <c r="J703" s="30"/>
    </row>
    <row r="704" customFormat="false" ht="13.8" hidden="false" customHeight="false" outlineLevel="0" collapsed="false">
      <c r="C704" s="30"/>
      <c r="D704" s="26" t="n">
        <f aca="false">D703+1</f>
        <v>703</v>
      </c>
      <c r="H704" s="36"/>
      <c r="J704" s="30"/>
    </row>
    <row r="705" customFormat="false" ht="13.8" hidden="false" customHeight="false" outlineLevel="0" collapsed="false">
      <c r="C705" s="30"/>
      <c r="D705" s="26" t="n">
        <f aca="false">D704+1</f>
        <v>704</v>
      </c>
      <c r="H705" s="36"/>
      <c r="J705" s="30"/>
    </row>
    <row r="706" customFormat="false" ht="13.8" hidden="false" customHeight="false" outlineLevel="0" collapsed="false">
      <c r="C706" s="30"/>
      <c r="D706" s="26" t="n">
        <f aca="false">D705+1</f>
        <v>705</v>
      </c>
      <c r="H706" s="36"/>
      <c r="J706" s="30"/>
    </row>
    <row r="707" customFormat="false" ht="13.8" hidden="false" customHeight="false" outlineLevel="0" collapsed="false">
      <c r="C707" s="30"/>
      <c r="D707" s="26" t="n">
        <f aca="false">D706+1</f>
        <v>706</v>
      </c>
      <c r="H707" s="36"/>
      <c r="J707" s="30"/>
    </row>
    <row r="708" customFormat="false" ht="13.8" hidden="false" customHeight="false" outlineLevel="0" collapsed="false">
      <c r="C708" s="30"/>
      <c r="D708" s="26" t="n">
        <f aca="false">D707+1</f>
        <v>707</v>
      </c>
      <c r="H708" s="36"/>
      <c r="J708" s="30"/>
    </row>
    <row r="709" customFormat="false" ht="13.8" hidden="false" customHeight="false" outlineLevel="0" collapsed="false">
      <c r="C709" s="30"/>
      <c r="D709" s="26" t="n">
        <f aca="false">D708+1</f>
        <v>708</v>
      </c>
      <c r="H709" s="36"/>
      <c r="J709" s="30"/>
    </row>
    <row r="710" customFormat="false" ht="13.8" hidden="false" customHeight="false" outlineLevel="0" collapsed="false">
      <c r="C710" s="30"/>
      <c r="D710" s="26" t="n">
        <f aca="false">D709+1</f>
        <v>709</v>
      </c>
      <c r="H710" s="36"/>
      <c r="J710" s="30"/>
    </row>
    <row r="711" customFormat="false" ht="13.8" hidden="false" customHeight="false" outlineLevel="0" collapsed="false">
      <c r="C711" s="30"/>
      <c r="D711" s="26" t="n">
        <f aca="false">D710+1</f>
        <v>710</v>
      </c>
      <c r="H711" s="36"/>
      <c r="J711" s="30"/>
    </row>
    <row r="712" customFormat="false" ht="13.8" hidden="false" customHeight="false" outlineLevel="0" collapsed="false">
      <c r="C712" s="30"/>
      <c r="D712" s="26" t="n">
        <f aca="false">D711+1</f>
        <v>711</v>
      </c>
      <c r="H712" s="36"/>
      <c r="J712" s="30"/>
    </row>
    <row r="713" customFormat="false" ht="13.8" hidden="false" customHeight="false" outlineLevel="0" collapsed="false">
      <c r="C713" s="30"/>
      <c r="D713" s="26" t="n">
        <f aca="false">D712+1</f>
        <v>712</v>
      </c>
      <c r="H713" s="36"/>
      <c r="J713" s="30"/>
    </row>
    <row r="714" customFormat="false" ht="13.8" hidden="false" customHeight="false" outlineLevel="0" collapsed="false">
      <c r="C714" s="30"/>
      <c r="D714" s="26" t="n">
        <f aca="false">D713+1</f>
        <v>713</v>
      </c>
      <c r="H714" s="36"/>
      <c r="J714" s="30"/>
    </row>
    <row r="715" customFormat="false" ht="13.8" hidden="false" customHeight="false" outlineLevel="0" collapsed="false">
      <c r="C715" s="30"/>
      <c r="D715" s="26" t="n">
        <f aca="false">D714+1</f>
        <v>714</v>
      </c>
      <c r="H715" s="36"/>
      <c r="J715" s="30"/>
    </row>
    <row r="716" customFormat="false" ht="13.8" hidden="false" customHeight="false" outlineLevel="0" collapsed="false">
      <c r="C716" s="30"/>
      <c r="D716" s="26" t="n">
        <f aca="false">D715+1</f>
        <v>715</v>
      </c>
      <c r="H716" s="36"/>
      <c r="J716" s="30"/>
    </row>
    <row r="717" customFormat="false" ht="13.8" hidden="false" customHeight="false" outlineLevel="0" collapsed="false">
      <c r="C717" s="30"/>
      <c r="D717" s="26" t="n">
        <f aca="false">D716+1</f>
        <v>716</v>
      </c>
      <c r="H717" s="36"/>
      <c r="J717" s="30"/>
    </row>
    <row r="718" customFormat="false" ht="13.8" hidden="false" customHeight="false" outlineLevel="0" collapsed="false">
      <c r="C718" s="30"/>
      <c r="D718" s="26" t="n">
        <f aca="false">D717+1</f>
        <v>717</v>
      </c>
      <c r="H718" s="36"/>
      <c r="J718" s="30"/>
    </row>
    <row r="719" customFormat="false" ht="13.8" hidden="false" customHeight="false" outlineLevel="0" collapsed="false">
      <c r="C719" s="30"/>
      <c r="D719" s="26" t="n">
        <f aca="false">D718+1</f>
        <v>718</v>
      </c>
      <c r="H719" s="36"/>
      <c r="J719" s="30"/>
    </row>
    <row r="720" customFormat="false" ht="13.8" hidden="false" customHeight="false" outlineLevel="0" collapsed="false">
      <c r="C720" s="30"/>
      <c r="D720" s="26" t="n">
        <f aca="false">D719+1</f>
        <v>719</v>
      </c>
      <c r="H720" s="36"/>
      <c r="J720" s="30"/>
    </row>
    <row r="721" customFormat="false" ht="13.8" hidden="false" customHeight="false" outlineLevel="0" collapsed="false">
      <c r="C721" s="30"/>
      <c r="D721" s="26" t="n">
        <f aca="false">D720+1</f>
        <v>720</v>
      </c>
      <c r="H721" s="36"/>
      <c r="J721" s="30"/>
    </row>
    <row r="722" customFormat="false" ht="13.8" hidden="false" customHeight="false" outlineLevel="0" collapsed="false">
      <c r="C722" s="30"/>
      <c r="D722" s="26" t="n">
        <f aca="false">D721+1</f>
        <v>721</v>
      </c>
      <c r="H722" s="36"/>
      <c r="J722" s="30"/>
    </row>
    <row r="723" customFormat="false" ht="13.8" hidden="false" customHeight="false" outlineLevel="0" collapsed="false">
      <c r="C723" s="30"/>
      <c r="D723" s="26" t="n">
        <f aca="false">D722+1</f>
        <v>722</v>
      </c>
      <c r="H723" s="36"/>
      <c r="J723" s="30"/>
    </row>
    <row r="724" customFormat="false" ht="13.8" hidden="false" customHeight="false" outlineLevel="0" collapsed="false">
      <c r="C724" s="30"/>
      <c r="D724" s="26" t="n">
        <f aca="false">D723+1</f>
        <v>723</v>
      </c>
      <c r="H724" s="36"/>
      <c r="J724" s="30"/>
    </row>
    <row r="725" customFormat="false" ht="13.8" hidden="false" customHeight="false" outlineLevel="0" collapsed="false">
      <c r="C725" s="30"/>
      <c r="D725" s="26" t="n">
        <f aca="false">D724+1</f>
        <v>724</v>
      </c>
      <c r="H725" s="36"/>
      <c r="J725" s="30"/>
    </row>
    <row r="726" customFormat="false" ht="13.8" hidden="false" customHeight="false" outlineLevel="0" collapsed="false">
      <c r="C726" s="30"/>
      <c r="D726" s="26" t="n">
        <f aca="false">D725+1</f>
        <v>725</v>
      </c>
      <c r="H726" s="36"/>
      <c r="J726" s="30"/>
    </row>
    <row r="727" customFormat="false" ht="13.8" hidden="false" customHeight="false" outlineLevel="0" collapsed="false">
      <c r="C727" s="30"/>
      <c r="D727" s="26" t="n">
        <f aca="false">D726+1</f>
        <v>726</v>
      </c>
      <c r="H727" s="36"/>
      <c r="J727" s="30"/>
    </row>
    <row r="728" customFormat="false" ht="13.8" hidden="false" customHeight="false" outlineLevel="0" collapsed="false">
      <c r="C728" s="30"/>
      <c r="D728" s="26" t="n">
        <f aca="false">D727+1</f>
        <v>727</v>
      </c>
      <c r="H728" s="36"/>
      <c r="J728" s="30"/>
    </row>
    <row r="729" customFormat="false" ht="13.8" hidden="false" customHeight="false" outlineLevel="0" collapsed="false">
      <c r="C729" s="30"/>
      <c r="D729" s="26" t="n">
        <f aca="false">D728+1</f>
        <v>728</v>
      </c>
      <c r="H729" s="36"/>
      <c r="J729" s="30"/>
    </row>
    <row r="730" customFormat="false" ht="13.8" hidden="false" customHeight="false" outlineLevel="0" collapsed="false">
      <c r="C730" s="30"/>
      <c r="D730" s="26" t="n">
        <f aca="false">D729+1</f>
        <v>729</v>
      </c>
      <c r="H730" s="36"/>
      <c r="J730" s="30"/>
    </row>
    <row r="731" customFormat="false" ht="13.8" hidden="false" customHeight="false" outlineLevel="0" collapsed="false">
      <c r="C731" s="30"/>
      <c r="D731" s="26" t="n">
        <f aca="false">D730+1</f>
        <v>730</v>
      </c>
      <c r="H731" s="36"/>
      <c r="J731" s="30"/>
    </row>
    <row r="732" customFormat="false" ht="13.8" hidden="false" customHeight="false" outlineLevel="0" collapsed="false">
      <c r="C732" s="30"/>
      <c r="D732" s="26" t="n">
        <f aca="false">D731+1</f>
        <v>731</v>
      </c>
      <c r="H732" s="36"/>
      <c r="J732" s="30"/>
    </row>
    <row r="733" customFormat="false" ht="13.8" hidden="false" customHeight="false" outlineLevel="0" collapsed="false">
      <c r="C733" s="30"/>
      <c r="D733" s="26" t="n">
        <f aca="false">D732+1</f>
        <v>732</v>
      </c>
      <c r="H733" s="36"/>
      <c r="J733" s="30"/>
    </row>
    <row r="734" customFormat="false" ht="13.8" hidden="false" customHeight="false" outlineLevel="0" collapsed="false">
      <c r="C734" s="30"/>
      <c r="D734" s="26" t="n">
        <f aca="false">D733+1</f>
        <v>733</v>
      </c>
      <c r="H734" s="36"/>
      <c r="J734" s="30"/>
    </row>
    <row r="735" customFormat="false" ht="13.8" hidden="false" customHeight="false" outlineLevel="0" collapsed="false">
      <c r="C735" s="30"/>
      <c r="D735" s="26" t="n">
        <f aca="false">D734+1</f>
        <v>734</v>
      </c>
      <c r="H735" s="36"/>
      <c r="J735" s="30"/>
    </row>
    <row r="736" customFormat="false" ht="13.8" hidden="false" customHeight="false" outlineLevel="0" collapsed="false">
      <c r="C736" s="30"/>
      <c r="D736" s="26" t="n">
        <f aca="false">D735+1</f>
        <v>735</v>
      </c>
      <c r="H736" s="36"/>
      <c r="J736" s="30"/>
    </row>
    <row r="737" customFormat="false" ht="13.8" hidden="false" customHeight="false" outlineLevel="0" collapsed="false">
      <c r="C737" s="30"/>
      <c r="D737" s="26" t="n">
        <f aca="false">D736+1</f>
        <v>736</v>
      </c>
      <c r="H737" s="36"/>
      <c r="J737" s="30"/>
    </row>
    <row r="738" customFormat="false" ht="13.8" hidden="false" customHeight="false" outlineLevel="0" collapsed="false">
      <c r="C738" s="30"/>
      <c r="D738" s="26" t="n">
        <f aca="false">D737+1</f>
        <v>737</v>
      </c>
      <c r="H738" s="36"/>
      <c r="J738" s="30"/>
    </row>
    <row r="739" customFormat="false" ht="13.8" hidden="false" customHeight="false" outlineLevel="0" collapsed="false">
      <c r="C739" s="30"/>
      <c r="D739" s="26" t="n">
        <f aca="false">D738+1</f>
        <v>738</v>
      </c>
      <c r="H739" s="36"/>
      <c r="J739" s="30"/>
    </row>
    <row r="740" customFormat="false" ht="13.8" hidden="false" customHeight="false" outlineLevel="0" collapsed="false">
      <c r="C740" s="30"/>
      <c r="D740" s="26" t="n">
        <f aca="false">D739+1</f>
        <v>739</v>
      </c>
      <c r="H740" s="36"/>
      <c r="J740" s="30"/>
    </row>
    <row r="741" customFormat="false" ht="13.8" hidden="false" customHeight="false" outlineLevel="0" collapsed="false">
      <c r="C741" s="30"/>
      <c r="D741" s="26" t="n">
        <f aca="false">D740+1</f>
        <v>740</v>
      </c>
      <c r="H741" s="36"/>
      <c r="J741" s="30"/>
    </row>
    <row r="742" customFormat="false" ht="13.8" hidden="false" customHeight="false" outlineLevel="0" collapsed="false">
      <c r="C742" s="30"/>
      <c r="D742" s="26" t="n">
        <f aca="false">D741+1</f>
        <v>741</v>
      </c>
      <c r="H742" s="36"/>
      <c r="J742" s="30"/>
    </row>
    <row r="743" customFormat="false" ht="13.8" hidden="false" customHeight="false" outlineLevel="0" collapsed="false">
      <c r="C743" s="30"/>
      <c r="D743" s="26" t="n">
        <f aca="false">D742+1</f>
        <v>742</v>
      </c>
      <c r="H743" s="36"/>
      <c r="J743" s="30"/>
    </row>
    <row r="744" customFormat="false" ht="13.8" hidden="false" customHeight="false" outlineLevel="0" collapsed="false">
      <c r="C744" s="30"/>
      <c r="D744" s="26" t="n">
        <f aca="false">D743+1</f>
        <v>743</v>
      </c>
      <c r="H744" s="36"/>
      <c r="J744" s="30"/>
    </row>
    <row r="745" customFormat="false" ht="13.8" hidden="false" customHeight="false" outlineLevel="0" collapsed="false">
      <c r="C745" s="30"/>
      <c r="D745" s="26" t="n">
        <f aca="false">D744+1</f>
        <v>744</v>
      </c>
      <c r="H745" s="36"/>
      <c r="J745" s="30"/>
    </row>
    <row r="746" customFormat="false" ht="13.8" hidden="false" customHeight="false" outlineLevel="0" collapsed="false">
      <c r="C746" s="30"/>
      <c r="D746" s="26" t="n">
        <f aca="false">D745+1</f>
        <v>745</v>
      </c>
      <c r="H746" s="36"/>
      <c r="J746" s="30"/>
    </row>
    <row r="747" customFormat="false" ht="13.8" hidden="false" customHeight="false" outlineLevel="0" collapsed="false">
      <c r="C747" s="30"/>
      <c r="D747" s="26" t="n">
        <f aca="false">D746+1</f>
        <v>746</v>
      </c>
      <c r="H747" s="36"/>
      <c r="J747" s="30"/>
    </row>
    <row r="748" customFormat="false" ht="13.8" hidden="false" customHeight="false" outlineLevel="0" collapsed="false">
      <c r="C748" s="30"/>
      <c r="D748" s="26" t="n">
        <f aca="false">D747+1</f>
        <v>747</v>
      </c>
      <c r="H748" s="36"/>
      <c r="J748" s="30"/>
    </row>
    <row r="749" customFormat="false" ht="13.8" hidden="false" customHeight="false" outlineLevel="0" collapsed="false">
      <c r="C749" s="30"/>
      <c r="D749" s="26" t="n">
        <f aca="false">D748+1</f>
        <v>748</v>
      </c>
      <c r="H749" s="36"/>
      <c r="J749" s="30"/>
    </row>
    <row r="750" customFormat="false" ht="13.8" hidden="false" customHeight="false" outlineLevel="0" collapsed="false">
      <c r="C750" s="30"/>
      <c r="D750" s="26" t="n">
        <f aca="false">D749+1</f>
        <v>749</v>
      </c>
      <c r="H750" s="36"/>
      <c r="J750" s="30"/>
    </row>
    <row r="751" customFormat="false" ht="13.8" hidden="false" customHeight="false" outlineLevel="0" collapsed="false">
      <c r="C751" s="30"/>
      <c r="D751" s="26" t="n">
        <f aca="false">D750+1</f>
        <v>750</v>
      </c>
      <c r="H751" s="36"/>
      <c r="J751" s="30"/>
    </row>
    <row r="752" customFormat="false" ht="13.8" hidden="false" customHeight="false" outlineLevel="0" collapsed="false">
      <c r="C752" s="30"/>
      <c r="D752" s="26" t="n">
        <f aca="false">D751+1</f>
        <v>751</v>
      </c>
      <c r="H752" s="36"/>
      <c r="J752" s="30"/>
    </row>
    <row r="753" customFormat="false" ht="13.8" hidden="false" customHeight="false" outlineLevel="0" collapsed="false">
      <c r="C753" s="30"/>
      <c r="D753" s="26" t="n">
        <f aca="false">D752+1</f>
        <v>752</v>
      </c>
      <c r="H753" s="36"/>
      <c r="J753" s="30"/>
    </row>
    <row r="754" customFormat="false" ht="13.8" hidden="false" customHeight="false" outlineLevel="0" collapsed="false">
      <c r="C754" s="30"/>
      <c r="D754" s="26" t="n">
        <f aca="false">D753+1</f>
        <v>753</v>
      </c>
      <c r="H754" s="36"/>
      <c r="J754" s="30"/>
    </row>
    <row r="755" customFormat="false" ht="13.8" hidden="false" customHeight="false" outlineLevel="0" collapsed="false">
      <c r="C755" s="30"/>
      <c r="D755" s="26" t="n">
        <f aca="false">D754+1</f>
        <v>754</v>
      </c>
      <c r="H755" s="36"/>
      <c r="J755" s="30"/>
    </row>
    <row r="756" customFormat="false" ht="13.8" hidden="false" customHeight="false" outlineLevel="0" collapsed="false">
      <c r="C756" s="30"/>
      <c r="D756" s="26" t="n">
        <f aca="false">D755+1</f>
        <v>755</v>
      </c>
      <c r="H756" s="36"/>
      <c r="J756" s="30"/>
    </row>
    <row r="757" customFormat="false" ht="13.8" hidden="false" customHeight="false" outlineLevel="0" collapsed="false">
      <c r="C757" s="30"/>
      <c r="D757" s="26" t="n">
        <f aca="false">D756+1</f>
        <v>756</v>
      </c>
      <c r="H757" s="36"/>
      <c r="J757" s="30"/>
    </row>
    <row r="758" customFormat="false" ht="13.8" hidden="false" customHeight="false" outlineLevel="0" collapsed="false">
      <c r="C758" s="30"/>
      <c r="D758" s="26" t="n">
        <f aca="false">D757+1</f>
        <v>757</v>
      </c>
      <c r="H758" s="36"/>
      <c r="J758" s="30"/>
    </row>
    <row r="759" customFormat="false" ht="13.8" hidden="false" customHeight="false" outlineLevel="0" collapsed="false">
      <c r="C759" s="30"/>
      <c r="D759" s="26" t="n">
        <f aca="false">D758+1</f>
        <v>758</v>
      </c>
      <c r="H759" s="36"/>
      <c r="J759" s="30"/>
    </row>
    <row r="760" customFormat="false" ht="13.8" hidden="false" customHeight="false" outlineLevel="0" collapsed="false">
      <c r="C760" s="30"/>
      <c r="D760" s="26" t="n">
        <f aca="false">D759+1</f>
        <v>759</v>
      </c>
      <c r="H760" s="36"/>
      <c r="J760" s="30"/>
    </row>
    <row r="761" customFormat="false" ht="13.8" hidden="false" customHeight="false" outlineLevel="0" collapsed="false">
      <c r="C761" s="30"/>
      <c r="D761" s="26" t="n">
        <f aca="false">D760+1</f>
        <v>760</v>
      </c>
      <c r="H761" s="36"/>
      <c r="J761" s="30"/>
    </row>
    <row r="762" customFormat="false" ht="13.8" hidden="false" customHeight="false" outlineLevel="0" collapsed="false">
      <c r="C762" s="30"/>
      <c r="D762" s="26" t="n">
        <f aca="false">D761+1</f>
        <v>761</v>
      </c>
      <c r="H762" s="36"/>
      <c r="J762" s="30"/>
    </row>
    <row r="763" customFormat="false" ht="13.8" hidden="false" customHeight="false" outlineLevel="0" collapsed="false">
      <c r="C763" s="30"/>
      <c r="D763" s="26" t="n">
        <f aca="false">D762+1</f>
        <v>762</v>
      </c>
      <c r="H763" s="36"/>
      <c r="J763" s="30"/>
    </row>
    <row r="764" customFormat="false" ht="13.8" hidden="false" customHeight="false" outlineLevel="0" collapsed="false">
      <c r="C764" s="30"/>
      <c r="D764" s="26" t="n">
        <f aca="false">D763+1</f>
        <v>763</v>
      </c>
      <c r="H764" s="36"/>
      <c r="J764" s="30"/>
    </row>
    <row r="765" customFormat="false" ht="13.8" hidden="false" customHeight="false" outlineLevel="0" collapsed="false">
      <c r="C765" s="30"/>
      <c r="D765" s="26" t="n">
        <f aca="false">D764+1</f>
        <v>764</v>
      </c>
      <c r="H765" s="36"/>
      <c r="J765" s="30"/>
    </row>
    <row r="766" customFormat="false" ht="13.8" hidden="false" customHeight="false" outlineLevel="0" collapsed="false">
      <c r="C766" s="30"/>
      <c r="D766" s="26" t="n">
        <f aca="false">D765+1</f>
        <v>765</v>
      </c>
      <c r="H766" s="36"/>
      <c r="J766" s="30"/>
    </row>
    <row r="767" customFormat="false" ht="13.8" hidden="false" customHeight="false" outlineLevel="0" collapsed="false">
      <c r="C767" s="30"/>
      <c r="D767" s="26" t="n">
        <f aca="false">D766+1</f>
        <v>766</v>
      </c>
      <c r="H767" s="36"/>
      <c r="J767" s="30"/>
    </row>
    <row r="768" customFormat="false" ht="13.8" hidden="false" customHeight="false" outlineLevel="0" collapsed="false">
      <c r="C768" s="30"/>
      <c r="D768" s="26" t="n">
        <f aca="false">D767+1</f>
        <v>767</v>
      </c>
      <c r="H768" s="36"/>
      <c r="J768" s="30"/>
    </row>
    <row r="769" customFormat="false" ht="13.8" hidden="false" customHeight="false" outlineLevel="0" collapsed="false">
      <c r="C769" s="30"/>
      <c r="D769" s="26" t="n">
        <f aca="false">D768+1</f>
        <v>768</v>
      </c>
      <c r="H769" s="36"/>
      <c r="J769" s="30"/>
    </row>
    <row r="770" customFormat="false" ht="13.8" hidden="false" customHeight="false" outlineLevel="0" collapsed="false">
      <c r="C770" s="30"/>
      <c r="D770" s="26" t="n">
        <f aca="false">D769+1</f>
        <v>769</v>
      </c>
      <c r="H770" s="36"/>
      <c r="J770" s="30"/>
    </row>
    <row r="771" customFormat="false" ht="13.8" hidden="false" customHeight="false" outlineLevel="0" collapsed="false">
      <c r="C771" s="30"/>
      <c r="D771" s="26" t="n">
        <f aca="false">D770+1</f>
        <v>770</v>
      </c>
      <c r="H771" s="36"/>
      <c r="J771" s="30"/>
    </row>
    <row r="772" customFormat="false" ht="13.8" hidden="false" customHeight="false" outlineLevel="0" collapsed="false">
      <c r="C772" s="30"/>
      <c r="D772" s="26" t="n">
        <f aca="false">D771+1</f>
        <v>771</v>
      </c>
      <c r="H772" s="36"/>
      <c r="J772" s="30"/>
    </row>
    <row r="773" customFormat="false" ht="13.8" hidden="false" customHeight="false" outlineLevel="0" collapsed="false">
      <c r="C773" s="30"/>
      <c r="D773" s="26" t="n">
        <f aca="false">D772+1</f>
        <v>772</v>
      </c>
      <c r="H773" s="36"/>
      <c r="J773" s="30"/>
    </row>
    <row r="774" customFormat="false" ht="13.8" hidden="false" customHeight="false" outlineLevel="0" collapsed="false">
      <c r="C774" s="30"/>
      <c r="D774" s="26" t="n">
        <f aca="false">D773+1</f>
        <v>773</v>
      </c>
      <c r="H774" s="36"/>
      <c r="J774" s="30"/>
    </row>
    <row r="775" customFormat="false" ht="13.8" hidden="false" customHeight="false" outlineLevel="0" collapsed="false">
      <c r="C775" s="30"/>
      <c r="D775" s="26" t="n">
        <f aca="false">D774+1</f>
        <v>774</v>
      </c>
      <c r="H775" s="36"/>
      <c r="J775" s="30"/>
    </row>
    <row r="776" customFormat="false" ht="13.8" hidden="false" customHeight="false" outlineLevel="0" collapsed="false">
      <c r="C776" s="30"/>
      <c r="D776" s="26" t="n">
        <f aca="false">D775+1</f>
        <v>775</v>
      </c>
      <c r="H776" s="36"/>
      <c r="J776" s="30"/>
    </row>
    <row r="777" customFormat="false" ht="13.8" hidden="false" customHeight="false" outlineLevel="0" collapsed="false">
      <c r="C777" s="30"/>
      <c r="D777" s="26" t="n">
        <f aca="false">D776+1</f>
        <v>776</v>
      </c>
      <c r="H777" s="36"/>
      <c r="J777" s="30"/>
    </row>
    <row r="778" customFormat="false" ht="13.8" hidden="false" customHeight="false" outlineLevel="0" collapsed="false">
      <c r="C778" s="30"/>
      <c r="D778" s="26" t="n">
        <f aca="false">D777+1</f>
        <v>777</v>
      </c>
      <c r="H778" s="36"/>
      <c r="J778" s="30"/>
    </row>
    <row r="779" customFormat="false" ht="13.8" hidden="false" customHeight="false" outlineLevel="0" collapsed="false">
      <c r="C779" s="30"/>
      <c r="D779" s="26" t="n">
        <f aca="false">D778+1</f>
        <v>778</v>
      </c>
      <c r="H779" s="36"/>
      <c r="J779" s="30"/>
    </row>
    <row r="780" customFormat="false" ht="13.8" hidden="false" customHeight="false" outlineLevel="0" collapsed="false">
      <c r="C780" s="30"/>
      <c r="D780" s="26" t="n">
        <f aca="false">D779+1</f>
        <v>779</v>
      </c>
      <c r="H780" s="36"/>
      <c r="J780" s="30"/>
    </row>
    <row r="781" customFormat="false" ht="13.8" hidden="false" customHeight="false" outlineLevel="0" collapsed="false">
      <c r="C781" s="30"/>
      <c r="D781" s="26" t="n">
        <f aca="false">D780+1</f>
        <v>780</v>
      </c>
      <c r="H781" s="36"/>
      <c r="J781" s="30"/>
    </row>
    <row r="782" customFormat="false" ht="13.8" hidden="false" customHeight="false" outlineLevel="0" collapsed="false">
      <c r="C782" s="30"/>
      <c r="D782" s="26" t="n">
        <f aca="false">D781+1</f>
        <v>781</v>
      </c>
      <c r="H782" s="36"/>
      <c r="J782" s="30"/>
    </row>
    <row r="783" customFormat="false" ht="13.8" hidden="false" customHeight="false" outlineLevel="0" collapsed="false">
      <c r="C783" s="30"/>
      <c r="D783" s="26" t="n">
        <f aca="false">D782+1</f>
        <v>782</v>
      </c>
      <c r="H783" s="36"/>
      <c r="J783" s="30"/>
    </row>
    <row r="784" customFormat="false" ht="13.8" hidden="false" customHeight="false" outlineLevel="0" collapsed="false">
      <c r="C784" s="30"/>
      <c r="D784" s="26" t="n">
        <f aca="false">D783+1</f>
        <v>783</v>
      </c>
      <c r="H784" s="36"/>
      <c r="J784" s="30"/>
    </row>
    <row r="785" customFormat="false" ht="13.8" hidden="false" customHeight="false" outlineLevel="0" collapsed="false">
      <c r="C785" s="30"/>
      <c r="D785" s="26" t="n">
        <f aca="false">D784+1</f>
        <v>784</v>
      </c>
      <c r="H785" s="36"/>
      <c r="J785" s="30"/>
    </row>
    <row r="786" customFormat="false" ht="13.8" hidden="false" customHeight="false" outlineLevel="0" collapsed="false">
      <c r="C786" s="30"/>
      <c r="D786" s="26" t="n">
        <f aca="false">D785+1</f>
        <v>785</v>
      </c>
      <c r="H786" s="36"/>
      <c r="J786" s="30"/>
    </row>
    <row r="787" customFormat="false" ht="13.8" hidden="false" customHeight="false" outlineLevel="0" collapsed="false">
      <c r="C787" s="30"/>
      <c r="D787" s="26" t="n">
        <f aca="false">D786+1</f>
        <v>786</v>
      </c>
      <c r="H787" s="36"/>
      <c r="J787" s="30"/>
    </row>
    <row r="788" customFormat="false" ht="13.8" hidden="false" customHeight="false" outlineLevel="0" collapsed="false">
      <c r="C788" s="30"/>
      <c r="D788" s="26" t="n">
        <f aca="false">D787+1</f>
        <v>787</v>
      </c>
      <c r="H788" s="36"/>
      <c r="J788" s="30"/>
    </row>
    <row r="789" customFormat="false" ht="13.8" hidden="false" customHeight="false" outlineLevel="0" collapsed="false">
      <c r="C789" s="30"/>
      <c r="D789" s="26" t="n">
        <f aca="false">D788+1</f>
        <v>788</v>
      </c>
      <c r="H789" s="36"/>
      <c r="J789" s="30"/>
    </row>
    <row r="790" customFormat="false" ht="13.8" hidden="false" customHeight="false" outlineLevel="0" collapsed="false">
      <c r="C790" s="30"/>
      <c r="D790" s="26" t="n">
        <f aca="false">D789+1</f>
        <v>789</v>
      </c>
      <c r="H790" s="36"/>
      <c r="J790" s="30"/>
    </row>
    <row r="791" customFormat="false" ht="13.8" hidden="false" customHeight="false" outlineLevel="0" collapsed="false">
      <c r="C791" s="30"/>
      <c r="D791" s="26" t="n">
        <f aca="false">D790+1</f>
        <v>790</v>
      </c>
      <c r="H791" s="36"/>
      <c r="J791" s="30"/>
    </row>
    <row r="792" customFormat="false" ht="13.8" hidden="false" customHeight="false" outlineLevel="0" collapsed="false">
      <c r="C792" s="30"/>
      <c r="D792" s="26" t="n">
        <f aca="false">D791+1</f>
        <v>791</v>
      </c>
      <c r="H792" s="36"/>
      <c r="J792" s="30"/>
    </row>
    <row r="793" customFormat="false" ht="13.8" hidden="false" customHeight="false" outlineLevel="0" collapsed="false">
      <c r="C793" s="30"/>
      <c r="D793" s="26" t="n">
        <f aca="false">D792+1</f>
        <v>792</v>
      </c>
      <c r="H793" s="36"/>
      <c r="J793" s="30"/>
    </row>
    <row r="794" customFormat="false" ht="13.8" hidden="false" customHeight="false" outlineLevel="0" collapsed="false">
      <c r="C794" s="30"/>
      <c r="D794" s="26" t="n">
        <f aca="false">D793+1</f>
        <v>793</v>
      </c>
      <c r="H794" s="36"/>
      <c r="J794" s="30"/>
    </row>
    <row r="795" customFormat="false" ht="13.8" hidden="false" customHeight="false" outlineLevel="0" collapsed="false">
      <c r="C795" s="30"/>
      <c r="D795" s="26" t="n">
        <f aca="false">D794+1</f>
        <v>794</v>
      </c>
      <c r="H795" s="36"/>
      <c r="J795" s="30"/>
    </row>
    <row r="796" customFormat="false" ht="13.8" hidden="false" customHeight="false" outlineLevel="0" collapsed="false">
      <c r="C796" s="30"/>
      <c r="D796" s="26" t="n">
        <f aca="false">D795+1</f>
        <v>795</v>
      </c>
      <c r="H796" s="36"/>
      <c r="J796" s="30"/>
    </row>
    <row r="797" customFormat="false" ht="13.8" hidden="false" customHeight="false" outlineLevel="0" collapsed="false">
      <c r="C797" s="30"/>
      <c r="D797" s="26" t="n">
        <f aca="false">D796+1</f>
        <v>796</v>
      </c>
      <c r="H797" s="36"/>
      <c r="J797" s="30"/>
    </row>
    <row r="798" customFormat="false" ht="13.8" hidden="false" customHeight="false" outlineLevel="0" collapsed="false">
      <c r="C798" s="30"/>
      <c r="D798" s="26" t="n">
        <f aca="false">D797+1</f>
        <v>797</v>
      </c>
      <c r="H798" s="36"/>
      <c r="J798" s="30"/>
    </row>
    <row r="799" customFormat="false" ht="13.8" hidden="false" customHeight="false" outlineLevel="0" collapsed="false">
      <c r="C799" s="30"/>
      <c r="D799" s="26" t="n">
        <f aca="false">D798+1</f>
        <v>798</v>
      </c>
      <c r="H799" s="36"/>
      <c r="J799" s="30"/>
    </row>
    <row r="800" customFormat="false" ht="13.8" hidden="false" customHeight="false" outlineLevel="0" collapsed="false">
      <c r="C800" s="30"/>
      <c r="D800" s="26" t="n">
        <f aca="false">D799+1</f>
        <v>799</v>
      </c>
      <c r="H800" s="36"/>
      <c r="J800" s="30"/>
    </row>
    <row r="801" customFormat="false" ht="13.8" hidden="false" customHeight="false" outlineLevel="0" collapsed="false">
      <c r="C801" s="30"/>
      <c r="D801" s="26" t="n">
        <f aca="false">D800+1</f>
        <v>800</v>
      </c>
      <c r="H801" s="36"/>
      <c r="J801" s="30"/>
    </row>
    <row r="802" customFormat="false" ht="13.8" hidden="false" customHeight="false" outlineLevel="0" collapsed="false">
      <c r="C802" s="30"/>
      <c r="D802" s="26" t="n">
        <f aca="false">D801+1</f>
        <v>801</v>
      </c>
      <c r="H802" s="36"/>
      <c r="J802" s="30"/>
    </row>
    <row r="803" customFormat="false" ht="13.8" hidden="false" customHeight="false" outlineLevel="0" collapsed="false">
      <c r="C803" s="30"/>
      <c r="D803" s="26" t="n">
        <f aca="false">D802+1</f>
        <v>802</v>
      </c>
      <c r="H803" s="36"/>
      <c r="J803" s="30"/>
    </row>
    <row r="804" customFormat="false" ht="13.8" hidden="false" customHeight="false" outlineLevel="0" collapsed="false">
      <c r="C804" s="30"/>
      <c r="D804" s="26" t="n">
        <f aca="false">D803+1</f>
        <v>803</v>
      </c>
      <c r="H804" s="36"/>
      <c r="J804" s="30"/>
    </row>
    <row r="805" customFormat="false" ht="13.8" hidden="false" customHeight="false" outlineLevel="0" collapsed="false">
      <c r="C805" s="30"/>
      <c r="D805" s="26" t="n">
        <f aca="false">D804+1</f>
        <v>804</v>
      </c>
      <c r="H805" s="36"/>
      <c r="J805" s="30"/>
    </row>
    <row r="806" customFormat="false" ht="13.8" hidden="false" customHeight="false" outlineLevel="0" collapsed="false">
      <c r="C806" s="30"/>
      <c r="D806" s="26" t="n">
        <f aca="false">D805+1</f>
        <v>805</v>
      </c>
      <c r="H806" s="36"/>
      <c r="J806" s="30"/>
    </row>
    <row r="807" customFormat="false" ht="13.8" hidden="false" customHeight="false" outlineLevel="0" collapsed="false">
      <c r="C807" s="30"/>
      <c r="D807" s="26" t="n">
        <f aca="false">D806+1</f>
        <v>806</v>
      </c>
      <c r="H807" s="36"/>
      <c r="J807" s="30"/>
    </row>
    <row r="808" customFormat="false" ht="13.8" hidden="false" customHeight="false" outlineLevel="0" collapsed="false">
      <c r="C808" s="30"/>
      <c r="D808" s="26" t="n">
        <f aca="false">D807+1</f>
        <v>807</v>
      </c>
      <c r="H808" s="36"/>
      <c r="J808" s="30"/>
    </row>
    <row r="809" customFormat="false" ht="13.8" hidden="false" customHeight="false" outlineLevel="0" collapsed="false">
      <c r="C809" s="30"/>
      <c r="D809" s="26" t="n">
        <f aca="false">D808+1</f>
        <v>808</v>
      </c>
      <c r="H809" s="36"/>
      <c r="J809" s="30"/>
    </row>
    <row r="810" customFormat="false" ht="13.8" hidden="false" customHeight="false" outlineLevel="0" collapsed="false">
      <c r="C810" s="30"/>
      <c r="D810" s="26" t="n">
        <f aca="false">D809+1</f>
        <v>809</v>
      </c>
      <c r="H810" s="36"/>
      <c r="J810" s="30"/>
    </row>
    <row r="811" customFormat="false" ht="13.8" hidden="false" customHeight="false" outlineLevel="0" collapsed="false">
      <c r="C811" s="30"/>
      <c r="D811" s="26" t="n">
        <f aca="false">D810+1</f>
        <v>810</v>
      </c>
      <c r="H811" s="36"/>
      <c r="J811" s="30"/>
    </row>
    <row r="812" customFormat="false" ht="13.8" hidden="false" customHeight="false" outlineLevel="0" collapsed="false">
      <c r="C812" s="30"/>
      <c r="D812" s="26" t="n">
        <f aca="false">D811+1</f>
        <v>811</v>
      </c>
      <c r="H812" s="36"/>
      <c r="J812" s="30"/>
    </row>
    <row r="813" customFormat="false" ht="13.8" hidden="false" customHeight="false" outlineLevel="0" collapsed="false">
      <c r="C813" s="30"/>
      <c r="D813" s="26" t="n">
        <f aca="false">D812+1</f>
        <v>812</v>
      </c>
      <c r="H813" s="36"/>
      <c r="J813" s="30"/>
    </row>
    <row r="814" customFormat="false" ht="13.8" hidden="false" customHeight="false" outlineLevel="0" collapsed="false">
      <c r="C814" s="30"/>
      <c r="D814" s="26" t="n">
        <f aca="false">D813+1</f>
        <v>813</v>
      </c>
      <c r="H814" s="36"/>
      <c r="J814" s="30"/>
    </row>
    <row r="815" customFormat="false" ht="13.8" hidden="false" customHeight="false" outlineLevel="0" collapsed="false">
      <c r="C815" s="30"/>
      <c r="D815" s="26" t="n">
        <f aca="false">D814+1</f>
        <v>814</v>
      </c>
      <c r="H815" s="36"/>
      <c r="J815" s="30"/>
    </row>
    <row r="816" customFormat="false" ht="13.8" hidden="false" customHeight="false" outlineLevel="0" collapsed="false">
      <c r="C816" s="30"/>
      <c r="D816" s="26" t="n">
        <f aca="false">D815+1</f>
        <v>815</v>
      </c>
      <c r="H816" s="36"/>
      <c r="J816" s="30"/>
    </row>
    <row r="817" customFormat="false" ht="13.8" hidden="false" customHeight="false" outlineLevel="0" collapsed="false">
      <c r="C817" s="30"/>
      <c r="D817" s="26" t="n">
        <f aca="false">D816+1</f>
        <v>816</v>
      </c>
      <c r="H817" s="36"/>
      <c r="J817" s="30"/>
    </row>
    <row r="818" customFormat="false" ht="13.8" hidden="false" customHeight="false" outlineLevel="0" collapsed="false">
      <c r="C818" s="30"/>
      <c r="D818" s="26" t="n">
        <f aca="false">D817+1</f>
        <v>817</v>
      </c>
      <c r="H818" s="36"/>
      <c r="J818" s="30"/>
    </row>
    <row r="819" customFormat="false" ht="13.8" hidden="false" customHeight="false" outlineLevel="0" collapsed="false">
      <c r="C819" s="30"/>
      <c r="D819" s="26" t="n">
        <f aca="false">D818+1</f>
        <v>818</v>
      </c>
      <c r="H819" s="36"/>
      <c r="J819" s="30"/>
    </row>
    <row r="820" customFormat="false" ht="13.8" hidden="false" customHeight="false" outlineLevel="0" collapsed="false">
      <c r="C820" s="30"/>
      <c r="D820" s="26" t="n">
        <f aca="false">D819+1</f>
        <v>819</v>
      </c>
      <c r="H820" s="36"/>
      <c r="J820" s="30"/>
    </row>
    <row r="821" customFormat="false" ht="13.8" hidden="false" customHeight="false" outlineLevel="0" collapsed="false">
      <c r="C821" s="30"/>
      <c r="D821" s="26" t="n">
        <f aca="false">D820+1</f>
        <v>820</v>
      </c>
      <c r="H821" s="36"/>
      <c r="J821" s="30"/>
    </row>
    <row r="822" customFormat="false" ht="13.8" hidden="false" customHeight="false" outlineLevel="0" collapsed="false">
      <c r="C822" s="30"/>
      <c r="D822" s="26" t="n">
        <f aca="false">D821+1</f>
        <v>821</v>
      </c>
      <c r="H822" s="36"/>
      <c r="J822" s="30"/>
    </row>
    <row r="823" customFormat="false" ht="13.8" hidden="false" customHeight="false" outlineLevel="0" collapsed="false">
      <c r="C823" s="30"/>
      <c r="D823" s="26" t="n">
        <f aca="false">D822+1</f>
        <v>822</v>
      </c>
      <c r="H823" s="36"/>
      <c r="J823" s="30"/>
    </row>
    <row r="824" customFormat="false" ht="13.8" hidden="false" customHeight="false" outlineLevel="0" collapsed="false">
      <c r="C824" s="30"/>
      <c r="D824" s="26" t="n">
        <f aca="false">D823+1</f>
        <v>823</v>
      </c>
      <c r="H824" s="36"/>
      <c r="J824" s="30"/>
    </row>
    <row r="825" customFormat="false" ht="13.8" hidden="false" customHeight="false" outlineLevel="0" collapsed="false">
      <c r="C825" s="30"/>
      <c r="D825" s="26" t="n">
        <f aca="false">D824+1</f>
        <v>824</v>
      </c>
      <c r="H825" s="36"/>
      <c r="J825" s="30"/>
    </row>
    <row r="826" customFormat="false" ht="13.8" hidden="false" customHeight="false" outlineLevel="0" collapsed="false">
      <c r="C826" s="30"/>
      <c r="D826" s="26" t="n">
        <f aca="false">D825+1</f>
        <v>825</v>
      </c>
      <c r="H826" s="36"/>
      <c r="J826" s="30"/>
    </row>
    <row r="827" customFormat="false" ht="13.8" hidden="false" customHeight="false" outlineLevel="0" collapsed="false">
      <c r="C827" s="30"/>
      <c r="D827" s="26" t="n">
        <f aca="false">D826+1</f>
        <v>826</v>
      </c>
      <c r="H827" s="36"/>
      <c r="J827" s="30"/>
    </row>
    <row r="828" customFormat="false" ht="13.8" hidden="false" customHeight="false" outlineLevel="0" collapsed="false">
      <c r="C828" s="30"/>
      <c r="D828" s="26" t="n">
        <f aca="false">D827+1</f>
        <v>827</v>
      </c>
      <c r="H828" s="36"/>
      <c r="J828" s="30"/>
    </row>
    <row r="829" customFormat="false" ht="13.8" hidden="false" customHeight="false" outlineLevel="0" collapsed="false">
      <c r="C829" s="30"/>
      <c r="D829" s="26" t="n">
        <f aca="false">D828+1</f>
        <v>828</v>
      </c>
      <c r="H829" s="36"/>
      <c r="J829" s="30"/>
    </row>
    <row r="830" customFormat="false" ht="13.8" hidden="false" customHeight="false" outlineLevel="0" collapsed="false">
      <c r="C830" s="30"/>
      <c r="D830" s="26" t="n">
        <f aca="false">D829+1</f>
        <v>829</v>
      </c>
      <c r="H830" s="36"/>
      <c r="J830" s="30"/>
    </row>
    <row r="831" customFormat="false" ht="13.8" hidden="false" customHeight="false" outlineLevel="0" collapsed="false">
      <c r="C831" s="30"/>
      <c r="D831" s="26" t="n">
        <f aca="false">D830+1</f>
        <v>830</v>
      </c>
      <c r="H831" s="36"/>
      <c r="J831" s="30"/>
    </row>
    <row r="832" customFormat="false" ht="13.8" hidden="false" customHeight="false" outlineLevel="0" collapsed="false">
      <c r="C832" s="30"/>
      <c r="D832" s="26" t="n">
        <f aca="false">D831+1</f>
        <v>831</v>
      </c>
      <c r="H832" s="36"/>
      <c r="J832" s="30"/>
    </row>
    <row r="833" customFormat="false" ht="13.8" hidden="false" customHeight="false" outlineLevel="0" collapsed="false">
      <c r="C833" s="30"/>
      <c r="D833" s="26" t="n">
        <f aca="false">D832+1</f>
        <v>832</v>
      </c>
      <c r="H833" s="36"/>
      <c r="J833" s="30"/>
    </row>
    <row r="834" customFormat="false" ht="13.8" hidden="false" customHeight="false" outlineLevel="0" collapsed="false">
      <c r="C834" s="30"/>
      <c r="D834" s="26" t="n">
        <f aca="false">D833+1</f>
        <v>833</v>
      </c>
      <c r="H834" s="36"/>
      <c r="J834" s="30"/>
    </row>
    <row r="835" customFormat="false" ht="13.8" hidden="false" customHeight="false" outlineLevel="0" collapsed="false">
      <c r="C835" s="30"/>
      <c r="D835" s="26" t="n">
        <f aca="false">D834+1</f>
        <v>834</v>
      </c>
      <c r="H835" s="36"/>
      <c r="J835" s="30"/>
    </row>
    <row r="836" customFormat="false" ht="13.8" hidden="false" customHeight="false" outlineLevel="0" collapsed="false">
      <c r="C836" s="30"/>
      <c r="D836" s="26" t="n">
        <f aca="false">D835+1</f>
        <v>835</v>
      </c>
      <c r="H836" s="36"/>
      <c r="J836" s="30"/>
    </row>
    <row r="837" customFormat="false" ht="13.8" hidden="false" customHeight="false" outlineLevel="0" collapsed="false">
      <c r="C837" s="30"/>
      <c r="D837" s="26" t="n">
        <f aca="false">D836+1</f>
        <v>836</v>
      </c>
      <c r="H837" s="36"/>
      <c r="J837" s="30"/>
    </row>
    <row r="838" customFormat="false" ht="13.8" hidden="false" customHeight="false" outlineLevel="0" collapsed="false">
      <c r="C838" s="30"/>
      <c r="D838" s="26" t="n">
        <f aca="false">D837+1</f>
        <v>837</v>
      </c>
      <c r="H838" s="36"/>
      <c r="J838" s="30"/>
    </row>
    <row r="839" customFormat="false" ht="13.8" hidden="false" customHeight="false" outlineLevel="0" collapsed="false">
      <c r="C839" s="30"/>
      <c r="D839" s="26" t="n">
        <f aca="false">D838+1</f>
        <v>838</v>
      </c>
      <c r="H839" s="36"/>
      <c r="J839" s="30"/>
    </row>
    <row r="840" customFormat="false" ht="13.8" hidden="false" customHeight="false" outlineLevel="0" collapsed="false">
      <c r="C840" s="30"/>
      <c r="D840" s="26" t="n">
        <f aca="false">D839+1</f>
        <v>839</v>
      </c>
      <c r="H840" s="36"/>
      <c r="J840" s="30"/>
    </row>
    <row r="841" customFormat="false" ht="13.8" hidden="false" customHeight="false" outlineLevel="0" collapsed="false">
      <c r="C841" s="30"/>
      <c r="D841" s="26" t="n">
        <f aca="false">D840+1</f>
        <v>840</v>
      </c>
      <c r="H841" s="36"/>
      <c r="J841" s="30"/>
    </row>
    <row r="842" customFormat="false" ht="13.8" hidden="false" customHeight="false" outlineLevel="0" collapsed="false">
      <c r="C842" s="30"/>
      <c r="D842" s="26" t="n">
        <f aca="false">D841+1</f>
        <v>841</v>
      </c>
      <c r="H842" s="36"/>
      <c r="J842" s="30"/>
    </row>
    <row r="843" customFormat="false" ht="13.8" hidden="false" customHeight="false" outlineLevel="0" collapsed="false">
      <c r="C843" s="30"/>
      <c r="D843" s="26" t="n">
        <f aca="false">D842+1</f>
        <v>842</v>
      </c>
      <c r="H843" s="36"/>
      <c r="J843" s="30"/>
    </row>
    <row r="844" customFormat="false" ht="13.8" hidden="false" customHeight="false" outlineLevel="0" collapsed="false">
      <c r="C844" s="30"/>
      <c r="D844" s="26" t="n">
        <f aca="false">D843+1</f>
        <v>843</v>
      </c>
      <c r="H844" s="36"/>
      <c r="J844" s="30"/>
    </row>
    <row r="845" customFormat="false" ht="13.8" hidden="false" customHeight="false" outlineLevel="0" collapsed="false">
      <c r="C845" s="30"/>
      <c r="D845" s="26" t="n">
        <f aca="false">D844+1</f>
        <v>844</v>
      </c>
      <c r="H845" s="36"/>
      <c r="J845" s="30"/>
    </row>
    <row r="846" customFormat="false" ht="13.8" hidden="false" customHeight="false" outlineLevel="0" collapsed="false">
      <c r="C846" s="30"/>
      <c r="D846" s="26" t="n">
        <f aca="false">D845+1</f>
        <v>845</v>
      </c>
      <c r="H846" s="36"/>
      <c r="J846" s="30"/>
    </row>
    <row r="847" customFormat="false" ht="13.8" hidden="false" customHeight="false" outlineLevel="0" collapsed="false">
      <c r="C847" s="30"/>
      <c r="D847" s="26" t="n">
        <f aca="false">D846+1</f>
        <v>846</v>
      </c>
      <c r="H847" s="36"/>
      <c r="J847" s="30"/>
    </row>
    <row r="848" customFormat="false" ht="13.8" hidden="false" customHeight="false" outlineLevel="0" collapsed="false">
      <c r="C848" s="30"/>
      <c r="D848" s="26" t="n">
        <f aca="false">D847+1</f>
        <v>847</v>
      </c>
      <c r="H848" s="36"/>
      <c r="J848" s="30"/>
    </row>
    <row r="849" customFormat="false" ht="13.8" hidden="false" customHeight="false" outlineLevel="0" collapsed="false">
      <c r="C849" s="30"/>
      <c r="D849" s="26" t="n">
        <f aca="false">D848+1</f>
        <v>848</v>
      </c>
      <c r="H849" s="36"/>
      <c r="J849" s="30"/>
    </row>
    <row r="850" customFormat="false" ht="13.8" hidden="false" customHeight="false" outlineLevel="0" collapsed="false">
      <c r="C850" s="30"/>
      <c r="D850" s="26" t="n">
        <f aca="false">D849+1</f>
        <v>849</v>
      </c>
      <c r="H850" s="36"/>
      <c r="J850" s="30"/>
    </row>
    <row r="851" customFormat="false" ht="13.8" hidden="false" customHeight="false" outlineLevel="0" collapsed="false">
      <c r="C851" s="30"/>
      <c r="D851" s="26" t="n">
        <f aca="false">D850+1</f>
        <v>850</v>
      </c>
      <c r="H851" s="36"/>
      <c r="J851" s="30"/>
    </row>
    <row r="852" customFormat="false" ht="13.8" hidden="false" customHeight="false" outlineLevel="0" collapsed="false">
      <c r="C852" s="30"/>
      <c r="D852" s="26" t="n">
        <f aca="false">D851+1</f>
        <v>851</v>
      </c>
      <c r="H852" s="36"/>
      <c r="J852" s="30"/>
    </row>
    <row r="853" customFormat="false" ht="13.8" hidden="false" customHeight="false" outlineLevel="0" collapsed="false">
      <c r="C853" s="30"/>
      <c r="D853" s="26" t="n">
        <f aca="false">D852+1</f>
        <v>852</v>
      </c>
      <c r="H853" s="36"/>
      <c r="J853" s="30"/>
    </row>
    <row r="854" customFormat="false" ht="13.8" hidden="false" customHeight="false" outlineLevel="0" collapsed="false">
      <c r="C854" s="30"/>
      <c r="D854" s="26" t="n">
        <f aca="false">D853+1</f>
        <v>853</v>
      </c>
      <c r="H854" s="36"/>
      <c r="J854" s="30"/>
    </row>
    <row r="855" customFormat="false" ht="13.8" hidden="false" customHeight="false" outlineLevel="0" collapsed="false">
      <c r="C855" s="30"/>
      <c r="D855" s="26" t="n">
        <f aca="false">D854+1</f>
        <v>854</v>
      </c>
      <c r="H855" s="36"/>
      <c r="J855" s="30"/>
    </row>
    <row r="856" customFormat="false" ht="13.8" hidden="false" customHeight="false" outlineLevel="0" collapsed="false">
      <c r="C856" s="30"/>
      <c r="D856" s="26" t="n">
        <f aca="false">D855+1</f>
        <v>855</v>
      </c>
      <c r="H856" s="36"/>
      <c r="J856" s="30"/>
    </row>
    <row r="857" customFormat="false" ht="13.8" hidden="false" customHeight="false" outlineLevel="0" collapsed="false">
      <c r="C857" s="30"/>
      <c r="D857" s="26" t="n">
        <f aca="false">D856+1</f>
        <v>856</v>
      </c>
      <c r="H857" s="36"/>
      <c r="J857" s="30"/>
    </row>
    <row r="858" customFormat="false" ht="13.8" hidden="false" customHeight="false" outlineLevel="0" collapsed="false">
      <c r="C858" s="30"/>
      <c r="D858" s="26" t="n">
        <f aca="false">D857+1</f>
        <v>857</v>
      </c>
      <c r="H858" s="36"/>
      <c r="J858" s="30"/>
    </row>
    <row r="859" customFormat="false" ht="13.8" hidden="false" customHeight="false" outlineLevel="0" collapsed="false">
      <c r="C859" s="30"/>
      <c r="D859" s="26" t="n">
        <f aca="false">D858+1</f>
        <v>858</v>
      </c>
      <c r="H859" s="36"/>
      <c r="J859" s="30"/>
    </row>
    <row r="860" customFormat="false" ht="13.8" hidden="false" customHeight="false" outlineLevel="0" collapsed="false">
      <c r="C860" s="30"/>
      <c r="D860" s="26" t="n">
        <f aca="false">D859+1</f>
        <v>859</v>
      </c>
      <c r="H860" s="36"/>
      <c r="J860" s="30"/>
    </row>
    <row r="861" customFormat="false" ht="13.8" hidden="false" customHeight="false" outlineLevel="0" collapsed="false">
      <c r="C861" s="30"/>
      <c r="D861" s="26" t="n">
        <f aca="false">D860+1</f>
        <v>860</v>
      </c>
      <c r="H861" s="36"/>
      <c r="J861" s="30"/>
    </row>
    <row r="862" customFormat="false" ht="13.8" hidden="false" customHeight="false" outlineLevel="0" collapsed="false">
      <c r="C862" s="30"/>
      <c r="D862" s="26" t="n">
        <f aca="false">D861+1</f>
        <v>861</v>
      </c>
      <c r="H862" s="36"/>
      <c r="J862" s="30"/>
    </row>
    <row r="863" customFormat="false" ht="13.8" hidden="false" customHeight="false" outlineLevel="0" collapsed="false">
      <c r="C863" s="30"/>
      <c r="D863" s="26" t="n">
        <f aca="false">D862+1</f>
        <v>862</v>
      </c>
      <c r="H863" s="36"/>
      <c r="J863" s="30"/>
    </row>
    <row r="864" customFormat="false" ht="13.8" hidden="false" customHeight="false" outlineLevel="0" collapsed="false">
      <c r="C864" s="30"/>
      <c r="D864" s="26" t="n">
        <f aca="false">D863+1</f>
        <v>863</v>
      </c>
      <c r="H864" s="36"/>
      <c r="J864" s="30"/>
    </row>
    <row r="865" customFormat="false" ht="13.8" hidden="false" customHeight="false" outlineLevel="0" collapsed="false">
      <c r="C865" s="30"/>
      <c r="D865" s="26" t="n">
        <f aca="false">D864+1</f>
        <v>864</v>
      </c>
      <c r="H865" s="36"/>
      <c r="J865" s="30"/>
    </row>
    <row r="866" customFormat="false" ht="13.8" hidden="false" customHeight="false" outlineLevel="0" collapsed="false">
      <c r="C866" s="30"/>
      <c r="D866" s="26" t="n">
        <f aca="false">D865+1</f>
        <v>865</v>
      </c>
      <c r="H866" s="36"/>
      <c r="J866" s="30"/>
    </row>
    <row r="867" customFormat="false" ht="13.8" hidden="false" customHeight="false" outlineLevel="0" collapsed="false">
      <c r="C867" s="30"/>
      <c r="D867" s="26" t="n">
        <f aca="false">D866+1</f>
        <v>866</v>
      </c>
      <c r="H867" s="36"/>
      <c r="J867" s="30"/>
    </row>
    <row r="868" customFormat="false" ht="13.8" hidden="false" customHeight="false" outlineLevel="0" collapsed="false">
      <c r="C868" s="30"/>
      <c r="D868" s="26" t="n">
        <f aca="false">D867+1</f>
        <v>867</v>
      </c>
      <c r="H868" s="36"/>
      <c r="J868" s="30"/>
    </row>
    <row r="869" customFormat="false" ht="13.8" hidden="false" customHeight="false" outlineLevel="0" collapsed="false">
      <c r="C869" s="30"/>
      <c r="D869" s="26" t="n">
        <f aca="false">D868+1</f>
        <v>868</v>
      </c>
      <c r="H869" s="36"/>
      <c r="J869" s="30"/>
    </row>
    <row r="870" customFormat="false" ht="13.8" hidden="false" customHeight="false" outlineLevel="0" collapsed="false">
      <c r="C870" s="30"/>
      <c r="D870" s="26" t="n">
        <f aca="false">D869+1</f>
        <v>869</v>
      </c>
      <c r="H870" s="36"/>
      <c r="J870" s="30"/>
    </row>
    <row r="871" customFormat="false" ht="13.8" hidden="false" customHeight="false" outlineLevel="0" collapsed="false">
      <c r="C871" s="30"/>
      <c r="D871" s="26" t="n">
        <f aca="false">D870+1</f>
        <v>870</v>
      </c>
      <c r="H871" s="36"/>
      <c r="J871" s="30"/>
    </row>
    <row r="872" customFormat="false" ht="13.8" hidden="false" customHeight="false" outlineLevel="0" collapsed="false">
      <c r="C872" s="30"/>
      <c r="D872" s="26" t="n">
        <f aca="false">D871+1</f>
        <v>871</v>
      </c>
      <c r="H872" s="36"/>
      <c r="J872" s="30"/>
    </row>
    <row r="873" customFormat="false" ht="13.8" hidden="false" customHeight="false" outlineLevel="0" collapsed="false">
      <c r="C873" s="30"/>
      <c r="D873" s="26" t="n">
        <f aca="false">D872+1</f>
        <v>872</v>
      </c>
      <c r="H873" s="36"/>
      <c r="J873" s="30"/>
    </row>
    <row r="874" customFormat="false" ht="13.8" hidden="false" customHeight="false" outlineLevel="0" collapsed="false">
      <c r="C874" s="30"/>
      <c r="D874" s="26" t="n">
        <f aca="false">D873+1</f>
        <v>873</v>
      </c>
      <c r="H874" s="36"/>
      <c r="J874" s="30"/>
    </row>
    <row r="875" customFormat="false" ht="13.8" hidden="false" customHeight="false" outlineLevel="0" collapsed="false">
      <c r="C875" s="30"/>
      <c r="D875" s="26" t="n">
        <f aca="false">D874+1</f>
        <v>874</v>
      </c>
      <c r="H875" s="36"/>
      <c r="J875" s="30"/>
    </row>
    <row r="876" customFormat="false" ht="13.8" hidden="false" customHeight="false" outlineLevel="0" collapsed="false">
      <c r="C876" s="30"/>
      <c r="D876" s="26" t="n">
        <f aca="false">D875+1</f>
        <v>875</v>
      </c>
      <c r="H876" s="36"/>
      <c r="J876" s="30"/>
    </row>
    <row r="877" customFormat="false" ht="13.8" hidden="false" customHeight="false" outlineLevel="0" collapsed="false">
      <c r="C877" s="30"/>
      <c r="D877" s="26" t="n">
        <f aca="false">D876+1</f>
        <v>876</v>
      </c>
      <c r="H877" s="36"/>
      <c r="J877" s="30"/>
    </row>
    <row r="878" customFormat="false" ht="13.8" hidden="false" customHeight="false" outlineLevel="0" collapsed="false">
      <c r="C878" s="30"/>
      <c r="D878" s="26" t="n">
        <f aca="false">D877+1</f>
        <v>877</v>
      </c>
      <c r="H878" s="36"/>
      <c r="J878" s="30"/>
    </row>
    <row r="879" customFormat="false" ht="13.8" hidden="false" customHeight="false" outlineLevel="0" collapsed="false">
      <c r="C879" s="30"/>
      <c r="D879" s="26" t="n">
        <f aca="false">D878+1</f>
        <v>878</v>
      </c>
      <c r="H879" s="36"/>
      <c r="J879" s="30"/>
    </row>
    <row r="880" customFormat="false" ht="13.8" hidden="false" customHeight="false" outlineLevel="0" collapsed="false">
      <c r="C880" s="30"/>
      <c r="D880" s="26" t="n">
        <f aca="false">D879+1</f>
        <v>879</v>
      </c>
      <c r="H880" s="36"/>
      <c r="J880" s="30"/>
    </row>
    <row r="881" customFormat="false" ht="13.8" hidden="false" customHeight="false" outlineLevel="0" collapsed="false">
      <c r="C881" s="30"/>
      <c r="D881" s="26" t="n">
        <f aca="false">D880+1</f>
        <v>880</v>
      </c>
      <c r="H881" s="36"/>
      <c r="J881" s="30"/>
    </row>
    <row r="882" customFormat="false" ht="13.8" hidden="false" customHeight="false" outlineLevel="0" collapsed="false">
      <c r="C882" s="30"/>
      <c r="D882" s="26" t="n">
        <f aca="false">D881+1</f>
        <v>881</v>
      </c>
      <c r="H882" s="36"/>
      <c r="J882" s="30"/>
    </row>
    <row r="883" customFormat="false" ht="13.8" hidden="false" customHeight="false" outlineLevel="0" collapsed="false">
      <c r="C883" s="30"/>
      <c r="D883" s="26" t="n">
        <f aca="false">D882+1</f>
        <v>882</v>
      </c>
      <c r="H883" s="36"/>
      <c r="J883" s="30"/>
    </row>
    <row r="884" customFormat="false" ht="13.8" hidden="false" customHeight="false" outlineLevel="0" collapsed="false">
      <c r="C884" s="30"/>
      <c r="D884" s="26" t="n">
        <f aca="false">D883+1</f>
        <v>883</v>
      </c>
      <c r="H884" s="36"/>
      <c r="J884" s="30"/>
    </row>
    <row r="885" customFormat="false" ht="13.8" hidden="false" customHeight="false" outlineLevel="0" collapsed="false">
      <c r="C885" s="30"/>
      <c r="D885" s="26" t="n">
        <f aca="false">D884+1</f>
        <v>884</v>
      </c>
      <c r="H885" s="36"/>
      <c r="J885" s="30"/>
    </row>
    <row r="886" customFormat="false" ht="13.8" hidden="false" customHeight="false" outlineLevel="0" collapsed="false">
      <c r="C886" s="30"/>
      <c r="D886" s="26" t="n">
        <f aca="false">D885+1</f>
        <v>885</v>
      </c>
      <c r="H886" s="36"/>
      <c r="J886" s="30"/>
    </row>
    <row r="887" customFormat="false" ht="13.8" hidden="false" customHeight="false" outlineLevel="0" collapsed="false">
      <c r="C887" s="30"/>
      <c r="D887" s="26" t="n">
        <f aca="false">D886+1</f>
        <v>886</v>
      </c>
      <c r="H887" s="36"/>
      <c r="J887" s="30"/>
    </row>
    <row r="888" customFormat="false" ht="13.8" hidden="false" customHeight="false" outlineLevel="0" collapsed="false">
      <c r="C888" s="30"/>
      <c r="D888" s="26" t="n">
        <f aca="false">D887+1</f>
        <v>887</v>
      </c>
      <c r="H888" s="36"/>
      <c r="J888" s="30"/>
    </row>
    <row r="889" customFormat="false" ht="13.8" hidden="false" customHeight="false" outlineLevel="0" collapsed="false">
      <c r="C889" s="30"/>
      <c r="D889" s="26" t="n">
        <f aca="false">D888+1</f>
        <v>888</v>
      </c>
      <c r="H889" s="36"/>
      <c r="J889" s="30"/>
    </row>
    <row r="890" customFormat="false" ht="13.8" hidden="false" customHeight="false" outlineLevel="0" collapsed="false">
      <c r="C890" s="30"/>
      <c r="D890" s="26" t="n">
        <f aca="false">D889+1</f>
        <v>889</v>
      </c>
      <c r="H890" s="36"/>
      <c r="J890" s="30"/>
    </row>
    <row r="891" customFormat="false" ht="13.8" hidden="false" customHeight="false" outlineLevel="0" collapsed="false">
      <c r="C891" s="30"/>
      <c r="D891" s="26" t="n">
        <f aca="false">D890+1</f>
        <v>890</v>
      </c>
      <c r="H891" s="36"/>
      <c r="J891" s="30"/>
    </row>
    <row r="892" customFormat="false" ht="13.8" hidden="false" customHeight="false" outlineLevel="0" collapsed="false">
      <c r="C892" s="30"/>
      <c r="D892" s="26" t="n">
        <f aca="false">D891+1</f>
        <v>891</v>
      </c>
      <c r="H892" s="36"/>
      <c r="J892" s="30"/>
    </row>
    <row r="893" customFormat="false" ht="13.8" hidden="false" customHeight="false" outlineLevel="0" collapsed="false">
      <c r="C893" s="30"/>
      <c r="D893" s="26" t="n">
        <f aca="false">D892+1</f>
        <v>892</v>
      </c>
      <c r="H893" s="36"/>
      <c r="J893" s="30"/>
    </row>
    <row r="894" customFormat="false" ht="13.8" hidden="false" customHeight="false" outlineLevel="0" collapsed="false">
      <c r="C894" s="30"/>
      <c r="D894" s="26" t="n">
        <f aca="false">D893+1</f>
        <v>893</v>
      </c>
      <c r="H894" s="36"/>
      <c r="J894" s="30"/>
    </row>
    <row r="895" customFormat="false" ht="13.8" hidden="false" customHeight="false" outlineLevel="0" collapsed="false">
      <c r="C895" s="30"/>
      <c r="D895" s="26" t="n">
        <f aca="false">D894+1</f>
        <v>894</v>
      </c>
      <c r="H895" s="36"/>
      <c r="J895" s="30"/>
    </row>
    <row r="896" customFormat="false" ht="13.8" hidden="false" customHeight="false" outlineLevel="0" collapsed="false">
      <c r="C896" s="30"/>
      <c r="D896" s="26" t="n">
        <f aca="false">D895+1</f>
        <v>895</v>
      </c>
      <c r="H896" s="36"/>
      <c r="J896" s="30"/>
    </row>
    <row r="897" customFormat="false" ht="13.8" hidden="false" customHeight="false" outlineLevel="0" collapsed="false">
      <c r="C897" s="30"/>
      <c r="D897" s="26" t="n">
        <f aca="false">D896+1</f>
        <v>896</v>
      </c>
      <c r="H897" s="36"/>
      <c r="J897" s="30"/>
    </row>
    <row r="898" customFormat="false" ht="13.8" hidden="false" customHeight="false" outlineLevel="0" collapsed="false">
      <c r="C898" s="30"/>
      <c r="D898" s="26" t="n">
        <f aca="false">D897+1</f>
        <v>897</v>
      </c>
      <c r="H898" s="36"/>
      <c r="J898" s="30"/>
    </row>
    <row r="899" customFormat="false" ht="13.8" hidden="false" customHeight="false" outlineLevel="0" collapsed="false">
      <c r="C899" s="30"/>
      <c r="D899" s="26" t="n">
        <f aca="false">D898+1</f>
        <v>898</v>
      </c>
      <c r="H899" s="36"/>
      <c r="J899" s="30"/>
    </row>
    <row r="900" customFormat="false" ht="13.8" hidden="false" customHeight="false" outlineLevel="0" collapsed="false">
      <c r="C900" s="30"/>
      <c r="D900" s="26" t="n">
        <f aca="false">D899+1</f>
        <v>899</v>
      </c>
      <c r="H900" s="36"/>
      <c r="J900" s="30"/>
    </row>
    <row r="901" customFormat="false" ht="13.8" hidden="false" customHeight="false" outlineLevel="0" collapsed="false">
      <c r="C901" s="30"/>
      <c r="D901" s="26" t="n">
        <f aca="false">D900+1</f>
        <v>900</v>
      </c>
      <c r="H901" s="36"/>
      <c r="J901" s="30"/>
    </row>
    <row r="902" customFormat="false" ht="13.8" hidden="false" customHeight="false" outlineLevel="0" collapsed="false">
      <c r="C902" s="30"/>
      <c r="D902" s="26" t="n">
        <f aca="false">D901+1</f>
        <v>901</v>
      </c>
      <c r="H902" s="36"/>
      <c r="J902" s="30"/>
    </row>
    <row r="903" customFormat="false" ht="13.8" hidden="false" customHeight="false" outlineLevel="0" collapsed="false">
      <c r="C903" s="30"/>
      <c r="D903" s="26" t="n">
        <f aca="false">D902+1</f>
        <v>902</v>
      </c>
      <c r="H903" s="36"/>
      <c r="J903" s="30"/>
    </row>
    <row r="904" customFormat="false" ht="13.8" hidden="false" customHeight="false" outlineLevel="0" collapsed="false">
      <c r="C904" s="30"/>
      <c r="D904" s="26" t="n">
        <f aca="false">D903+1</f>
        <v>903</v>
      </c>
      <c r="H904" s="36"/>
      <c r="J904" s="30"/>
    </row>
    <row r="905" customFormat="false" ht="13.8" hidden="false" customHeight="false" outlineLevel="0" collapsed="false">
      <c r="C905" s="30"/>
      <c r="D905" s="26" t="n">
        <f aca="false">D904+1</f>
        <v>904</v>
      </c>
      <c r="H905" s="36"/>
      <c r="J905" s="30"/>
    </row>
    <row r="906" customFormat="false" ht="13.8" hidden="false" customHeight="false" outlineLevel="0" collapsed="false">
      <c r="C906" s="30"/>
      <c r="D906" s="26" t="n">
        <f aca="false">D905+1</f>
        <v>905</v>
      </c>
      <c r="H906" s="36"/>
      <c r="J906" s="30"/>
    </row>
    <row r="907" customFormat="false" ht="13.8" hidden="false" customHeight="false" outlineLevel="0" collapsed="false">
      <c r="C907" s="30"/>
      <c r="D907" s="26" t="n">
        <f aca="false">D906+1</f>
        <v>906</v>
      </c>
      <c r="H907" s="36"/>
      <c r="J907" s="30"/>
    </row>
    <row r="908" customFormat="false" ht="13.8" hidden="false" customHeight="false" outlineLevel="0" collapsed="false">
      <c r="C908" s="30"/>
      <c r="D908" s="26" t="n">
        <f aca="false">D907+1</f>
        <v>907</v>
      </c>
      <c r="H908" s="36"/>
      <c r="J908" s="30"/>
    </row>
    <row r="909" customFormat="false" ht="13.8" hidden="false" customHeight="false" outlineLevel="0" collapsed="false">
      <c r="C909" s="30"/>
      <c r="D909" s="26" t="n">
        <f aca="false">D908+1</f>
        <v>908</v>
      </c>
      <c r="H909" s="36"/>
      <c r="J909" s="30"/>
    </row>
    <row r="910" customFormat="false" ht="13.8" hidden="false" customHeight="false" outlineLevel="0" collapsed="false">
      <c r="C910" s="30"/>
      <c r="D910" s="26" t="n">
        <f aca="false">D909+1</f>
        <v>909</v>
      </c>
      <c r="H910" s="36"/>
      <c r="J910" s="30"/>
    </row>
    <row r="911" customFormat="false" ht="13.8" hidden="false" customHeight="false" outlineLevel="0" collapsed="false">
      <c r="C911" s="30"/>
      <c r="D911" s="26" t="n">
        <f aca="false">D910+1</f>
        <v>910</v>
      </c>
      <c r="H911" s="36"/>
      <c r="J911" s="30"/>
    </row>
    <row r="912" customFormat="false" ht="13.8" hidden="false" customHeight="false" outlineLevel="0" collapsed="false">
      <c r="C912" s="30"/>
      <c r="D912" s="26" t="n">
        <f aca="false">D911+1</f>
        <v>911</v>
      </c>
      <c r="H912" s="36"/>
      <c r="J912" s="30"/>
    </row>
    <row r="913" customFormat="false" ht="13.8" hidden="false" customHeight="false" outlineLevel="0" collapsed="false">
      <c r="C913" s="30"/>
      <c r="D913" s="26" t="n">
        <f aca="false">D912+1</f>
        <v>912</v>
      </c>
      <c r="H913" s="36"/>
      <c r="J913" s="30"/>
    </row>
    <row r="914" customFormat="false" ht="13.8" hidden="false" customHeight="false" outlineLevel="0" collapsed="false">
      <c r="C914" s="30"/>
      <c r="D914" s="26" t="n">
        <f aca="false">D913+1</f>
        <v>913</v>
      </c>
      <c r="H914" s="36"/>
      <c r="J914" s="30"/>
    </row>
    <row r="915" customFormat="false" ht="13.8" hidden="false" customHeight="false" outlineLevel="0" collapsed="false">
      <c r="C915" s="30"/>
      <c r="D915" s="26" t="n">
        <f aca="false">D914+1</f>
        <v>914</v>
      </c>
      <c r="H915" s="36"/>
      <c r="J915" s="30"/>
    </row>
    <row r="916" customFormat="false" ht="13.8" hidden="false" customHeight="false" outlineLevel="0" collapsed="false">
      <c r="C916" s="30"/>
      <c r="D916" s="26" t="n">
        <f aca="false">D915+1</f>
        <v>915</v>
      </c>
      <c r="H916" s="36"/>
      <c r="J916" s="30"/>
    </row>
    <row r="917" customFormat="false" ht="13.8" hidden="false" customHeight="false" outlineLevel="0" collapsed="false">
      <c r="C917" s="30"/>
      <c r="D917" s="26" t="n">
        <f aca="false">D916+1</f>
        <v>916</v>
      </c>
      <c r="H917" s="36"/>
      <c r="J917" s="30"/>
    </row>
    <row r="918" customFormat="false" ht="13.8" hidden="false" customHeight="false" outlineLevel="0" collapsed="false">
      <c r="C918" s="30"/>
      <c r="D918" s="26" t="n">
        <f aca="false">D917+1</f>
        <v>917</v>
      </c>
      <c r="H918" s="36"/>
      <c r="J918" s="30"/>
    </row>
    <row r="919" customFormat="false" ht="13.8" hidden="false" customHeight="false" outlineLevel="0" collapsed="false">
      <c r="C919" s="30"/>
      <c r="D919" s="26" t="n">
        <f aca="false">D918+1</f>
        <v>918</v>
      </c>
      <c r="H919" s="36"/>
      <c r="J919" s="30"/>
    </row>
    <row r="920" customFormat="false" ht="13.8" hidden="false" customHeight="false" outlineLevel="0" collapsed="false">
      <c r="C920" s="30"/>
      <c r="D920" s="26" t="n">
        <f aca="false">D919+1</f>
        <v>919</v>
      </c>
      <c r="H920" s="36"/>
      <c r="J920" s="30"/>
    </row>
    <row r="921" customFormat="false" ht="13.8" hidden="false" customHeight="false" outlineLevel="0" collapsed="false">
      <c r="C921" s="30"/>
      <c r="D921" s="26" t="n">
        <f aca="false">D920+1</f>
        <v>920</v>
      </c>
      <c r="H921" s="36"/>
      <c r="J921" s="30"/>
    </row>
    <row r="922" customFormat="false" ht="13.8" hidden="false" customHeight="false" outlineLevel="0" collapsed="false">
      <c r="C922" s="30"/>
      <c r="D922" s="26" t="n">
        <f aca="false">D921+1</f>
        <v>921</v>
      </c>
      <c r="H922" s="36"/>
      <c r="J922" s="30"/>
    </row>
    <row r="923" customFormat="false" ht="13.8" hidden="false" customHeight="false" outlineLevel="0" collapsed="false">
      <c r="C923" s="30"/>
      <c r="D923" s="26" t="n">
        <f aca="false">D922+1</f>
        <v>922</v>
      </c>
      <c r="H923" s="36"/>
      <c r="J923" s="30"/>
    </row>
    <row r="924" customFormat="false" ht="13.8" hidden="false" customHeight="false" outlineLevel="0" collapsed="false">
      <c r="C924" s="30"/>
      <c r="D924" s="26" t="n">
        <f aca="false">D923+1</f>
        <v>923</v>
      </c>
      <c r="H924" s="36"/>
      <c r="J924" s="30"/>
    </row>
    <row r="925" customFormat="false" ht="13.8" hidden="false" customHeight="false" outlineLevel="0" collapsed="false">
      <c r="C925" s="30"/>
      <c r="D925" s="26" t="n">
        <f aca="false">D924+1</f>
        <v>924</v>
      </c>
      <c r="H925" s="36"/>
      <c r="J925" s="30"/>
    </row>
    <row r="926" customFormat="false" ht="13.8" hidden="false" customHeight="false" outlineLevel="0" collapsed="false">
      <c r="C926" s="30"/>
      <c r="D926" s="26" t="n">
        <f aca="false">D925+1</f>
        <v>925</v>
      </c>
      <c r="H926" s="36"/>
      <c r="J926" s="30"/>
    </row>
    <row r="927" customFormat="false" ht="13.8" hidden="false" customHeight="false" outlineLevel="0" collapsed="false">
      <c r="C927" s="30"/>
      <c r="D927" s="26" t="n">
        <f aca="false">D926+1</f>
        <v>926</v>
      </c>
      <c r="H927" s="36"/>
      <c r="J927" s="30"/>
    </row>
    <row r="928" customFormat="false" ht="13.8" hidden="false" customHeight="false" outlineLevel="0" collapsed="false">
      <c r="C928" s="30"/>
      <c r="D928" s="26" t="n">
        <f aca="false">D927+1</f>
        <v>927</v>
      </c>
      <c r="H928" s="36"/>
      <c r="J928" s="30"/>
    </row>
    <row r="929" customFormat="false" ht="13.8" hidden="false" customHeight="false" outlineLevel="0" collapsed="false">
      <c r="C929" s="30"/>
      <c r="D929" s="26" t="n">
        <f aca="false">D928+1</f>
        <v>928</v>
      </c>
      <c r="H929" s="36"/>
      <c r="J929" s="30"/>
    </row>
    <row r="930" customFormat="false" ht="13.8" hidden="false" customHeight="false" outlineLevel="0" collapsed="false">
      <c r="C930" s="30"/>
      <c r="D930" s="26" t="n">
        <f aca="false">D929+1</f>
        <v>929</v>
      </c>
      <c r="H930" s="36"/>
      <c r="J930" s="30"/>
    </row>
    <row r="931" customFormat="false" ht="13.8" hidden="false" customHeight="false" outlineLevel="0" collapsed="false">
      <c r="C931" s="30"/>
      <c r="D931" s="26" t="n">
        <f aca="false">D930+1</f>
        <v>930</v>
      </c>
      <c r="H931" s="36"/>
      <c r="J931" s="30"/>
    </row>
    <row r="932" customFormat="false" ht="13.8" hidden="false" customHeight="false" outlineLevel="0" collapsed="false">
      <c r="C932" s="30"/>
      <c r="D932" s="26" t="n">
        <f aca="false">D931+1</f>
        <v>931</v>
      </c>
      <c r="H932" s="36"/>
      <c r="J932" s="30"/>
    </row>
    <row r="933" customFormat="false" ht="13.8" hidden="false" customHeight="false" outlineLevel="0" collapsed="false">
      <c r="C933" s="30"/>
      <c r="D933" s="26" t="n">
        <f aca="false">D932+1</f>
        <v>932</v>
      </c>
      <c r="H933" s="36"/>
      <c r="J933" s="30"/>
    </row>
    <row r="934" customFormat="false" ht="13.8" hidden="false" customHeight="false" outlineLevel="0" collapsed="false">
      <c r="C934" s="30"/>
      <c r="D934" s="26" t="n">
        <f aca="false">D933+1</f>
        <v>933</v>
      </c>
      <c r="H934" s="36"/>
      <c r="J934" s="30"/>
    </row>
    <row r="935" customFormat="false" ht="13.8" hidden="false" customHeight="false" outlineLevel="0" collapsed="false">
      <c r="C935" s="30"/>
      <c r="D935" s="26" t="n">
        <f aca="false">D934+1</f>
        <v>934</v>
      </c>
      <c r="H935" s="36"/>
      <c r="J935" s="30"/>
    </row>
    <row r="936" customFormat="false" ht="13.8" hidden="false" customHeight="false" outlineLevel="0" collapsed="false">
      <c r="C936" s="30"/>
      <c r="D936" s="26" t="n">
        <f aca="false">D935+1</f>
        <v>935</v>
      </c>
      <c r="H936" s="36"/>
      <c r="J936" s="30"/>
    </row>
    <row r="937" customFormat="false" ht="13.8" hidden="false" customHeight="false" outlineLevel="0" collapsed="false">
      <c r="C937" s="30"/>
      <c r="D937" s="26" t="n">
        <f aca="false">D936+1</f>
        <v>936</v>
      </c>
      <c r="H937" s="36"/>
      <c r="J937" s="30"/>
    </row>
    <row r="938" customFormat="false" ht="13.8" hidden="false" customHeight="false" outlineLevel="0" collapsed="false">
      <c r="C938" s="30"/>
      <c r="D938" s="26" t="n">
        <f aca="false">D937+1</f>
        <v>937</v>
      </c>
      <c r="H938" s="36"/>
      <c r="J938" s="30"/>
    </row>
    <row r="939" customFormat="false" ht="13.8" hidden="false" customHeight="false" outlineLevel="0" collapsed="false">
      <c r="C939" s="30"/>
      <c r="D939" s="26" t="n">
        <f aca="false">D938+1</f>
        <v>938</v>
      </c>
      <c r="H939" s="36"/>
      <c r="J939" s="30"/>
    </row>
    <row r="940" customFormat="false" ht="13.8" hidden="false" customHeight="false" outlineLevel="0" collapsed="false">
      <c r="C940" s="30"/>
      <c r="D940" s="26" t="n">
        <f aca="false">D939+1</f>
        <v>939</v>
      </c>
      <c r="H940" s="36"/>
      <c r="J940" s="30"/>
    </row>
    <row r="941" customFormat="false" ht="13.8" hidden="false" customHeight="false" outlineLevel="0" collapsed="false">
      <c r="C941" s="30"/>
      <c r="D941" s="26" t="n">
        <f aca="false">D940+1</f>
        <v>940</v>
      </c>
      <c r="H941" s="36"/>
      <c r="J941" s="30"/>
    </row>
    <row r="942" customFormat="false" ht="13.8" hidden="false" customHeight="false" outlineLevel="0" collapsed="false">
      <c r="C942" s="30"/>
      <c r="D942" s="26" t="n">
        <f aca="false">D941+1</f>
        <v>941</v>
      </c>
      <c r="H942" s="36"/>
      <c r="J942" s="30"/>
    </row>
    <row r="943" customFormat="false" ht="13.8" hidden="false" customHeight="false" outlineLevel="0" collapsed="false">
      <c r="C943" s="30"/>
      <c r="D943" s="26" t="n">
        <f aca="false">D942+1</f>
        <v>942</v>
      </c>
      <c r="H943" s="36"/>
      <c r="J943" s="30"/>
    </row>
    <row r="944" customFormat="false" ht="13.8" hidden="false" customHeight="false" outlineLevel="0" collapsed="false">
      <c r="C944" s="30"/>
      <c r="D944" s="26" t="n">
        <f aca="false">D943+1</f>
        <v>943</v>
      </c>
      <c r="H944" s="36"/>
      <c r="J944" s="30"/>
    </row>
    <row r="945" customFormat="false" ht="13.8" hidden="false" customHeight="false" outlineLevel="0" collapsed="false">
      <c r="C945" s="30"/>
      <c r="D945" s="26" t="n">
        <f aca="false">D944+1</f>
        <v>944</v>
      </c>
      <c r="H945" s="36"/>
      <c r="J945" s="30"/>
    </row>
    <row r="946" customFormat="false" ht="13.8" hidden="false" customHeight="false" outlineLevel="0" collapsed="false">
      <c r="C946" s="30"/>
      <c r="D946" s="26" t="n">
        <f aca="false">D945+1</f>
        <v>945</v>
      </c>
      <c r="H946" s="36"/>
      <c r="J946" s="30"/>
    </row>
    <row r="947" customFormat="false" ht="13.8" hidden="false" customHeight="false" outlineLevel="0" collapsed="false">
      <c r="C947" s="30"/>
      <c r="D947" s="26" t="n">
        <f aca="false">D946+1</f>
        <v>946</v>
      </c>
      <c r="H947" s="36"/>
      <c r="J947" s="30"/>
    </row>
    <row r="948" customFormat="false" ht="13.8" hidden="false" customHeight="false" outlineLevel="0" collapsed="false">
      <c r="C948" s="30"/>
      <c r="D948" s="26" t="n">
        <f aca="false">D947+1</f>
        <v>947</v>
      </c>
      <c r="H948" s="36"/>
      <c r="J948" s="30"/>
    </row>
    <row r="949" customFormat="false" ht="13.8" hidden="false" customHeight="false" outlineLevel="0" collapsed="false">
      <c r="C949" s="30"/>
      <c r="D949" s="26" t="n">
        <f aca="false">D948+1</f>
        <v>948</v>
      </c>
      <c r="H949" s="36"/>
      <c r="J949" s="30"/>
    </row>
    <row r="950" customFormat="false" ht="13.8" hidden="false" customHeight="false" outlineLevel="0" collapsed="false">
      <c r="C950" s="30"/>
      <c r="D950" s="26" t="n">
        <f aca="false">D949+1</f>
        <v>949</v>
      </c>
      <c r="H950" s="36"/>
      <c r="J950" s="30"/>
    </row>
    <row r="951" customFormat="false" ht="13.8" hidden="false" customHeight="false" outlineLevel="0" collapsed="false">
      <c r="C951" s="30"/>
      <c r="D951" s="26" t="n">
        <f aca="false">D950+1</f>
        <v>950</v>
      </c>
      <c r="H951" s="36"/>
      <c r="J951" s="30"/>
    </row>
    <row r="952" customFormat="false" ht="13.8" hidden="false" customHeight="false" outlineLevel="0" collapsed="false">
      <c r="C952" s="30"/>
      <c r="D952" s="26" t="n">
        <f aca="false">D951+1</f>
        <v>951</v>
      </c>
      <c r="H952" s="36"/>
      <c r="J952" s="30"/>
    </row>
    <row r="953" customFormat="false" ht="13.8" hidden="false" customHeight="false" outlineLevel="0" collapsed="false">
      <c r="C953" s="30"/>
      <c r="D953" s="26" t="n">
        <f aca="false">D952+1</f>
        <v>952</v>
      </c>
      <c r="H953" s="36"/>
      <c r="J953" s="30"/>
    </row>
    <row r="954" customFormat="false" ht="13.8" hidden="false" customHeight="false" outlineLevel="0" collapsed="false">
      <c r="C954" s="30"/>
      <c r="D954" s="26" t="n">
        <f aca="false">D953+1</f>
        <v>953</v>
      </c>
      <c r="H954" s="36"/>
      <c r="J954" s="30"/>
    </row>
    <row r="955" customFormat="false" ht="13.8" hidden="false" customHeight="false" outlineLevel="0" collapsed="false">
      <c r="C955" s="30"/>
      <c r="D955" s="26" t="n">
        <f aca="false">D954+1</f>
        <v>954</v>
      </c>
      <c r="H955" s="36"/>
      <c r="J955" s="30"/>
    </row>
    <row r="956" customFormat="false" ht="13.8" hidden="false" customHeight="false" outlineLevel="0" collapsed="false">
      <c r="C956" s="30"/>
      <c r="D956" s="26" t="n">
        <f aca="false">D955+1</f>
        <v>955</v>
      </c>
      <c r="H956" s="36"/>
      <c r="J956" s="30"/>
    </row>
    <row r="957" customFormat="false" ht="13.8" hidden="false" customHeight="false" outlineLevel="0" collapsed="false">
      <c r="C957" s="30"/>
      <c r="D957" s="26" t="n">
        <f aca="false">D956+1</f>
        <v>956</v>
      </c>
      <c r="H957" s="36"/>
      <c r="J957" s="30"/>
    </row>
    <row r="958" customFormat="false" ht="13.8" hidden="false" customHeight="false" outlineLevel="0" collapsed="false">
      <c r="C958" s="30"/>
      <c r="D958" s="26" t="n">
        <f aca="false">D957+1</f>
        <v>957</v>
      </c>
      <c r="H958" s="36"/>
      <c r="J958" s="30"/>
    </row>
    <row r="959" customFormat="false" ht="13.8" hidden="false" customHeight="false" outlineLevel="0" collapsed="false">
      <c r="C959" s="30"/>
      <c r="D959" s="26" t="n">
        <f aca="false">D958+1</f>
        <v>958</v>
      </c>
      <c r="H959" s="36"/>
      <c r="J959" s="30"/>
    </row>
    <row r="960" customFormat="false" ht="13.8" hidden="false" customHeight="false" outlineLevel="0" collapsed="false">
      <c r="C960" s="30"/>
      <c r="D960" s="26" t="n">
        <f aca="false">D959+1</f>
        <v>959</v>
      </c>
      <c r="H960" s="36"/>
      <c r="J960" s="30"/>
    </row>
    <row r="961" customFormat="false" ht="13.8" hidden="false" customHeight="false" outlineLevel="0" collapsed="false">
      <c r="C961" s="30"/>
      <c r="D961" s="26" t="n">
        <f aca="false">D960+1</f>
        <v>960</v>
      </c>
      <c r="H961" s="36"/>
      <c r="J961" s="30"/>
    </row>
    <row r="962" customFormat="false" ht="13.8" hidden="false" customHeight="false" outlineLevel="0" collapsed="false">
      <c r="C962" s="30"/>
      <c r="D962" s="26" t="n">
        <f aca="false">D961+1</f>
        <v>961</v>
      </c>
      <c r="H962" s="36"/>
      <c r="J962" s="30"/>
    </row>
    <row r="963" customFormat="false" ht="13.8" hidden="false" customHeight="false" outlineLevel="0" collapsed="false">
      <c r="C963" s="30"/>
      <c r="D963" s="26" t="n">
        <f aca="false">D962+1</f>
        <v>962</v>
      </c>
      <c r="H963" s="36"/>
      <c r="J963" s="30"/>
    </row>
    <row r="964" customFormat="false" ht="13.8" hidden="false" customHeight="false" outlineLevel="0" collapsed="false">
      <c r="C964" s="30"/>
      <c r="D964" s="26" t="n">
        <f aca="false">D963+1</f>
        <v>963</v>
      </c>
      <c r="H964" s="36"/>
      <c r="J964" s="30"/>
    </row>
    <row r="965" customFormat="false" ht="13.8" hidden="false" customHeight="false" outlineLevel="0" collapsed="false">
      <c r="C965" s="30"/>
      <c r="D965" s="26" t="n">
        <f aca="false">D964+1</f>
        <v>964</v>
      </c>
      <c r="H965" s="36"/>
      <c r="J965" s="30"/>
    </row>
    <row r="966" customFormat="false" ht="13.8" hidden="false" customHeight="false" outlineLevel="0" collapsed="false">
      <c r="C966" s="30"/>
      <c r="D966" s="26" t="n">
        <f aca="false">D965+1</f>
        <v>965</v>
      </c>
      <c r="H966" s="36"/>
      <c r="J966" s="30"/>
    </row>
    <row r="967" customFormat="false" ht="13.8" hidden="false" customHeight="false" outlineLevel="0" collapsed="false">
      <c r="C967" s="30"/>
      <c r="D967" s="26" t="n">
        <f aca="false">D966+1</f>
        <v>966</v>
      </c>
      <c r="H967" s="36"/>
      <c r="J967" s="30"/>
    </row>
    <row r="968" customFormat="false" ht="13.8" hidden="false" customHeight="false" outlineLevel="0" collapsed="false">
      <c r="C968" s="30"/>
      <c r="D968" s="26" t="n">
        <f aca="false">D967+1</f>
        <v>967</v>
      </c>
      <c r="H968" s="36"/>
      <c r="J968" s="30"/>
    </row>
    <row r="969" customFormat="false" ht="13.8" hidden="false" customHeight="false" outlineLevel="0" collapsed="false">
      <c r="C969" s="30"/>
      <c r="D969" s="26" t="n">
        <f aca="false">D968+1</f>
        <v>968</v>
      </c>
      <c r="H969" s="36"/>
      <c r="J969" s="30"/>
    </row>
    <row r="970" customFormat="false" ht="13.8" hidden="false" customHeight="false" outlineLevel="0" collapsed="false">
      <c r="C970" s="30"/>
      <c r="D970" s="26" t="n">
        <f aca="false">D969+1</f>
        <v>969</v>
      </c>
      <c r="H970" s="36"/>
      <c r="J970" s="30"/>
    </row>
    <row r="971" customFormat="false" ht="13.8" hidden="false" customHeight="false" outlineLevel="0" collapsed="false">
      <c r="C971" s="30"/>
      <c r="D971" s="26" t="n">
        <f aca="false">D970+1</f>
        <v>970</v>
      </c>
      <c r="H971" s="36"/>
      <c r="J971" s="30"/>
    </row>
    <row r="972" customFormat="false" ht="13.8" hidden="false" customHeight="false" outlineLevel="0" collapsed="false">
      <c r="C972" s="30"/>
      <c r="D972" s="26" t="n">
        <f aca="false">D971+1</f>
        <v>971</v>
      </c>
      <c r="H972" s="36"/>
      <c r="J972" s="30"/>
    </row>
    <row r="973" customFormat="false" ht="13.8" hidden="false" customHeight="false" outlineLevel="0" collapsed="false">
      <c r="C973" s="30"/>
      <c r="D973" s="26" t="n">
        <f aca="false">D972+1</f>
        <v>972</v>
      </c>
      <c r="H973" s="36"/>
      <c r="J973" s="30"/>
    </row>
    <row r="974" customFormat="false" ht="13.8" hidden="false" customHeight="false" outlineLevel="0" collapsed="false">
      <c r="C974" s="30"/>
      <c r="D974" s="26" t="n">
        <f aca="false">D973+1</f>
        <v>973</v>
      </c>
      <c r="H974" s="36"/>
      <c r="J974" s="30"/>
    </row>
    <row r="975" customFormat="false" ht="13.8" hidden="false" customHeight="false" outlineLevel="0" collapsed="false">
      <c r="C975" s="30"/>
      <c r="D975" s="26" t="n">
        <f aca="false">D974+1</f>
        <v>974</v>
      </c>
      <c r="H975" s="36"/>
      <c r="J975" s="30"/>
    </row>
    <row r="976" customFormat="false" ht="13.8" hidden="false" customHeight="false" outlineLevel="0" collapsed="false">
      <c r="C976" s="30"/>
      <c r="D976" s="26" t="n">
        <f aca="false">D975+1</f>
        <v>975</v>
      </c>
      <c r="H976" s="36"/>
      <c r="J976" s="30"/>
    </row>
    <row r="977" customFormat="false" ht="13.8" hidden="false" customHeight="false" outlineLevel="0" collapsed="false">
      <c r="C977" s="30"/>
      <c r="D977" s="26" t="n">
        <f aca="false">D976+1</f>
        <v>976</v>
      </c>
      <c r="H977" s="36"/>
      <c r="J977" s="30"/>
    </row>
    <row r="978" customFormat="false" ht="13.8" hidden="false" customHeight="false" outlineLevel="0" collapsed="false">
      <c r="C978" s="30"/>
      <c r="D978" s="26" t="n">
        <f aca="false">D977+1</f>
        <v>977</v>
      </c>
      <c r="H978" s="36"/>
      <c r="J978" s="30"/>
    </row>
    <row r="979" customFormat="false" ht="13.8" hidden="false" customHeight="false" outlineLevel="0" collapsed="false">
      <c r="C979" s="30"/>
      <c r="D979" s="26" t="n">
        <f aca="false">D978+1</f>
        <v>978</v>
      </c>
      <c r="H979" s="36"/>
      <c r="J979" s="30"/>
    </row>
    <row r="980" customFormat="false" ht="13.8" hidden="false" customHeight="false" outlineLevel="0" collapsed="false">
      <c r="C980" s="30"/>
      <c r="D980" s="26" t="n">
        <f aca="false">D979+1</f>
        <v>979</v>
      </c>
      <c r="H980" s="36"/>
      <c r="J980" s="30"/>
    </row>
    <row r="981" customFormat="false" ht="13.8" hidden="false" customHeight="false" outlineLevel="0" collapsed="false">
      <c r="C981" s="30"/>
      <c r="D981" s="26" t="n">
        <f aca="false">D980+1</f>
        <v>980</v>
      </c>
      <c r="H981" s="36"/>
      <c r="J981" s="30"/>
    </row>
    <row r="982" customFormat="false" ht="13.8" hidden="false" customHeight="false" outlineLevel="0" collapsed="false">
      <c r="C982" s="30"/>
      <c r="D982" s="26" t="n">
        <f aca="false">D981+1</f>
        <v>981</v>
      </c>
      <c r="H982" s="36"/>
      <c r="J982" s="30"/>
    </row>
    <row r="983" customFormat="false" ht="13.8" hidden="false" customHeight="false" outlineLevel="0" collapsed="false">
      <c r="C983" s="30"/>
      <c r="D983" s="26" t="n">
        <f aca="false">D982+1</f>
        <v>982</v>
      </c>
      <c r="H983" s="36"/>
      <c r="J983" s="30"/>
    </row>
    <row r="984" customFormat="false" ht="13.8" hidden="false" customHeight="false" outlineLevel="0" collapsed="false">
      <c r="C984" s="30"/>
      <c r="D984" s="26" t="n">
        <f aca="false">D983+1</f>
        <v>983</v>
      </c>
      <c r="H984" s="36"/>
      <c r="J984" s="30"/>
    </row>
    <row r="985" customFormat="false" ht="13.8" hidden="false" customHeight="false" outlineLevel="0" collapsed="false">
      <c r="C985" s="30"/>
      <c r="D985" s="26" t="n">
        <f aca="false">D984+1</f>
        <v>984</v>
      </c>
      <c r="H985" s="36"/>
      <c r="J985" s="30"/>
    </row>
    <row r="986" customFormat="false" ht="13.8" hidden="false" customHeight="false" outlineLevel="0" collapsed="false">
      <c r="C986" s="30"/>
      <c r="D986" s="26" t="n">
        <f aca="false">D985+1</f>
        <v>985</v>
      </c>
      <c r="H986" s="36"/>
      <c r="J986" s="30"/>
    </row>
    <row r="987" customFormat="false" ht="13.8" hidden="false" customHeight="false" outlineLevel="0" collapsed="false">
      <c r="C987" s="30"/>
      <c r="D987" s="26" t="n">
        <f aca="false">D986+1</f>
        <v>986</v>
      </c>
      <c r="H987" s="36"/>
      <c r="J987" s="30"/>
    </row>
    <row r="988" customFormat="false" ht="13.8" hidden="false" customHeight="false" outlineLevel="0" collapsed="false">
      <c r="C988" s="30"/>
      <c r="D988" s="26" t="n">
        <f aca="false">D987+1</f>
        <v>987</v>
      </c>
      <c r="H988" s="36"/>
      <c r="J988" s="30"/>
    </row>
    <row r="989" customFormat="false" ht="13.8" hidden="false" customHeight="false" outlineLevel="0" collapsed="false">
      <c r="C989" s="30"/>
      <c r="D989" s="26" t="n">
        <f aca="false">D988+1</f>
        <v>988</v>
      </c>
      <c r="H989" s="36"/>
      <c r="J989" s="30"/>
    </row>
    <row r="990" customFormat="false" ht="13.8" hidden="false" customHeight="false" outlineLevel="0" collapsed="false">
      <c r="C990" s="30"/>
      <c r="D990" s="26" t="n">
        <f aca="false">D989+1</f>
        <v>989</v>
      </c>
      <c r="H990" s="36"/>
      <c r="J990" s="30"/>
    </row>
    <row r="991" customFormat="false" ht="13.8" hidden="false" customHeight="false" outlineLevel="0" collapsed="false">
      <c r="C991" s="30"/>
      <c r="D991" s="26" t="n">
        <f aca="false">D990+1</f>
        <v>990</v>
      </c>
      <c r="H991" s="36"/>
      <c r="J991" s="30"/>
    </row>
    <row r="992" customFormat="false" ht="13.8" hidden="false" customHeight="false" outlineLevel="0" collapsed="false">
      <c r="C992" s="30"/>
      <c r="D992" s="26" t="n">
        <f aca="false">D991+1</f>
        <v>991</v>
      </c>
      <c r="H992" s="36"/>
      <c r="J992" s="30"/>
    </row>
    <row r="993" customFormat="false" ht="13.8" hidden="false" customHeight="false" outlineLevel="0" collapsed="false">
      <c r="C993" s="30"/>
      <c r="D993" s="26" t="n">
        <f aca="false">D992+1</f>
        <v>992</v>
      </c>
      <c r="H993" s="36"/>
      <c r="J993" s="30"/>
    </row>
    <row r="994" customFormat="false" ht="13.8" hidden="false" customHeight="false" outlineLevel="0" collapsed="false">
      <c r="C994" s="30"/>
      <c r="D994" s="26" t="n">
        <f aca="false">D993+1</f>
        <v>993</v>
      </c>
      <c r="H994" s="36"/>
      <c r="J994" s="30"/>
    </row>
    <row r="995" customFormat="false" ht="13.8" hidden="false" customHeight="false" outlineLevel="0" collapsed="false">
      <c r="C995" s="30"/>
      <c r="D995" s="26" t="n">
        <f aca="false">D994+1</f>
        <v>994</v>
      </c>
      <c r="H995" s="36"/>
      <c r="J995" s="30"/>
    </row>
    <row r="996" customFormat="false" ht="13.8" hidden="false" customHeight="false" outlineLevel="0" collapsed="false">
      <c r="C996" s="30"/>
      <c r="D996" s="26" t="n">
        <f aca="false">D995+1</f>
        <v>995</v>
      </c>
      <c r="H996" s="36"/>
      <c r="J996" s="30"/>
    </row>
    <row r="997" customFormat="false" ht="13.8" hidden="false" customHeight="false" outlineLevel="0" collapsed="false">
      <c r="C997" s="30"/>
      <c r="D997" s="26" t="n">
        <f aca="false">D996+1</f>
        <v>996</v>
      </c>
      <c r="H997" s="36"/>
      <c r="J997" s="30"/>
    </row>
    <row r="998" customFormat="false" ht="13.8" hidden="false" customHeight="false" outlineLevel="0" collapsed="false">
      <c r="C998" s="30"/>
      <c r="D998" s="26" t="n">
        <f aca="false">D997+1</f>
        <v>997</v>
      </c>
      <c r="H998" s="36"/>
      <c r="J998" s="30"/>
    </row>
    <row r="999" customFormat="false" ht="13.8" hidden="false" customHeight="false" outlineLevel="0" collapsed="false">
      <c r="C999" s="30"/>
      <c r="D999" s="26" t="n">
        <f aca="false">D998+1</f>
        <v>998</v>
      </c>
      <c r="J999" s="30"/>
    </row>
    <row r="1000" customFormat="false" ht="13.8" hidden="false" customHeight="false" outlineLevel="0" collapsed="false">
      <c r="C1000" s="30"/>
      <c r="D1000" s="26" t="n">
        <f aca="false">D999+1</f>
        <v>999</v>
      </c>
      <c r="J1000" s="30"/>
    </row>
  </sheetData>
  <mergeCells count="13">
    <mergeCell ref="A1:B1"/>
    <mergeCell ref="K2:N2"/>
    <mergeCell ref="K4:N4"/>
    <mergeCell ref="K6:N6"/>
    <mergeCell ref="K8:N8"/>
    <mergeCell ref="K10:N10"/>
    <mergeCell ref="K12:N12"/>
    <mergeCell ref="K14:N14"/>
    <mergeCell ref="K16:N16"/>
    <mergeCell ref="K18:N18"/>
    <mergeCell ref="K20:N20"/>
    <mergeCell ref="K22:N22"/>
    <mergeCell ref="K24:N2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0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6" topLeftCell="A27" activePane="bottomLeft" state="frozen"/>
      <selection pane="topLeft" activeCell="A1" activeCellId="0" sqref="A1"/>
      <selection pane="bottomLeft" activeCell="H4" activeCellId="0" sqref="H4"/>
    </sheetView>
  </sheetViews>
  <sheetFormatPr defaultRowHeight="15.75"/>
  <cols>
    <col collapsed="false" hidden="false" max="2" min="1" style="0" width="14.4285714285714"/>
    <col collapsed="false" hidden="false" max="3" min="3" style="0" width="1.70918367346939"/>
    <col collapsed="false" hidden="false" max="4" min="4" style="0" width="3.57142857142857"/>
    <col collapsed="false" hidden="false" max="5" min="5" style="0" width="14.4285714285714"/>
    <col collapsed="false" hidden="false" max="6" min="6" style="0" width="66.1377551020408"/>
    <col collapsed="false" hidden="false" max="7" min="7" style="0" width="31.0051020408163"/>
    <col collapsed="false" hidden="false" max="8" min="8" style="0" width="11.2959183673469"/>
    <col collapsed="false" hidden="false" max="9" min="9" style="0" width="18.2857142857143"/>
    <col collapsed="false" hidden="false" max="10" min="10" style="0" width="31.8571428571429"/>
    <col collapsed="false" hidden="false" max="11" min="11" style="0" width="2.14285714285714"/>
    <col collapsed="false" hidden="false" max="1025" min="12" style="0" width="14.4285714285714"/>
  </cols>
  <sheetData>
    <row r="1" customFormat="false" ht="15.75" hidden="false" customHeight="false" outlineLevel="0" collapsed="false">
      <c r="A1" s="29" t="s">
        <v>424</v>
      </c>
      <c r="B1" s="29"/>
      <c r="C1" s="30"/>
      <c r="E1" s="31" t="s">
        <v>11</v>
      </c>
      <c r="F1" s="31" t="s">
        <v>21</v>
      </c>
      <c r="G1" s="31" t="s">
        <v>22</v>
      </c>
      <c r="H1" s="32" t="s">
        <v>12</v>
      </c>
      <c r="I1" s="31" t="s">
        <v>15</v>
      </c>
      <c r="J1" s="31" t="s">
        <v>425</v>
      </c>
      <c r="K1" s="30"/>
      <c r="L1" s="33" t="s">
        <v>23</v>
      </c>
      <c r="M1" s="33" t="s">
        <v>24</v>
      </c>
      <c r="N1" s="33" t="s">
        <v>25</v>
      </c>
      <c r="O1" s="33" t="s">
        <v>26</v>
      </c>
    </row>
    <row r="2" customFormat="false" ht="15.75" hidden="false" customHeight="false" outlineLevel="0" collapsed="false">
      <c r="A2" s="34" t="s">
        <v>27</v>
      </c>
      <c r="B2" s="35" t="s">
        <v>28</v>
      </c>
      <c r="C2" s="30"/>
      <c r="D2" s="26" t="n">
        <v>1</v>
      </c>
      <c r="E2" s="26"/>
      <c r="F2" s="26" t="s">
        <v>426</v>
      </c>
      <c r="G2" s="26" t="s">
        <v>53</v>
      </c>
      <c r="H2" s="36" t="n">
        <v>42286</v>
      </c>
      <c r="I2" s="28" t="n">
        <v>31472000</v>
      </c>
      <c r="J2" s="28" t="s">
        <v>427</v>
      </c>
      <c r="K2" s="30"/>
      <c r="L2" s="38" t="n">
        <v>42005</v>
      </c>
      <c r="M2" s="38"/>
      <c r="N2" s="38"/>
      <c r="O2" s="38"/>
      <c r="P2" s="39"/>
    </row>
    <row r="3" customFormat="false" ht="15.75" hidden="false" customHeight="false" outlineLevel="0" collapsed="false">
      <c r="A3" s="40"/>
      <c r="B3" s="41" t="n">
        <f aca="false">A3-P26</f>
        <v>-67063265.21</v>
      </c>
      <c r="C3" s="30"/>
      <c r="D3" s="26" t="n">
        <f aca="false">D2+1</f>
        <v>2</v>
      </c>
      <c r="E3" s="26"/>
      <c r="F3" s="26" t="s">
        <v>428</v>
      </c>
      <c r="G3" s="26" t="s">
        <v>53</v>
      </c>
      <c r="H3" s="36" t="n">
        <v>42262</v>
      </c>
      <c r="I3" s="28" t="n">
        <v>1394652.92</v>
      </c>
      <c r="J3" s="28" t="s">
        <v>429</v>
      </c>
      <c r="K3" s="30"/>
      <c r="L3" s="42" t="n">
        <f aca="false">SUMIFS(I:I,H:H,"&gt;="&amp;DATE(2015,1,1),H:H,"&lt;="&amp;DATE(2015,1,7))</f>
        <v>0</v>
      </c>
      <c r="M3" s="42" t="n">
        <f aca="false">SUMIFS(I:I,H:H,"&gt;="&amp;DATE(2015,1,8),H:H,"&lt;="&amp;DATE(2015,1,14))</f>
        <v>0</v>
      </c>
      <c r="N3" s="42" t="n">
        <f aca="false">SUMIFS(I:I,H:H,"&gt;="&amp;DATE(2015,1,15),H:H,"&lt;="&amp;DATE(2015,1,21))</f>
        <v>0</v>
      </c>
      <c r="O3" s="42" t="n">
        <f aca="false">SUMIFS(I:I,H:H,"&gt;="&amp;DATE(2015,1,22),H:H,"&lt;="&amp;DATE(2015,1,31))</f>
        <v>0</v>
      </c>
      <c r="P3" s="42" t="n">
        <f aca="false">SUM(L3:O3)</f>
        <v>0</v>
      </c>
    </row>
    <row r="4" customFormat="false" ht="15.75" hidden="false" customHeight="false" outlineLevel="0" collapsed="false">
      <c r="A4" s="43"/>
      <c r="B4" s="44"/>
      <c r="C4" s="30"/>
      <c r="D4" s="26" t="n">
        <f aca="false">D3+1</f>
        <v>3</v>
      </c>
      <c r="E4" s="26"/>
      <c r="F4" s="26" t="s">
        <v>430</v>
      </c>
      <c r="G4" s="26" t="s">
        <v>53</v>
      </c>
      <c r="H4" s="36" t="n">
        <v>42081</v>
      </c>
      <c r="I4" s="28" t="n">
        <v>33694165.32</v>
      </c>
      <c r="J4" s="28" t="s">
        <v>431</v>
      </c>
      <c r="K4" s="30"/>
      <c r="L4" s="45" t="n">
        <v>42036</v>
      </c>
      <c r="M4" s="45"/>
      <c r="N4" s="45"/>
      <c r="O4" s="45"/>
    </row>
    <row r="5" customFormat="false" ht="15.75" hidden="false" customHeight="false" outlineLevel="0" collapsed="false">
      <c r="A5" s="43" t="s">
        <v>34</v>
      </c>
      <c r="B5" s="46" t="n">
        <f aca="false">P3</f>
        <v>0</v>
      </c>
      <c r="C5" s="30"/>
      <c r="D5" s="26" t="n">
        <f aca="false">D4+1</f>
        <v>4</v>
      </c>
      <c r="E5" s="26" t="s">
        <v>432</v>
      </c>
      <c r="F5" s="26" t="s">
        <v>433</v>
      </c>
      <c r="G5" s="26" t="s">
        <v>53</v>
      </c>
      <c r="H5" s="36" t="n">
        <v>42170</v>
      </c>
      <c r="I5" s="28" t="n">
        <v>502446.97</v>
      </c>
      <c r="J5" s="28"/>
      <c r="K5" s="30"/>
      <c r="L5" s="47" t="n">
        <f aca="false">SUMIFS(I:I,H:H,"&gt;="&amp;DATE(2015,2,1),H:H,"&lt;="&amp;DATE(2015,2,7))</f>
        <v>0</v>
      </c>
      <c r="M5" s="47" t="n">
        <f aca="false">SUMIFS(I:I,H:H,"&gt;="&amp;DATE(2015,2,8),H:H,"&lt;="&amp;DATE(2015,2,14))</f>
        <v>0</v>
      </c>
      <c r="N5" s="47" t="n">
        <f aca="false">SUMIFS(I:I,H:H,"&gt;="&amp;DATE(2015,2,15),H:H,"&lt;="&amp;DATE(2015,2,21))</f>
        <v>0</v>
      </c>
      <c r="O5" s="47" t="n">
        <f aca="false">SUMIFS(I:I,H:H,"&gt;="&amp;DATE(2015,2,22),H:H,"&lt;="&amp;DATE(2015,2,28))</f>
        <v>0</v>
      </c>
      <c r="P5" s="47" t="n">
        <f aca="false">SUM(L5:O5)</f>
        <v>0</v>
      </c>
    </row>
    <row r="6" customFormat="false" ht="15.75" hidden="false" customHeight="false" outlineLevel="0" collapsed="false">
      <c r="A6" s="25" t="s">
        <v>38</v>
      </c>
      <c r="B6" s="48" t="n">
        <f aca="false">P5</f>
        <v>0</v>
      </c>
      <c r="C6" s="30"/>
      <c r="D6" s="26" t="n">
        <f aca="false">D5+1</f>
        <v>5</v>
      </c>
      <c r="E6" s="26"/>
      <c r="F6" s="26"/>
      <c r="G6" s="26"/>
      <c r="H6" s="36"/>
      <c r="I6" s="28"/>
      <c r="J6" s="28"/>
      <c r="K6" s="30"/>
      <c r="L6" s="45" t="n">
        <v>42064</v>
      </c>
      <c r="M6" s="45"/>
      <c r="N6" s="45"/>
      <c r="O6" s="45"/>
    </row>
    <row r="7" customFormat="false" ht="15.75" hidden="false" customHeight="false" outlineLevel="0" collapsed="false">
      <c r="A7" s="25" t="s">
        <v>40</v>
      </c>
      <c r="B7" s="48" t="n">
        <f aca="false">P7</f>
        <v>33694165.32</v>
      </c>
      <c r="C7" s="30"/>
      <c r="D7" s="26" t="n">
        <f aca="false">D6+1</f>
        <v>6</v>
      </c>
      <c r="E7" s="26"/>
      <c r="F7" s="26"/>
      <c r="G7" s="26"/>
      <c r="H7" s="36"/>
      <c r="I7" s="28"/>
      <c r="J7" s="28"/>
      <c r="K7" s="30"/>
      <c r="L7" s="47" t="n">
        <f aca="false">SUMIFS(I:I,H:H,"&gt;="&amp;DATE(2015,3,1),H:H,"&lt;="&amp;DATE(2015,3,7))</f>
        <v>0</v>
      </c>
      <c r="M7" s="47" t="n">
        <f aca="false">SUMIFS(I:I,H:H,"&gt;="&amp;DATE(2015,3,8),H:H,"&lt;="&amp;DATE(2015,3,14))</f>
        <v>0</v>
      </c>
      <c r="N7" s="47" t="n">
        <f aca="false">SUMIFS(I:I,H:H,"&gt;="&amp;DATE(2015,3,15),H:H,"&lt;="&amp;DATE(2015,3,21))</f>
        <v>33694165.32</v>
      </c>
      <c r="O7" s="47" t="n">
        <f aca="false">SUMIFS(I:I,H:H,"&gt;="&amp;DATE(2015,3,22),H:H,"&lt;="&amp;DATE(2015,3,31))</f>
        <v>0</v>
      </c>
      <c r="P7" s="47" t="n">
        <f aca="false">SUM(L7:O7)</f>
        <v>33694165.32</v>
      </c>
    </row>
    <row r="8" customFormat="false" ht="15.75" hidden="false" customHeight="false" outlineLevel="0" collapsed="false">
      <c r="A8" s="43" t="s">
        <v>42</v>
      </c>
      <c r="B8" s="46" t="n">
        <f aca="false">P9</f>
        <v>0</v>
      </c>
      <c r="C8" s="30"/>
      <c r="D8" s="26" t="n">
        <f aca="false">D7+1</f>
        <v>7</v>
      </c>
      <c r="E8" s="26"/>
      <c r="F8" s="26"/>
      <c r="G8" s="26"/>
      <c r="H8" s="36"/>
      <c r="I8" s="28"/>
      <c r="J8" s="28"/>
      <c r="K8" s="30"/>
      <c r="L8" s="45" t="n">
        <v>42095</v>
      </c>
      <c r="M8" s="45"/>
      <c r="N8" s="45"/>
      <c r="O8" s="45"/>
    </row>
    <row r="9" customFormat="false" ht="15.75" hidden="false" customHeight="false" outlineLevel="0" collapsed="false">
      <c r="A9" s="43" t="s">
        <v>44</v>
      </c>
      <c r="B9" s="46" t="n">
        <f aca="false">P11</f>
        <v>0</v>
      </c>
      <c r="C9" s="30"/>
      <c r="D9" s="26" t="n">
        <f aca="false">D8+1</f>
        <v>8</v>
      </c>
      <c r="E9" s="26"/>
      <c r="F9" s="26"/>
      <c r="G9" s="26"/>
      <c r="H9" s="36"/>
      <c r="I9" s="28"/>
      <c r="J9" s="28"/>
      <c r="K9" s="30"/>
      <c r="L9" s="47" t="n">
        <f aca="false">SUMIFS(I:I,H:H,"&gt;="&amp;DATE(2015,4,1),H:H,"&lt;="&amp;DATE(2015,4,10))</f>
        <v>0</v>
      </c>
      <c r="M9" s="47" t="n">
        <f aca="false">SUMIFS(I:I,H:H,"&gt;="&amp;DATE(2015,4,11),H:H,"&lt;="&amp;DATE(2015,4,18))</f>
        <v>0</v>
      </c>
      <c r="N9" s="47" t="n">
        <f aca="false">SUMIFS(I:I,H:H,"&gt;="&amp;DATE(2015,4,19),H:H,"&lt;="&amp;DATE(2015,4,25))</f>
        <v>0</v>
      </c>
      <c r="O9" s="47" t="n">
        <f aca="false">SUMIFS(I:I,H:H,"&gt;="&amp;DATE(2015,4,26),H:H,"&lt;="&amp;DATE(2015,4,30))</f>
        <v>0</v>
      </c>
      <c r="P9" s="47" t="n">
        <f aca="false">SUM(L9:O9)</f>
        <v>0</v>
      </c>
    </row>
    <row r="10" customFormat="false" ht="15.75" hidden="false" customHeight="false" outlineLevel="0" collapsed="false">
      <c r="A10" s="43" t="s">
        <v>46</v>
      </c>
      <c r="B10" s="46" t="n">
        <f aca="false">P13</f>
        <v>502446.97</v>
      </c>
      <c r="C10" s="30"/>
      <c r="D10" s="26" t="n">
        <f aca="false">D9+1</f>
        <v>9</v>
      </c>
      <c r="E10" s="26"/>
      <c r="F10" s="26"/>
      <c r="G10" s="26"/>
      <c r="H10" s="36"/>
      <c r="I10" s="28"/>
      <c r="J10" s="28"/>
      <c r="K10" s="30"/>
      <c r="L10" s="45" t="n">
        <v>42125</v>
      </c>
      <c r="M10" s="45"/>
      <c r="N10" s="45"/>
      <c r="O10" s="45"/>
    </row>
    <row r="11" customFormat="false" ht="15.75" hidden="false" customHeight="false" outlineLevel="0" collapsed="false">
      <c r="A11" s="43" t="s">
        <v>50</v>
      </c>
      <c r="B11" s="46" t="n">
        <f aca="false">P15</f>
        <v>0</v>
      </c>
      <c r="C11" s="30"/>
      <c r="D11" s="26" t="n">
        <f aca="false">D10+1</f>
        <v>10</v>
      </c>
      <c r="E11" s="26"/>
      <c r="F11" s="26"/>
      <c r="G11" s="26"/>
      <c r="H11" s="36"/>
      <c r="I11" s="28"/>
      <c r="J11" s="28"/>
      <c r="K11" s="30"/>
      <c r="L11" s="47" t="n">
        <f aca="false">SUMIFS(I:I,H:H,"&gt;="&amp;DATE(2015,5,1),H:H,"&lt;="&amp;DATE(2015,5,9))</f>
        <v>0</v>
      </c>
      <c r="M11" s="47" t="n">
        <f aca="false">SUMIFS(I:I,H:H,"&gt;="&amp;DATE(2015,5,10),H:H,"&lt;="&amp;DATE(2015,5,16))</f>
        <v>0</v>
      </c>
      <c r="N11" s="47" t="n">
        <f aca="false">SUMIFS(I:I,H:H,"&gt;="&amp;DATE(2015,5,17),H:H,"&lt;="&amp;DATE(2015,5,23))</f>
        <v>0</v>
      </c>
      <c r="O11" s="47" t="n">
        <f aca="false">SUMIFS(I:I,H:H,"&gt;="&amp;DATE(2015,5,24),H:H,"&lt;="&amp;DATE(2015,5,31))</f>
        <v>0</v>
      </c>
      <c r="P11" s="47" t="n">
        <f aca="false">SUM(L11:O11)</f>
        <v>0</v>
      </c>
    </row>
    <row r="12" customFormat="false" ht="15.75" hidden="false" customHeight="false" outlineLevel="0" collapsed="false">
      <c r="A12" s="25" t="s">
        <v>54</v>
      </c>
      <c r="B12" s="48" t="n">
        <f aca="false">P17</f>
        <v>0</v>
      </c>
      <c r="C12" s="30"/>
      <c r="D12" s="26" t="n">
        <f aca="false">D11+1</f>
        <v>11</v>
      </c>
      <c r="E12" s="26"/>
      <c r="F12" s="26"/>
      <c r="G12" s="26"/>
      <c r="H12" s="36"/>
      <c r="I12" s="28"/>
      <c r="J12" s="28"/>
      <c r="K12" s="30"/>
      <c r="L12" s="45" t="n">
        <v>42156</v>
      </c>
      <c r="M12" s="45"/>
      <c r="N12" s="45"/>
      <c r="O12" s="45"/>
    </row>
    <row r="13" customFormat="false" ht="15.75" hidden="false" customHeight="false" outlineLevel="0" collapsed="false">
      <c r="A13" s="25" t="s">
        <v>57</v>
      </c>
      <c r="B13" s="48" t="n">
        <f aca="false">P19</f>
        <v>1394652.92</v>
      </c>
      <c r="C13" s="30"/>
      <c r="D13" s="26" t="n">
        <f aca="false">D12+1</f>
        <v>12</v>
      </c>
      <c r="E13" s="26"/>
      <c r="F13" s="26"/>
      <c r="G13" s="26"/>
      <c r="H13" s="36"/>
      <c r="I13" s="28"/>
      <c r="J13" s="28"/>
      <c r="K13" s="30"/>
      <c r="L13" s="47" t="n">
        <f aca="false">SUMIFS(I:I,H:H,"&gt;="&amp;DATE(2015,6,1),H:H,"&lt;="&amp;DATE(2015,6,6))</f>
        <v>0</v>
      </c>
      <c r="M13" s="47" t="n">
        <f aca="false">SUMIFS(I:I,H:H,"&gt;="&amp;DATE(2015,6,7),H:H,"&lt;="&amp;DATE(2015,6,13))</f>
        <v>0</v>
      </c>
      <c r="N13" s="47" t="n">
        <f aca="false">SUMIFS(I:I,H:H,"&gt;="&amp;DATE(2015,6,14),H:H,"&lt;="&amp;DATE(2015,6,20))</f>
        <v>502446.97</v>
      </c>
      <c r="O13" s="47" t="n">
        <f aca="false">SUMIFS(I:I,H:H,"&gt;="&amp;DATE(2015,6,21),H:H,"&lt;="&amp;DATE(2015,6,30))</f>
        <v>0</v>
      </c>
      <c r="P13" s="47" t="n">
        <f aca="false">SUM(L13:O13)</f>
        <v>502446.97</v>
      </c>
    </row>
    <row r="14" customFormat="false" ht="15.75" hidden="false" customHeight="false" outlineLevel="0" collapsed="false">
      <c r="A14" s="25" t="s">
        <v>59</v>
      </c>
      <c r="B14" s="48" t="n">
        <f aca="false">P21</f>
        <v>31472000</v>
      </c>
      <c r="C14" s="30"/>
      <c r="D14" s="26" t="n">
        <f aca="false">D13+1</f>
        <v>13</v>
      </c>
      <c r="E14" s="26"/>
      <c r="F14" s="26"/>
      <c r="G14" s="26"/>
      <c r="H14" s="36"/>
      <c r="I14" s="28"/>
      <c r="J14" s="28"/>
      <c r="K14" s="30"/>
      <c r="L14" s="45" t="n">
        <v>42186</v>
      </c>
      <c r="M14" s="45"/>
      <c r="N14" s="45"/>
      <c r="O14" s="45"/>
    </row>
    <row r="15" customFormat="false" ht="15.75" hidden="false" customHeight="false" outlineLevel="0" collapsed="false">
      <c r="A15" s="25" t="s">
        <v>63</v>
      </c>
      <c r="B15" s="48" t="n">
        <f aca="false">P23</f>
        <v>0</v>
      </c>
      <c r="C15" s="30"/>
      <c r="D15" s="26" t="n">
        <f aca="false">D14+1</f>
        <v>14</v>
      </c>
      <c r="E15" s="26"/>
      <c r="F15" s="26"/>
      <c r="G15" s="26"/>
      <c r="H15" s="36"/>
      <c r="I15" s="28"/>
      <c r="J15" s="28"/>
      <c r="K15" s="30"/>
      <c r="L15" s="47" t="n">
        <f aca="false">SUMIFS(I:I,H:H,"&gt;="&amp;DATE(2015,7,1),H:H,"&lt;="&amp;DATE(2015,7,11))</f>
        <v>0</v>
      </c>
      <c r="M15" s="47" t="n">
        <f aca="false">SUMIFS(I:I,H:H,"&gt;="&amp;DATE(2015,7,12),H:H,"&lt;="&amp;DATE(2015,7,18))</f>
        <v>0</v>
      </c>
      <c r="N15" s="47" t="n">
        <f aca="false">SUMIFS(I:I,H:H,"&gt;="&amp;DATE(2015,7,19),H:H,"&lt;="&amp;DATE(2015,7,25))</f>
        <v>0</v>
      </c>
      <c r="O15" s="47" t="n">
        <f aca="false">SUMIFS(I:I,H:H,"&gt;="&amp;DATE(2015,7,26),H:H,"&lt;="&amp;DATE(2015,7,31))</f>
        <v>0</v>
      </c>
      <c r="P15" s="47" t="n">
        <f aca="false">SUM(L15:O15)</f>
        <v>0</v>
      </c>
    </row>
    <row r="16" customFormat="false" ht="15.75" hidden="false" customHeight="false" outlineLevel="0" collapsed="false">
      <c r="A16" s="25" t="s">
        <v>67</v>
      </c>
      <c r="B16" s="49" t="n">
        <f aca="false">P25</f>
        <v>0</v>
      </c>
      <c r="C16" s="30"/>
      <c r="D16" s="26" t="n">
        <f aca="false">D15+1</f>
        <v>15</v>
      </c>
      <c r="E16" s="26"/>
      <c r="F16" s="26"/>
      <c r="G16" s="26"/>
      <c r="H16" s="36"/>
      <c r="I16" s="28"/>
      <c r="J16" s="28"/>
      <c r="K16" s="30"/>
      <c r="L16" s="45" t="n">
        <v>42217</v>
      </c>
      <c r="M16" s="45"/>
      <c r="N16" s="45"/>
      <c r="O16" s="45"/>
    </row>
    <row r="17" customFormat="false" ht="15.75" hidden="false" customHeight="false" outlineLevel="0" collapsed="false">
      <c r="B17" s="37" t="n">
        <f aca="false">P26</f>
        <v>67063265.21</v>
      </c>
      <c r="C17" s="30"/>
      <c r="D17" s="26" t="n">
        <f aca="false">D16+1</f>
        <v>16</v>
      </c>
      <c r="E17" s="26"/>
      <c r="F17" s="26"/>
      <c r="G17" s="26"/>
      <c r="H17" s="36"/>
      <c r="I17" s="28"/>
      <c r="J17" s="28"/>
      <c r="K17" s="30"/>
      <c r="L17" s="47" t="n">
        <f aca="false">SUMIFS(I:I,H:H,"&gt;="&amp;DATE(2015,8,1),H:H,"&lt;="&amp;DATE(2015,8,8))</f>
        <v>0</v>
      </c>
      <c r="M17" s="47" t="n">
        <f aca="false">SUMIFS(I:I,H:H,"&gt;="&amp;DATE(2015,8,9),H:H,"&lt;="&amp;DATE(2015,8,15))</f>
        <v>0</v>
      </c>
      <c r="N17" s="47" t="n">
        <f aca="false">SUMIFS(I:I,H:H,"&gt;="&amp;DATE(2015,8,16),H:H,"&lt;="&amp;DATE(2015,8,22))</f>
        <v>0</v>
      </c>
      <c r="O17" s="47" t="n">
        <f aca="false">SUMIFS(I:I,H:H,"&gt;="&amp;DATE(2015,8,22),H:H,"&lt;="&amp;DATE(2015,8,30))</f>
        <v>0</v>
      </c>
      <c r="P17" s="47" t="n">
        <f aca="false">SUM(L17:O17)</f>
        <v>0</v>
      </c>
    </row>
    <row r="18" customFormat="false" ht="15.75" hidden="false" customHeight="false" outlineLevel="0" collapsed="false">
      <c r="C18" s="30"/>
      <c r="D18" s="26" t="n">
        <f aca="false">D17+1</f>
        <v>17</v>
      </c>
      <c r="E18" s="26"/>
      <c r="F18" s="26"/>
      <c r="G18" s="26"/>
      <c r="H18" s="36"/>
      <c r="I18" s="28"/>
      <c r="J18" s="28"/>
      <c r="K18" s="30"/>
      <c r="L18" s="45" t="n">
        <v>42248</v>
      </c>
      <c r="M18" s="45"/>
      <c r="N18" s="45"/>
      <c r="O18" s="45"/>
    </row>
    <row r="19" customFormat="false" ht="15.75" hidden="false" customHeight="false" outlineLevel="0" collapsed="false">
      <c r="C19" s="30"/>
      <c r="D19" s="26" t="n">
        <f aca="false">D18+1</f>
        <v>18</v>
      </c>
      <c r="E19" s="26"/>
      <c r="F19" s="26"/>
      <c r="G19" s="26"/>
      <c r="H19" s="36"/>
      <c r="I19" s="28"/>
      <c r="J19" s="28"/>
      <c r="K19" s="30"/>
      <c r="L19" s="47" t="n">
        <f aca="false">SUMIFS(I:I,H:H,"&gt;="&amp;DATE(2015,9,1),H:H,"&lt;="&amp;DATE(2015,9,5))</f>
        <v>0</v>
      </c>
      <c r="M19" s="47" t="n">
        <f aca="false">SUMIFS(I:I,H:H,"&gt;="&amp;DATE(2015,9,6),H:H,"&lt;="&amp;DATE(2015,9,12))</f>
        <v>0</v>
      </c>
      <c r="N19" s="47" t="n">
        <f aca="false">SUMIFS(I:I,H:H,"&gt;="&amp;DATE(2015,9,13),H:H,"&lt;="&amp;DATE(2015,9,19))</f>
        <v>1394652.92</v>
      </c>
      <c r="O19" s="47" t="n">
        <f aca="false">SUMIFS(I:I,H:H,"&gt;="&amp;DATE(2015,9,20),H:H,"&lt;="&amp;DATE(2015,9,30))</f>
        <v>0</v>
      </c>
      <c r="P19" s="47" t="n">
        <f aca="false">SUM(L19:O19)</f>
        <v>1394652.92</v>
      </c>
    </row>
    <row r="20" customFormat="false" ht="15.75" hidden="false" customHeight="false" outlineLevel="0" collapsed="false">
      <c r="C20" s="30"/>
      <c r="D20" s="26" t="n">
        <f aca="false">D19+1</f>
        <v>19</v>
      </c>
      <c r="E20" s="26"/>
      <c r="F20" s="26"/>
      <c r="G20" s="26"/>
      <c r="H20" s="36"/>
      <c r="I20" s="28"/>
      <c r="J20" s="28"/>
      <c r="K20" s="30"/>
      <c r="L20" s="45" t="n">
        <v>42278</v>
      </c>
      <c r="M20" s="45"/>
      <c r="N20" s="45"/>
      <c r="O20" s="45"/>
    </row>
    <row r="21" customFormat="false" ht="15.75" hidden="false" customHeight="false" outlineLevel="0" collapsed="false">
      <c r="C21" s="30"/>
      <c r="D21" s="26" t="n">
        <f aca="false">D20+1</f>
        <v>20</v>
      </c>
      <c r="E21" s="26"/>
      <c r="F21" s="26"/>
      <c r="G21" s="26"/>
      <c r="H21" s="36"/>
      <c r="I21" s="28"/>
      <c r="J21" s="28"/>
      <c r="K21" s="30"/>
      <c r="L21" s="47" t="n">
        <f aca="false">SUMIFS(I:I,H:H,"&gt;="&amp;DATE(2015,10,1),H:H,"&lt;="&amp;DATE(2015,10,10))</f>
        <v>31472000</v>
      </c>
      <c r="M21" s="47" t="n">
        <f aca="false">SUMIFS(I:I,H:H,"&gt;="&amp;DATE(2015,10,11),H:H,"&lt;="&amp;DATE(2015,10,17))</f>
        <v>0</v>
      </c>
      <c r="N21" s="47" t="n">
        <f aca="false">SUMIFS(I:I,H:H,"&gt;="&amp;DATE(2015,10,18),H:H,"&lt;="&amp;DATE(2015,10,24))</f>
        <v>0</v>
      </c>
      <c r="O21" s="47" t="n">
        <f aca="false">SUMIFS(I:I,H:H,"&gt;="&amp;DATE(2015,10,25),H:H,"&lt;="&amp;DATE(2015,10,31))</f>
        <v>0</v>
      </c>
      <c r="P21" s="47" t="n">
        <f aca="false">SUM(L21:O21)</f>
        <v>31472000</v>
      </c>
    </row>
    <row r="22" customFormat="false" ht="15.75" hidden="false" customHeight="false" outlineLevel="0" collapsed="false">
      <c r="C22" s="30"/>
      <c r="D22" s="26" t="n">
        <f aca="false">D21+1</f>
        <v>21</v>
      </c>
      <c r="E22" s="26"/>
      <c r="F22" s="26"/>
      <c r="G22" s="26"/>
      <c r="H22" s="36"/>
      <c r="I22" s="28"/>
      <c r="J22" s="28"/>
      <c r="K22" s="30"/>
      <c r="L22" s="45" t="n">
        <v>42309</v>
      </c>
      <c r="M22" s="45"/>
      <c r="N22" s="45"/>
      <c r="O22" s="45"/>
    </row>
    <row r="23" customFormat="false" ht="15.75" hidden="false" customHeight="false" outlineLevel="0" collapsed="false">
      <c r="C23" s="30"/>
      <c r="D23" s="26" t="n">
        <f aca="false">D22+1</f>
        <v>22</v>
      </c>
      <c r="E23" s="26"/>
      <c r="F23" s="26"/>
      <c r="G23" s="26"/>
      <c r="H23" s="36"/>
      <c r="I23" s="28"/>
      <c r="J23" s="28"/>
      <c r="K23" s="30"/>
      <c r="L23" s="47" t="n">
        <f aca="false">SUMIFS(I:I,H:H,"&gt;="&amp;DATE(2015,11,1),H:H,"&lt;="&amp;DATE(2015,11,7))</f>
        <v>0</v>
      </c>
      <c r="M23" s="47" t="n">
        <f aca="false">SUMIFS(I:I,H:H,"&gt;="&amp;DATE(2015,11,8),H:H,"&lt;="&amp;DATE(2015,11,14))</f>
        <v>0</v>
      </c>
      <c r="N23" s="47" t="n">
        <f aca="false">SUMIFS(I:I,H:H,"&gt;="&amp;DATE(2015,11,15),H:H,"&lt;="&amp;DATE(2015,11,21))</f>
        <v>0</v>
      </c>
      <c r="O23" s="47" t="n">
        <f aca="false">SUMIFS(I:I,H:H,"&gt;="&amp;DATE(2015,11,22),H:H,"&lt;="&amp;DATE(2015,11,30))</f>
        <v>0</v>
      </c>
      <c r="P23" s="47" t="n">
        <f aca="false">SUM(L23:O23)</f>
        <v>0</v>
      </c>
    </row>
    <row r="24" customFormat="false" ht="15.75" hidden="false" customHeight="false" outlineLevel="0" collapsed="false">
      <c r="C24" s="30"/>
      <c r="D24" s="26" t="n">
        <f aca="false">D23+1</f>
        <v>23</v>
      </c>
      <c r="E24" s="26"/>
      <c r="F24" s="26"/>
      <c r="G24" s="26"/>
      <c r="H24" s="36"/>
      <c r="I24" s="28"/>
      <c r="J24" s="28"/>
      <c r="K24" s="30"/>
      <c r="L24" s="45" t="n">
        <v>42339</v>
      </c>
      <c r="M24" s="45"/>
      <c r="N24" s="45"/>
      <c r="O24" s="45"/>
    </row>
    <row r="25" customFormat="false" ht="15.75" hidden="false" customHeight="false" outlineLevel="0" collapsed="false">
      <c r="C25" s="30"/>
      <c r="D25" s="26" t="n">
        <f aca="false">D24+1</f>
        <v>24</v>
      </c>
      <c r="E25" s="26"/>
      <c r="F25" s="26"/>
      <c r="G25" s="26"/>
      <c r="H25" s="36"/>
      <c r="I25" s="28"/>
      <c r="J25" s="28"/>
      <c r="K25" s="30"/>
      <c r="L25" s="47" t="n">
        <f aca="false">SUMIFS(I:I,H:H,"&gt;="&amp;DATE(2015,12,1),H:H,"&lt;="&amp;DATE(2015,12,12))</f>
        <v>0</v>
      </c>
      <c r="M25" s="47" t="n">
        <f aca="false">SUMIFS(I:I,H:H,"&gt;="&amp;DATE(2015,12,13),H:H,"&lt;="&amp;DATE(2015,12,19))</f>
        <v>0</v>
      </c>
      <c r="N25" s="47" t="n">
        <f aca="false">SUMIFS(I:I,H:H,"&gt;="&amp;DATE(2015,12,20),H:H,"&lt;="&amp;DATE(2015,12,26))</f>
        <v>0</v>
      </c>
      <c r="O25" s="47" t="n">
        <f aca="false">SUMIFS(I:I,H:H,"&gt;="&amp;DATE(2015,12,27),H:H,"&lt;="&amp;DATE(2015,12,31))</f>
        <v>0</v>
      </c>
      <c r="P25" s="47" t="n">
        <f aca="false">SUM(L25:O25)</f>
        <v>0</v>
      </c>
    </row>
    <row r="26" customFormat="false" ht="15.75" hidden="false" customHeight="false" outlineLevel="0" collapsed="false">
      <c r="C26" s="30"/>
      <c r="D26" s="26" t="n">
        <f aca="false">D25+1</f>
        <v>25</v>
      </c>
      <c r="E26" s="26"/>
      <c r="F26" s="26"/>
      <c r="G26" s="26"/>
      <c r="H26" s="36"/>
      <c r="I26" s="28"/>
      <c r="J26" s="28"/>
      <c r="K26" s="30"/>
      <c r="P26" s="37" t="n">
        <f aca="false">SUM(P4:P25)</f>
        <v>67063265.21</v>
      </c>
    </row>
    <row r="27" customFormat="false" ht="15.75" hidden="false" customHeight="false" outlineLevel="0" collapsed="false">
      <c r="C27" s="30"/>
      <c r="D27" s="26" t="n">
        <f aca="false">D26+1</f>
        <v>26</v>
      </c>
      <c r="E27" s="26"/>
      <c r="F27" s="26"/>
      <c r="G27" s="26"/>
      <c r="H27" s="36"/>
      <c r="I27" s="28"/>
      <c r="J27" s="28"/>
      <c r="K27" s="30"/>
    </row>
    <row r="28" customFormat="false" ht="15.75" hidden="false" customHeight="false" outlineLevel="0" collapsed="false">
      <c r="C28" s="30"/>
      <c r="D28" s="26" t="n">
        <f aca="false">D27+1</f>
        <v>27</v>
      </c>
      <c r="E28" s="26"/>
      <c r="F28" s="26"/>
      <c r="G28" s="26"/>
      <c r="H28" s="36"/>
      <c r="I28" s="28"/>
      <c r="J28" s="28"/>
      <c r="K28" s="30"/>
    </row>
    <row r="29" customFormat="false" ht="15.75" hidden="false" customHeight="false" outlineLevel="0" collapsed="false">
      <c r="C29" s="30"/>
      <c r="D29" s="26" t="n">
        <f aca="false">D28+1</f>
        <v>28</v>
      </c>
      <c r="E29" s="26"/>
      <c r="F29" s="26"/>
      <c r="G29" s="26"/>
      <c r="H29" s="36"/>
      <c r="I29" s="28"/>
      <c r="J29" s="28"/>
      <c r="K29" s="30"/>
    </row>
    <row r="30" customFormat="false" ht="15.75" hidden="false" customHeight="false" outlineLevel="0" collapsed="false">
      <c r="C30" s="30"/>
      <c r="D30" s="26" t="n">
        <f aca="false">D29+1</f>
        <v>29</v>
      </c>
      <c r="E30" s="26"/>
      <c r="F30" s="26"/>
      <c r="G30" s="26"/>
      <c r="H30" s="36"/>
      <c r="I30" s="28"/>
      <c r="J30" s="28"/>
      <c r="K30" s="30"/>
    </row>
    <row r="31" customFormat="false" ht="15.75" hidden="false" customHeight="false" outlineLevel="0" collapsed="false">
      <c r="C31" s="30"/>
      <c r="D31" s="26" t="n">
        <f aca="false">D30+1</f>
        <v>30</v>
      </c>
      <c r="E31" s="26"/>
      <c r="F31" s="26"/>
      <c r="G31" s="26"/>
      <c r="H31" s="36"/>
      <c r="I31" s="28"/>
      <c r="J31" s="28"/>
      <c r="K31" s="30"/>
    </row>
    <row r="32" customFormat="false" ht="15.75" hidden="false" customHeight="false" outlineLevel="0" collapsed="false">
      <c r="C32" s="30"/>
      <c r="D32" s="26" t="n">
        <f aca="false">D31+1</f>
        <v>31</v>
      </c>
      <c r="E32" s="26"/>
      <c r="F32" s="26"/>
      <c r="G32" s="26"/>
      <c r="H32" s="36"/>
      <c r="I32" s="28"/>
      <c r="J32" s="28"/>
      <c r="K32" s="30"/>
    </row>
    <row r="33" customFormat="false" ht="15.75" hidden="false" customHeight="false" outlineLevel="0" collapsed="false">
      <c r="C33" s="30"/>
      <c r="D33" s="26" t="n">
        <f aca="false">D32+1</f>
        <v>32</v>
      </c>
      <c r="E33" s="26"/>
      <c r="F33" s="26"/>
      <c r="G33" s="26"/>
      <c r="H33" s="36"/>
      <c r="I33" s="28"/>
      <c r="J33" s="28"/>
      <c r="K33" s="30"/>
    </row>
    <row r="34" customFormat="false" ht="15.75" hidden="false" customHeight="false" outlineLevel="0" collapsed="false">
      <c r="C34" s="30"/>
      <c r="D34" s="26" t="n">
        <f aca="false">D33+1</f>
        <v>33</v>
      </c>
      <c r="E34" s="26"/>
      <c r="F34" s="26"/>
      <c r="G34" s="26"/>
      <c r="H34" s="36"/>
      <c r="I34" s="28"/>
      <c r="J34" s="28"/>
      <c r="K34" s="30"/>
    </row>
    <row r="35" customFormat="false" ht="15.75" hidden="false" customHeight="false" outlineLevel="0" collapsed="false">
      <c r="C35" s="30"/>
      <c r="D35" s="26" t="n">
        <f aca="false">D34+1</f>
        <v>34</v>
      </c>
      <c r="E35" s="26"/>
      <c r="F35" s="26"/>
      <c r="G35" s="26"/>
      <c r="H35" s="36"/>
      <c r="I35" s="28"/>
      <c r="J35" s="28"/>
      <c r="K35" s="30"/>
    </row>
    <row r="36" customFormat="false" ht="15.75" hidden="false" customHeight="false" outlineLevel="0" collapsed="false">
      <c r="C36" s="30"/>
      <c r="D36" s="26" t="n">
        <f aca="false">D35+1</f>
        <v>35</v>
      </c>
      <c r="E36" s="26"/>
      <c r="F36" s="26"/>
      <c r="G36" s="26"/>
      <c r="H36" s="36"/>
      <c r="I36" s="28"/>
      <c r="J36" s="28"/>
      <c r="K36" s="30"/>
    </row>
    <row r="37" customFormat="false" ht="15.75" hidden="false" customHeight="false" outlineLevel="0" collapsed="false">
      <c r="C37" s="30"/>
      <c r="D37" s="26" t="n">
        <f aca="false">D36+1</f>
        <v>36</v>
      </c>
      <c r="E37" s="26"/>
      <c r="F37" s="26"/>
      <c r="G37" s="26"/>
      <c r="H37" s="36"/>
      <c r="I37" s="28"/>
      <c r="J37" s="28"/>
      <c r="K37" s="30"/>
    </row>
    <row r="38" customFormat="false" ht="15.75" hidden="false" customHeight="false" outlineLevel="0" collapsed="false">
      <c r="C38" s="30"/>
      <c r="D38" s="26" t="n">
        <f aca="false">D37+1</f>
        <v>37</v>
      </c>
      <c r="E38" s="26"/>
      <c r="F38" s="26"/>
      <c r="G38" s="26"/>
      <c r="H38" s="36"/>
      <c r="I38" s="28"/>
      <c r="J38" s="28"/>
      <c r="K38" s="30"/>
    </row>
    <row r="39" customFormat="false" ht="15.75" hidden="false" customHeight="false" outlineLevel="0" collapsed="false">
      <c r="C39" s="30"/>
      <c r="D39" s="26" t="n">
        <f aca="false">D38+1</f>
        <v>38</v>
      </c>
      <c r="E39" s="26"/>
      <c r="F39" s="26"/>
      <c r="G39" s="26"/>
      <c r="H39" s="36"/>
      <c r="I39" s="28"/>
      <c r="J39" s="28"/>
      <c r="K39" s="30"/>
    </row>
    <row r="40" customFormat="false" ht="15.75" hidden="false" customHeight="false" outlineLevel="0" collapsed="false">
      <c r="C40" s="30"/>
      <c r="D40" s="26" t="n">
        <f aca="false">D39+1</f>
        <v>39</v>
      </c>
      <c r="E40" s="26"/>
      <c r="F40" s="26"/>
      <c r="G40" s="26"/>
      <c r="H40" s="36"/>
      <c r="I40" s="28"/>
      <c r="J40" s="28"/>
      <c r="K40" s="30"/>
    </row>
    <row r="41" customFormat="false" ht="15.75" hidden="false" customHeight="false" outlineLevel="0" collapsed="false">
      <c r="C41" s="30"/>
      <c r="D41" s="26" t="n">
        <f aca="false">D40+1</f>
        <v>40</v>
      </c>
      <c r="E41" s="26"/>
      <c r="F41" s="26"/>
      <c r="G41" s="26"/>
      <c r="H41" s="36"/>
      <c r="I41" s="28"/>
      <c r="J41" s="28"/>
      <c r="K41" s="30"/>
    </row>
    <row r="42" customFormat="false" ht="15.75" hidden="false" customHeight="false" outlineLevel="0" collapsed="false">
      <c r="C42" s="30"/>
      <c r="D42" s="26" t="n">
        <f aca="false">D41+1</f>
        <v>41</v>
      </c>
      <c r="E42" s="26"/>
      <c r="F42" s="26"/>
      <c r="G42" s="26"/>
      <c r="H42" s="36"/>
      <c r="I42" s="28"/>
      <c r="J42" s="28"/>
      <c r="K42" s="30"/>
    </row>
    <row r="43" customFormat="false" ht="15.75" hidden="false" customHeight="false" outlineLevel="0" collapsed="false">
      <c r="C43" s="30"/>
      <c r="D43" s="26" t="n">
        <f aca="false">D42+1</f>
        <v>42</v>
      </c>
      <c r="E43" s="26"/>
      <c r="F43" s="26"/>
      <c r="G43" s="26"/>
      <c r="H43" s="36"/>
      <c r="I43" s="28"/>
      <c r="J43" s="28"/>
      <c r="K43" s="30"/>
    </row>
    <row r="44" customFormat="false" ht="15.75" hidden="false" customHeight="false" outlineLevel="0" collapsed="false">
      <c r="C44" s="30"/>
      <c r="D44" s="26" t="n">
        <f aca="false">D43+1</f>
        <v>43</v>
      </c>
      <c r="H44" s="36"/>
      <c r="I44" s="28"/>
      <c r="J44" s="28"/>
      <c r="K44" s="30"/>
    </row>
    <row r="45" customFormat="false" ht="15.75" hidden="false" customHeight="false" outlineLevel="0" collapsed="false">
      <c r="C45" s="30"/>
      <c r="D45" s="26" t="n">
        <f aca="false">D44+1</f>
        <v>44</v>
      </c>
      <c r="H45" s="36"/>
      <c r="I45" s="28"/>
      <c r="J45" s="28"/>
      <c r="K45" s="30"/>
    </row>
    <row r="46" customFormat="false" ht="15.75" hidden="false" customHeight="false" outlineLevel="0" collapsed="false">
      <c r="C46" s="30"/>
      <c r="D46" s="26" t="n">
        <f aca="false">D45+1</f>
        <v>45</v>
      </c>
      <c r="H46" s="36"/>
      <c r="I46" s="28"/>
      <c r="J46" s="28"/>
      <c r="K46" s="30"/>
    </row>
    <row r="47" customFormat="false" ht="15.75" hidden="false" customHeight="false" outlineLevel="0" collapsed="false">
      <c r="C47" s="30"/>
      <c r="D47" s="26" t="n">
        <f aca="false">D46+1</f>
        <v>46</v>
      </c>
      <c r="H47" s="36"/>
      <c r="I47" s="28"/>
      <c r="J47" s="28"/>
      <c r="K47" s="30"/>
    </row>
    <row r="48" customFormat="false" ht="15.75" hidden="false" customHeight="false" outlineLevel="0" collapsed="false">
      <c r="C48" s="30"/>
      <c r="D48" s="26" t="n">
        <f aca="false">D47+1</f>
        <v>47</v>
      </c>
      <c r="H48" s="36"/>
      <c r="I48" s="28"/>
      <c r="J48" s="28"/>
      <c r="K48" s="30"/>
    </row>
    <row r="49" customFormat="false" ht="15.75" hidden="false" customHeight="false" outlineLevel="0" collapsed="false">
      <c r="C49" s="30"/>
      <c r="D49" s="26" t="n">
        <f aca="false">D48+1</f>
        <v>48</v>
      </c>
      <c r="H49" s="36"/>
      <c r="I49" s="28"/>
      <c r="J49" s="28"/>
      <c r="K49" s="30"/>
    </row>
    <row r="50" customFormat="false" ht="15.75" hidden="false" customHeight="false" outlineLevel="0" collapsed="false">
      <c r="C50" s="30"/>
      <c r="D50" s="26" t="n">
        <f aca="false">D49+1</f>
        <v>49</v>
      </c>
      <c r="H50" s="36"/>
      <c r="I50" s="28"/>
      <c r="J50" s="28"/>
      <c r="K50" s="30"/>
    </row>
    <row r="51" customFormat="false" ht="15.75" hidden="false" customHeight="false" outlineLevel="0" collapsed="false">
      <c r="C51" s="30"/>
      <c r="D51" s="26" t="n">
        <f aca="false">D50+1</f>
        <v>50</v>
      </c>
      <c r="H51" s="36"/>
      <c r="I51" s="28"/>
      <c r="J51" s="28"/>
      <c r="K51" s="30"/>
    </row>
    <row r="52" customFormat="false" ht="15.75" hidden="false" customHeight="false" outlineLevel="0" collapsed="false">
      <c r="C52" s="30"/>
      <c r="D52" s="26" t="n">
        <f aca="false">D51+1</f>
        <v>51</v>
      </c>
      <c r="H52" s="36"/>
      <c r="I52" s="28"/>
      <c r="J52" s="28"/>
      <c r="K52" s="30"/>
    </row>
    <row r="53" customFormat="false" ht="15.75" hidden="false" customHeight="false" outlineLevel="0" collapsed="false">
      <c r="C53" s="30"/>
      <c r="D53" s="26" t="n">
        <f aca="false">D52+1</f>
        <v>52</v>
      </c>
      <c r="H53" s="36"/>
      <c r="I53" s="28"/>
      <c r="J53" s="28"/>
      <c r="K53" s="30"/>
    </row>
    <row r="54" customFormat="false" ht="15.75" hidden="false" customHeight="false" outlineLevel="0" collapsed="false">
      <c r="C54" s="30"/>
      <c r="D54" s="26" t="n">
        <f aca="false">D53+1</f>
        <v>53</v>
      </c>
      <c r="H54" s="36"/>
      <c r="I54" s="28"/>
      <c r="J54" s="28"/>
      <c r="K54" s="30"/>
    </row>
    <row r="55" customFormat="false" ht="15.75" hidden="false" customHeight="false" outlineLevel="0" collapsed="false">
      <c r="C55" s="30"/>
      <c r="D55" s="26" t="n">
        <f aca="false">D54+1</f>
        <v>54</v>
      </c>
      <c r="H55" s="36"/>
      <c r="I55" s="28"/>
      <c r="J55" s="28"/>
      <c r="K55" s="30"/>
    </row>
    <row r="56" customFormat="false" ht="15.75" hidden="false" customHeight="false" outlineLevel="0" collapsed="false">
      <c r="C56" s="30"/>
      <c r="D56" s="26" t="n">
        <f aca="false">D55+1</f>
        <v>55</v>
      </c>
      <c r="H56" s="36"/>
      <c r="I56" s="28"/>
      <c r="J56" s="28"/>
      <c r="K56" s="30"/>
    </row>
    <row r="57" customFormat="false" ht="15.75" hidden="false" customHeight="false" outlineLevel="0" collapsed="false">
      <c r="C57" s="30"/>
      <c r="D57" s="26" t="n">
        <f aca="false">D56+1</f>
        <v>56</v>
      </c>
      <c r="H57" s="36"/>
      <c r="I57" s="28"/>
      <c r="J57" s="28"/>
      <c r="K57" s="30"/>
    </row>
    <row r="58" customFormat="false" ht="15.75" hidden="false" customHeight="false" outlineLevel="0" collapsed="false">
      <c r="C58" s="30"/>
      <c r="D58" s="26" t="n">
        <f aca="false">D57+1</f>
        <v>57</v>
      </c>
      <c r="H58" s="36"/>
      <c r="I58" s="28"/>
      <c r="J58" s="28"/>
      <c r="K58" s="30"/>
    </row>
    <row r="59" customFormat="false" ht="15.75" hidden="false" customHeight="false" outlineLevel="0" collapsed="false">
      <c r="C59" s="30"/>
      <c r="D59" s="26" t="n">
        <f aca="false">D58+1</f>
        <v>58</v>
      </c>
      <c r="H59" s="36"/>
      <c r="I59" s="28"/>
      <c r="J59" s="28"/>
      <c r="K59" s="30"/>
    </row>
    <row r="60" customFormat="false" ht="15.75" hidden="false" customHeight="false" outlineLevel="0" collapsed="false">
      <c r="C60" s="30"/>
      <c r="D60" s="26" t="n">
        <f aca="false">D59+1</f>
        <v>59</v>
      </c>
      <c r="H60" s="36"/>
      <c r="I60" s="28"/>
      <c r="J60" s="28"/>
      <c r="K60" s="30"/>
    </row>
    <row r="61" customFormat="false" ht="15.75" hidden="false" customHeight="false" outlineLevel="0" collapsed="false">
      <c r="C61" s="30"/>
      <c r="D61" s="26" t="n">
        <f aca="false">D60+1</f>
        <v>60</v>
      </c>
      <c r="H61" s="36"/>
      <c r="I61" s="28"/>
      <c r="J61" s="28"/>
      <c r="K61" s="30"/>
    </row>
    <row r="62" customFormat="false" ht="15.75" hidden="false" customHeight="false" outlineLevel="0" collapsed="false">
      <c r="C62" s="30"/>
      <c r="D62" s="26" t="n">
        <f aca="false">D61+1</f>
        <v>61</v>
      </c>
      <c r="H62" s="36"/>
      <c r="I62" s="28"/>
      <c r="J62" s="28"/>
      <c r="K62" s="30"/>
    </row>
    <row r="63" customFormat="false" ht="15.75" hidden="false" customHeight="false" outlineLevel="0" collapsed="false">
      <c r="C63" s="30"/>
      <c r="D63" s="26" t="n">
        <f aca="false">D62+1</f>
        <v>62</v>
      </c>
      <c r="H63" s="36"/>
      <c r="I63" s="28"/>
      <c r="J63" s="28"/>
      <c r="K63" s="30"/>
    </row>
    <row r="64" customFormat="false" ht="15.75" hidden="false" customHeight="false" outlineLevel="0" collapsed="false">
      <c r="C64" s="30"/>
      <c r="D64" s="26" t="n">
        <f aca="false">D63+1</f>
        <v>63</v>
      </c>
      <c r="H64" s="36"/>
      <c r="I64" s="28"/>
      <c r="J64" s="28"/>
      <c r="K64" s="30"/>
    </row>
    <row r="65" customFormat="false" ht="15.75" hidden="false" customHeight="false" outlineLevel="0" collapsed="false">
      <c r="C65" s="30"/>
      <c r="D65" s="26" t="n">
        <f aca="false">D64+1</f>
        <v>64</v>
      </c>
      <c r="H65" s="36"/>
      <c r="I65" s="28"/>
      <c r="J65" s="28"/>
      <c r="K65" s="30"/>
    </row>
    <row r="66" customFormat="false" ht="15.75" hidden="false" customHeight="false" outlineLevel="0" collapsed="false">
      <c r="C66" s="30"/>
      <c r="D66" s="26" t="n">
        <f aca="false">D65+1</f>
        <v>65</v>
      </c>
      <c r="H66" s="36"/>
      <c r="I66" s="28"/>
      <c r="J66" s="28"/>
      <c r="K66" s="30"/>
    </row>
    <row r="67" customFormat="false" ht="15.75" hidden="false" customHeight="false" outlineLevel="0" collapsed="false">
      <c r="C67" s="30"/>
      <c r="D67" s="26" t="n">
        <f aca="false">D66+1</f>
        <v>66</v>
      </c>
      <c r="H67" s="36"/>
      <c r="I67" s="28"/>
      <c r="J67" s="28"/>
      <c r="K67" s="30"/>
    </row>
    <row r="68" customFormat="false" ht="15.75" hidden="false" customHeight="false" outlineLevel="0" collapsed="false">
      <c r="C68" s="30"/>
      <c r="D68" s="26" t="n">
        <f aca="false">D67+1</f>
        <v>67</v>
      </c>
      <c r="H68" s="36"/>
      <c r="I68" s="28"/>
      <c r="J68" s="28"/>
      <c r="K68" s="30"/>
    </row>
    <row r="69" customFormat="false" ht="15.75" hidden="false" customHeight="false" outlineLevel="0" collapsed="false">
      <c r="C69" s="30"/>
      <c r="D69" s="26" t="n">
        <f aca="false">D68+1</f>
        <v>68</v>
      </c>
      <c r="H69" s="36"/>
      <c r="I69" s="28"/>
      <c r="J69" s="28"/>
      <c r="K69" s="30"/>
    </row>
    <row r="70" customFormat="false" ht="15.75" hidden="false" customHeight="false" outlineLevel="0" collapsed="false">
      <c r="C70" s="30"/>
      <c r="D70" s="26" t="n">
        <f aca="false">D69+1</f>
        <v>69</v>
      </c>
      <c r="H70" s="36"/>
      <c r="I70" s="28"/>
      <c r="J70" s="28"/>
      <c r="K70" s="30"/>
    </row>
    <row r="71" customFormat="false" ht="15.75" hidden="false" customHeight="false" outlineLevel="0" collapsed="false">
      <c r="C71" s="30"/>
      <c r="D71" s="26" t="n">
        <f aca="false">D70+1</f>
        <v>70</v>
      </c>
      <c r="H71" s="36"/>
      <c r="I71" s="28"/>
      <c r="J71" s="28"/>
      <c r="K71" s="30"/>
    </row>
    <row r="72" customFormat="false" ht="15.75" hidden="false" customHeight="false" outlineLevel="0" collapsed="false">
      <c r="C72" s="30"/>
      <c r="D72" s="26" t="n">
        <f aca="false">D71+1</f>
        <v>71</v>
      </c>
      <c r="H72" s="36"/>
      <c r="I72" s="28"/>
      <c r="J72" s="28"/>
      <c r="K72" s="30"/>
    </row>
    <row r="73" customFormat="false" ht="15.75" hidden="false" customHeight="false" outlineLevel="0" collapsed="false">
      <c r="C73" s="30"/>
      <c r="D73" s="26" t="n">
        <f aca="false">D72+1</f>
        <v>72</v>
      </c>
      <c r="H73" s="36"/>
      <c r="I73" s="28"/>
      <c r="J73" s="28"/>
      <c r="K73" s="30"/>
    </row>
    <row r="74" customFormat="false" ht="15.75" hidden="false" customHeight="false" outlineLevel="0" collapsed="false">
      <c r="C74" s="30"/>
      <c r="D74" s="26" t="n">
        <f aca="false">D73+1</f>
        <v>73</v>
      </c>
      <c r="H74" s="36"/>
      <c r="I74" s="28"/>
      <c r="J74" s="28"/>
      <c r="K74" s="30"/>
    </row>
    <row r="75" customFormat="false" ht="15.75" hidden="false" customHeight="false" outlineLevel="0" collapsed="false">
      <c r="C75" s="30"/>
      <c r="D75" s="26" t="n">
        <f aca="false">D74+1</f>
        <v>74</v>
      </c>
      <c r="H75" s="36"/>
      <c r="I75" s="28"/>
      <c r="J75" s="28"/>
      <c r="K75" s="30"/>
    </row>
    <row r="76" customFormat="false" ht="15.75" hidden="false" customHeight="false" outlineLevel="0" collapsed="false">
      <c r="C76" s="30"/>
      <c r="D76" s="26" t="n">
        <f aca="false">D75+1</f>
        <v>75</v>
      </c>
      <c r="H76" s="36"/>
      <c r="I76" s="28"/>
      <c r="J76" s="28"/>
      <c r="K76" s="30"/>
    </row>
    <row r="77" customFormat="false" ht="15.75" hidden="false" customHeight="false" outlineLevel="0" collapsed="false">
      <c r="C77" s="30"/>
      <c r="D77" s="26" t="n">
        <f aca="false">D76+1</f>
        <v>76</v>
      </c>
      <c r="H77" s="36"/>
      <c r="I77" s="28"/>
      <c r="J77" s="28"/>
      <c r="K77" s="30"/>
    </row>
    <row r="78" customFormat="false" ht="15.75" hidden="false" customHeight="false" outlineLevel="0" collapsed="false">
      <c r="C78" s="30"/>
      <c r="D78" s="26" t="n">
        <f aca="false">D77+1</f>
        <v>77</v>
      </c>
      <c r="H78" s="36"/>
      <c r="I78" s="28"/>
      <c r="J78" s="28"/>
      <c r="K78" s="30"/>
    </row>
    <row r="79" customFormat="false" ht="15.75" hidden="false" customHeight="false" outlineLevel="0" collapsed="false">
      <c r="C79" s="30"/>
      <c r="D79" s="26" t="n">
        <f aca="false">D78+1</f>
        <v>78</v>
      </c>
      <c r="H79" s="36"/>
      <c r="I79" s="28"/>
      <c r="J79" s="28"/>
      <c r="K79" s="30"/>
    </row>
    <row r="80" customFormat="false" ht="15.75" hidden="false" customHeight="false" outlineLevel="0" collapsed="false">
      <c r="C80" s="30"/>
      <c r="D80" s="26" t="n">
        <f aca="false">D79+1</f>
        <v>79</v>
      </c>
      <c r="H80" s="36"/>
      <c r="I80" s="28"/>
      <c r="J80" s="28"/>
      <c r="K80" s="30"/>
    </row>
    <row r="81" customFormat="false" ht="15.75" hidden="false" customHeight="false" outlineLevel="0" collapsed="false">
      <c r="C81" s="30"/>
      <c r="D81" s="26" t="n">
        <f aca="false">D80+1</f>
        <v>80</v>
      </c>
      <c r="H81" s="36"/>
      <c r="I81" s="28"/>
      <c r="J81" s="28"/>
      <c r="K81" s="30"/>
    </row>
    <row r="82" customFormat="false" ht="15.75" hidden="false" customHeight="false" outlineLevel="0" collapsed="false">
      <c r="C82" s="30"/>
      <c r="D82" s="26" t="n">
        <f aca="false">D81+1</f>
        <v>81</v>
      </c>
      <c r="H82" s="36"/>
      <c r="I82" s="28"/>
      <c r="J82" s="28"/>
      <c r="K82" s="30"/>
    </row>
    <row r="83" customFormat="false" ht="15.75" hidden="false" customHeight="false" outlineLevel="0" collapsed="false">
      <c r="C83" s="30"/>
      <c r="D83" s="26" t="n">
        <f aca="false">D82+1</f>
        <v>82</v>
      </c>
      <c r="H83" s="36"/>
      <c r="I83" s="28"/>
      <c r="J83" s="28"/>
      <c r="K83" s="30"/>
    </row>
    <row r="84" customFormat="false" ht="15.75" hidden="false" customHeight="false" outlineLevel="0" collapsed="false">
      <c r="C84" s="30"/>
      <c r="D84" s="26" t="n">
        <f aca="false">D83+1</f>
        <v>83</v>
      </c>
      <c r="H84" s="36"/>
      <c r="I84" s="28"/>
      <c r="J84" s="28"/>
      <c r="K84" s="30"/>
    </row>
    <row r="85" customFormat="false" ht="15.75" hidden="false" customHeight="false" outlineLevel="0" collapsed="false">
      <c r="C85" s="30"/>
      <c r="D85" s="26" t="n">
        <f aca="false">D84+1</f>
        <v>84</v>
      </c>
      <c r="H85" s="36"/>
      <c r="I85" s="28"/>
      <c r="J85" s="28"/>
      <c r="K85" s="30"/>
    </row>
    <row r="86" customFormat="false" ht="15.75" hidden="false" customHeight="false" outlineLevel="0" collapsed="false">
      <c r="C86" s="30"/>
      <c r="D86" s="26" t="n">
        <f aca="false">D85+1</f>
        <v>85</v>
      </c>
      <c r="H86" s="36"/>
      <c r="I86" s="28"/>
      <c r="J86" s="28"/>
      <c r="K86" s="30"/>
    </row>
    <row r="87" customFormat="false" ht="15.75" hidden="false" customHeight="false" outlineLevel="0" collapsed="false">
      <c r="C87" s="30"/>
      <c r="D87" s="26" t="n">
        <f aca="false">D86+1</f>
        <v>86</v>
      </c>
      <c r="H87" s="36"/>
      <c r="I87" s="28"/>
      <c r="J87" s="28"/>
      <c r="K87" s="30"/>
    </row>
    <row r="88" customFormat="false" ht="15.75" hidden="false" customHeight="false" outlineLevel="0" collapsed="false">
      <c r="C88" s="30"/>
      <c r="D88" s="26" t="n">
        <f aca="false">D87+1</f>
        <v>87</v>
      </c>
      <c r="H88" s="36"/>
      <c r="I88" s="28"/>
      <c r="J88" s="28"/>
      <c r="K88" s="30"/>
    </row>
    <row r="89" customFormat="false" ht="15.75" hidden="false" customHeight="false" outlineLevel="0" collapsed="false">
      <c r="C89" s="30"/>
      <c r="D89" s="26" t="n">
        <f aca="false">D88+1</f>
        <v>88</v>
      </c>
      <c r="H89" s="36"/>
      <c r="I89" s="28"/>
      <c r="J89" s="28"/>
      <c r="K89" s="30"/>
    </row>
    <row r="90" customFormat="false" ht="15.75" hidden="false" customHeight="false" outlineLevel="0" collapsed="false">
      <c r="C90" s="30"/>
      <c r="D90" s="26" t="n">
        <f aca="false">D89+1</f>
        <v>89</v>
      </c>
      <c r="H90" s="36"/>
      <c r="I90" s="28"/>
      <c r="J90" s="28"/>
      <c r="K90" s="30"/>
    </row>
    <row r="91" customFormat="false" ht="15.75" hidden="false" customHeight="false" outlineLevel="0" collapsed="false">
      <c r="C91" s="30"/>
      <c r="D91" s="26" t="n">
        <f aca="false">D90+1</f>
        <v>90</v>
      </c>
      <c r="H91" s="36"/>
      <c r="I91" s="28"/>
      <c r="J91" s="28"/>
      <c r="K91" s="30"/>
    </row>
    <row r="92" customFormat="false" ht="15.75" hidden="false" customHeight="false" outlineLevel="0" collapsed="false">
      <c r="C92" s="30"/>
      <c r="D92" s="26" t="n">
        <f aca="false">D91+1</f>
        <v>91</v>
      </c>
      <c r="H92" s="36"/>
      <c r="I92" s="28"/>
      <c r="J92" s="28"/>
      <c r="K92" s="30"/>
    </row>
    <row r="93" customFormat="false" ht="15.75" hidden="false" customHeight="false" outlineLevel="0" collapsed="false">
      <c r="C93" s="30"/>
      <c r="D93" s="26" t="n">
        <f aca="false">D92+1</f>
        <v>92</v>
      </c>
      <c r="H93" s="36"/>
      <c r="I93" s="28"/>
      <c r="J93" s="28"/>
      <c r="K93" s="30"/>
    </row>
    <row r="94" customFormat="false" ht="15.75" hidden="false" customHeight="false" outlineLevel="0" collapsed="false">
      <c r="C94" s="30"/>
      <c r="D94" s="26" t="n">
        <f aca="false">D93+1</f>
        <v>93</v>
      </c>
      <c r="H94" s="36"/>
      <c r="I94" s="28"/>
      <c r="J94" s="28"/>
      <c r="K94" s="30"/>
    </row>
    <row r="95" customFormat="false" ht="15.75" hidden="false" customHeight="false" outlineLevel="0" collapsed="false">
      <c r="C95" s="30"/>
      <c r="D95" s="26" t="n">
        <f aca="false">D94+1</f>
        <v>94</v>
      </c>
      <c r="H95" s="36"/>
      <c r="K95" s="30"/>
    </row>
    <row r="96" customFormat="false" ht="15.75" hidden="false" customHeight="false" outlineLevel="0" collapsed="false">
      <c r="C96" s="30"/>
      <c r="D96" s="26" t="n">
        <f aca="false">D95+1</f>
        <v>95</v>
      </c>
      <c r="H96" s="36"/>
      <c r="K96" s="30"/>
    </row>
    <row r="97" customFormat="false" ht="15.75" hidden="false" customHeight="false" outlineLevel="0" collapsed="false">
      <c r="C97" s="30"/>
      <c r="D97" s="26" t="n">
        <f aca="false">D96+1</f>
        <v>96</v>
      </c>
      <c r="H97" s="36"/>
      <c r="K97" s="30"/>
    </row>
    <row r="98" customFormat="false" ht="15.75" hidden="false" customHeight="false" outlineLevel="0" collapsed="false">
      <c r="C98" s="30"/>
      <c r="D98" s="26" t="n">
        <f aca="false">D97+1</f>
        <v>97</v>
      </c>
      <c r="H98" s="36"/>
      <c r="K98" s="30"/>
    </row>
    <row r="99" customFormat="false" ht="15.75" hidden="false" customHeight="false" outlineLevel="0" collapsed="false">
      <c r="C99" s="30"/>
      <c r="D99" s="26" t="n">
        <f aca="false">D98+1</f>
        <v>98</v>
      </c>
      <c r="H99" s="36"/>
      <c r="K99" s="30"/>
    </row>
    <row r="100" customFormat="false" ht="15.75" hidden="false" customHeight="false" outlineLevel="0" collapsed="false">
      <c r="C100" s="30"/>
      <c r="D100" s="26" t="n">
        <f aca="false">D99+1</f>
        <v>99</v>
      </c>
      <c r="H100" s="36"/>
      <c r="K100" s="30"/>
    </row>
    <row r="101" customFormat="false" ht="15.75" hidden="false" customHeight="false" outlineLevel="0" collapsed="false">
      <c r="C101" s="30"/>
      <c r="D101" s="26" t="n">
        <f aca="false">D100+1</f>
        <v>100</v>
      </c>
      <c r="H101" s="36"/>
      <c r="K101" s="30"/>
    </row>
    <row r="102" customFormat="false" ht="15.75" hidden="false" customHeight="false" outlineLevel="0" collapsed="false">
      <c r="C102" s="30"/>
      <c r="D102" s="26" t="n">
        <f aca="false">D101+1</f>
        <v>101</v>
      </c>
      <c r="H102" s="36"/>
      <c r="K102" s="30"/>
    </row>
    <row r="103" customFormat="false" ht="15.75" hidden="false" customHeight="false" outlineLevel="0" collapsed="false">
      <c r="C103" s="30"/>
      <c r="D103" s="26" t="n">
        <f aca="false">D102+1</f>
        <v>102</v>
      </c>
      <c r="H103" s="36"/>
      <c r="K103" s="30"/>
    </row>
    <row r="104" customFormat="false" ht="15.75" hidden="false" customHeight="false" outlineLevel="0" collapsed="false">
      <c r="C104" s="30"/>
      <c r="D104" s="26" t="n">
        <f aca="false">D103+1</f>
        <v>103</v>
      </c>
      <c r="H104" s="36"/>
      <c r="K104" s="30"/>
    </row>
    <row r="105" customFormat="false" ht="15.75" hidden="false" customHeight="false" outlineLevel="0" collapsed="false">
      <c r="C105" s="30"/>
      <c r="D105" s="26" t="n">
        <f aca="false">D104+1</f>
        <v>104</v>
      </c>
      <c r="H105" s="36"/>
      <c r="K105" s="30"/>
    </row>
    <row r="106" customFormat="false" ht="15.75" hidden="false" customHeight="false" outlineLevel="0" collapsed="false">
      <c r="C106" s="30"/>
      <c r="D106" s="26" t="n">
        <f aca="false">D105+1</f>
        <v>105</v>
      </c>
      <c r="H106" s="36"/>
      <c r="K106" s="30"/>
    </row>
    <row r="107" customFormat="false" ht="15.75" hidden="false" customHeight="false" outlineLevel="0" collapsed="false">
      <c r="C107" s="30"/>
      <c r="D107" s="26" t="n">
        <f aca="false">D106+1</f>
        <v>106</v>
      </c>
      <c r="H107" s="36"/>
      <c r="K107" s="30"/>
    </row>
    <row r="108" customFormat="false" ht="15.75" hidden="false" customHeight="false" outlineLevel="0" collapsed="false">
      <c r="C108" s="30"/>
      <c r="D108" s="26" t="n">
        <f aca="false">D107+1</f>
        <v>107</v>
      </c>
      <c r="H108" s="36"/>
      <c r="K108" s="30"/>
    </row>
    <row r="109" customFormat="false" ht="15.75" hidden="false" customHeight="false" outlineLevel="0" collapsed="false">
      <c r="C109" s="30"/>
      <c r="D109" s="26" t="n">
        <f aca="false">D108+1</f>
        <v>108</v>
      </c>
      <c r="H109" s="36"/>
      <c r="K109" s="30"/>
    </row>
    <row r="110" customFormat="false" ht="15.75" hidden="false" customHeight="false" outlineLevel="0" collapsed="false">
      <c r="C110" s="30"/>
      <c r="D110" s="26" t="n">
        <f aca="false">D109+1</f>
        <v>109</v>
      </c>
      <c r="H110" s="36"/>
      <c r="K110" s="30"/>
    </row>
    <row r="111" customFormat="false" ht="15.75" hidden="false" customHeight="false" outlineLevel="0" collapsed="false">
      <c r="C111" s="30"/>
      <c r="D111" s="26" t="n">
        <f aca="false">D110+1</f>
        <v>110</v>
      </c>
      <c r="H111" s="36"/>
      <c r="K111" s="30"/>
    </row>
    <row r="112" customFormat="false" ht="15.75" hidden="false" customHeight="false" outlineLevel="0" collapsed="false">
      <c r="C112" s="30"/>
      <c r="D112" s="26" t="n">
        <f aca="false">D111+1</f>
        <v>111</v>
      </c>
      <c r="H112" s="36"/>
      <c r="K112" s="30"/>
    </row>
    <row r="113" customFormat="false" ht="15.75" hidden="false" customHeight="false" outlineLevel="0" collapsed="false">
      <c r="C113" s="30"/>
      <c r="D113" s="26" t="n">
        <f aca="false">D112+1</f>
        <v>112</v>
      </c>
      <c r="H113" s="36"/>
      <c r="K113" s="30"/>
    </row>
    <row r="114" customFormat="false" ht="15.75" hidden="false" customHeight="false" outlineLevel="0" collapsed="false">
      <c r="C114" s="30"/>
      <c r="D114" s="26" t="n">
        <f aca="false">D113+1</f>
        <v>113</v>
      </c>
      <c r="H114" s="36"/>
      <c r="K114" s="30"/>
    </row>
    <row r="115" customFormat="false" ht="15.75" hidden="false" customHeight="false" outlineLevel="0" collapsed="false">
      <c r="C115" s="30"/>
      <c r="D115" s="26" t="n">
        <f aca="false">D114+1</f>
        <v>114</v>
      </c>
      <c r="H115" s="36"/>
      <c r="K115" s="30"/>
    </row>
    <row r="116" customFormat="false" ht="15.75" hidden="false" customHeight="false" outlineLevel="0" collapsed="false">
      <c r="C116" s="30"/>
      <c r="D116" s="26" t="n">
        <f aca="false">D115+1</f>
        <v>115</v>
      </c>
      <c r="H116" s="36"/>
      <c r="K116" s="30"/>
    </row>
    <row r="117" customFormat="false" ht="15.75" hidden="false" customHeight="false" outlineLevel="0" collapsed="false">
      <c r="C117" s="30"/>
      <c r="D117" s="26" t="n">
        <f aca="false">D116+1</f>
        <v>116</v>
      </c>
      <c r="H117" s="36"/>
      <c r="K117" s="30"/>
    </row>
    <row r="118" customFormat="false" ht="15.75" hidden="false" customHeight="false" outlineLevel="0" collapsed="false">
      <c r="C118" s="30"/>
      <c r="D118" s="26" t="n">
        <f aca="false">D117+1</f>
        <v>117</v>
      </c>
      <c r="H118" s="36"/>
      <c r="K118" s="30"/>
    </row>
    <row r="119" customFormat="false" ht="15.75" hidden="false" customHeight="false" outlineLevel="0" collapsed="false">
      <c r="C119" s="30"/>
      <c r="D119" s="26" t="n">
        <f aca="false">D118+1</f>
        <v>118</v>
      </c>
      <c r="H119" s="36"/>
      <c r="K119" s="30"/>
    </row>
    <row r="120" customFormat="false" ht="15.75" hidden="false" customHeight="false" outlineLevel="0" collapsed="false">
      <c r="C120" s="30"/>
      <c r="D120" s="26" t="n">
        <f aca="false">D119+1</f>
        <v>119</v>
      </c>
      <c r="H120" s="36"/>
      <c r="K120" s="30"/>
    </row>
    <row r="121" customFormat="false" ht="15.75" hidden="false" customHeight="false" outlineLevel="0" collapsed="false">
      <c r="C121" s="30"/>
      <c r="D121" s="26" t="n">
        <f aca="false">D120+1</f>
        <v>120</v>
      </c>
      <c r="H121" s="36"/>
      <c r="K121" s="30"/>
    </row>
    <row r="122" customFormat="false" ht="15.75" hidden="false" customHeight="false" outlineLevel="0" collapsed="false">
      <c r="C122" s="30"/>
      <c r="D122" s="26" t="n">
        <f aca="false">D121+1</f>
        <v>121</v>
      </c>
      <c r="H122" s="36"/>
      <c r="K122" s="30"/>
    </row>
    <row r="123" customFormat="false" ht="15.75" hidden="false" customHeight="false" outlineLevel="0" collapsed="false">
      <c r="C123" s="30"/>
      <c r="D123" s="26" t="n">
        <f aca="false">D122+1</f>
        <v>122</v>
      </c>
      <c r="H123" s="36"/>
      <c r="K123" s="30"/>
    </row>
    <row r="124" customFormat="false" ht="15.75" hidden="false" customHeight="false" outlineLevel="0" collapsed="false">
      <c r="C124" s="30"/>
      <c r="D124" s="26" t="n">
        <f aca="false">D123+1</f>
        <v>123</v>
      </c>
      <c r="H124" s="36"/>
      <c r="K124" s="30"/>
    </row>
    <row r="125" customFormat="false" ht="15.75" hidden="false" customHeight="false" outlineLevel="0" collapsed="false">
      <c r="C125" s="30"/>
      <c r="D125" s="26" t="n">
        <f aca="false">D124+1</f>
        <v>124</v>
      </c>
      <c r="H125" s="36"/>
      <c r="K125" s="30"/>
    </row>
    <row r="126" customFormat="false" ht="15.75" hidden="false" customHeight="false" outlineLevel="0" collapsed="false">
      <c r="C126" s="30"/>
      <c r="D126" s="26" t="n">
        <f aca="false">D125+1</f>
        <v>125</v>
      </c>
      <c r="H126" s="36"/>
      <c r="K126" s="30"/>
    </row>
    <row r="127" customFormat="false" ht="15.75" hidden="false" customHeight="false" outlineLevel="0" collapsed="false">
      <c r="C127" s="30"/>
      <c r="D127" s="26" t="n">
        <f aca="false">D126+1</f>
        <v>126</v>
      </c>
      <c r="H127" s="36"/>
      <c r="K127" s="30"/>
    </row>
    <row r="128" customFormat="false" ht="15.75" hidden="false" customHeight="false" outlineLevel="0" collapsed="false">
      <c r="C128" s="30"/>
      <c r="D128" s="26" t="n">
        <f aca="false">D127+1</f>
        <v>127</v>
      </c>
      <c r="H128" s="36"/>
      <c r="K128" s="30"/>
    </row>
    <row r="129" customFormat="false" ht="15.75" hidden="false" customHeight="false" outlineLevel="0" collapsed="false">
      <c r="C129" s="30"/>
      <c r="D129" s="26" t="n">
        <f aca="false">D128+1</f>
        <v>128</v>
      </c>
      <c r="H129" s="36"/>
      <c r="K129" s="30"/>
    </row>
    <row r="130" customFormat="false" ht="15.75" hidden="false" customHeight="false" outlineLevel="0" collapsed="false">
      <c r="C130" s="30"/>
      <c r="D130" s="26" t="n">
        <f aca="false">D129+1</f>
        <v>129</v>
      </c>
      <c r="H130" s="36"/>
      <c r="K130" s="30"/>
    </row>
    <row r="131" customFormat="false" ht="15.75" hidden="false" customHeight="false" outlineLevel="0" collapsed="false">
      <c r="C131" s="30"/>
      <c r="D131" s="26" t="n">
        <f aca="false">D130+1</f>
        <v>130</v>
      </c>
      <c r="H131" s="36"/>
      <c r="K131" s="30"/>
    </row>
    <row r="132" customFormat="false" ht="15.75" hidden="false" customHeight="false" outlineLevel="0" collapsed="false">
      <c r="C132" s="30"/>
      <c r="D132" s="26" t="n">
        <f aca="false">D131+1</f>
        <v>131</v>
      </c>
      <c r="H132" s="36"/>
      <c r="K132" s="30"/>
    </row>
    <row r="133" customFormat="false" ht="15.75" hidden="false" customHeight="false" outlineLevel="0" collapsed="false">
      <c r="C133" s="30"/>
      <c r="D133" s="26" t="n">
        <f aca="false">D132+1</f>
        <v>132</v>
      </c>
      <c r="H133" s="36"/>
      <c r="K133" s="30"/>
    </row>
    <row r="134" customFormat="false" ht="15.75" hidden="false" customHeight="false" outlineLevel="0" collapsed="false">
      <c r="C134" s="30"/>
      <c r="D134" s="26" t="n">
        <f aca="false">D133+1</f>
        <v>133</v>
      </c>
      <c r="H134" s="36"/>
      <c r="K134" s="30"/>
    </row>
    <row r="135" customFormat="false" ht="15.75" hidden="false" customHeight="false" outlineLevel="0" collapsed="false">
      <c r="C135" s="30"/>
      <c r="D135" s="26" t="n">
        <f aca="false">D134+1</f>
        <v>134</v>
      </c>
      <c r="H135" s="36"/>
      <c r="K135" s="30"/>
    </row>
    <row r="136" customFormat="false" ht="15.75" hidden="false" customHeight="false" outlineLevel="0" collapsed="false">
      <c r="C136" s="30"/>
      <c r="D136" s="26" t="n">
        <f aca="false">D135+1</f>
        <v>135</v>
      </c>
      <c r="H136" s="36"/>
      <c r="K136" s="30"/>
    </row>
    <row r="137" customFormat="false" ht="15.75" hidden="false" customHeight="false" outlineLevel="0" collapsed="false">
      <c r="C137" s="30"/>
      <c r="D137" s="26" t="n">
        <f aca="false">D136+1</f>
        <v>136</v>
      </c>
      <c r="H137" s="36"/>
      <c r="K137" s="30"/>
    </row>
    <row r="138" customFormat="false" ht="15.75" hidden="false" customHeight="false" outlineLevel="0" collapsed="false">
      <c r="C138" s="30"/>
      <c r="D138" s="26" t="n">
        <f aca="false">D137+1</f>
        <v>137</v>
      </c>
      <c r="H138" s="36"/>
      <c r="K138" s="30"/>
    </row>
    <row r="139" customFormat="false" ht="15.75" hidden="false" customHeight="false" outlineLevel="0" collapsed="false">
      <c r="C139" s="30"/>
      <c r="D139" s="26" t="n">
        <f aca="false">D138+1</f>
        <v>138</v>
      </c>
      <c r="H139" s="36"/>
      <c r="K139" s="30"/>
    </row>
    <row r="140" customFormat="false" ht="15.75" hidden="false" customHeight="false" outlineLevel="0" collapsed="false">
      <c r="C140" s="30"/>
      <c r="D140" s="26" t="n">
        <f aca="false">D139+1</f>
        <v>139</v>
      </c>
      <c r="H140" s="36"/>
      <c r="K140" s="30"/>
    </row>
    <row r="141" customFormat="false" ht="15.75" hidden="false" customHeight="false" outlineLevel="0" collapsed="false">
      <c r="C141" s="30"/>
      <c r="D141" s="26" t="n">
        <f aca="false">D140+1</f>
        <v>140</v>
      </c>
      <c r="H141" s="36"/>
      <c r="K141" s="30"/>
    </row>
    <row r="142" customFormat="false" ht="15.75" hidden="false" customHeight="false" outlineLevel="0" collapsed="false">
      <c r="C142" s="30"/>
      <c r="D142" s="26" t="n">
        <f aca="false">D141+1</f>
        <v>141</v>
      </c>
      <c r="H142" s="36"/>
      <c r="K142" s="30"/>
    </row>
    <row r="143" customFormat="false" ht="15.75" hidden="false" customHeight="false" outlineLevel="0" collapsed="false">
      <c r="C143" s="30"/>
      <c r="D143" s="26" t="n">
        <f aca="false">D142+1</f>
        <v>142</v>
      </c>
      <c r="H143" s="36"/>
      <c r="K143" s="30"/>
    </row>
    <row r="144" customFormat="false" ht="15.75" hidden="false" customHeight="false" outlineLevel="0" collapsed="false">
      <c r="C144" s="30"/>
      <c r="D144" s="26" t="n">
        <f aca="false">D143+1</f>
        <v>143</v>
      </c>
      <c r="H144" s="36"/>
      <c r="K144" s="30"/>
    </row>
    <row r="145" customFormat="false" ht="15.75" hidden="false" customHeight="false" outlineLevel="0" collapsed="false">
      <c r="C145" s="30"/>
      <c r="D145" s="26" t="n">
        <f aca="false">D144+1</f>
        <v>144</v>
      </c>
      <c r="H145" s="36"/>
      <c r="K145" s="30"/>
    </row>
    <row r="146" customFormat="false" ht="15.75" hidden="false" customHeight="false" outlineLevel="0" collapsed="false">
      <c r="C146" s="30"/>
      <c r="D146" s="26" t="n">
        <f aca="false">D145+1</f>
        <v>145</v>
      </c>
      <c r="H146" s="36"/>
      <c r="K146" s="30"/>
    </row>
    <row r="147" customFormat="false" ht="15.75" hidden="false" customHeight="false" outlineLevel="0" collapsed="false">
      <c r="C147" s="30"/>
      <c r="D147" s="26" t="n">
        <f aca="false">D146+1</f>
        <v>146</v>
      </c>
      <c r="H147" s="36"/>
      <c r="K147" s="30"/>
    </row>
    <row r="148" customFormat="false" ht="15.75" hidden="false" customHeight="false" outlineLevel="0" collapsed="false">
      <c r="C148" s="30"/>
      <c r="D148" s="26" t="n">
        <f aca="false">D147+1</f>
        <v>147</v>
      </c>
      <c r="H148" s="36"/>
      <c r="K148" s="30"/>
    </row>
    <row r="149" customFormat="false" ht="15.75" hidden="false" customHeight="false" outlineLevel="0" collapsed="false">
      <c r="C149" s="30"/>
      <c r="D149" s="26" t="n">
        <f aca="false">D148+1</f>
        <v>148</v>
      </c>
      <c r="H149" s="36"/>
      <c r="K149" s="30"/>
    </row>
    <row r="150" customFormat="false" ht="15.75" hidden="false" customHeight="false" outlineLevel="0" collapsed="false">
      <c r="C150" s="30"/>
      <c r="D150" s="26" t="n">
        <f aca="false">D149+1</f>
        <v>149</v>
      </c>
      <c r="H150" s="36"/>
      <c r="K150" s="30"/>
    </row>
    <row r="151" customFormat="false" ht="15.75" hidden="false" customHeight="false" outlineLevel="0" collapsed="false">
      <c r="C151" s="30"/>
      <c r="D151" s="26" t="n">
        <f aca="false">D150+1</f>
        <v>150</v>
      </c>
      <c r="H151" s="36"/>
      <c r="K151" s="30"/>
    </row>
    <row r="152" customFormat="false" ht="15.75" hidden="false" customHeight="false" outlineLevel="0" collapsed="false">
      <c r="C152" s="30"/>
      <c r="D152" s="26" t="n">
        <f aca="false">D151+1</f>
        <v>151</v>
      </c>
      <c r="H152" s="36"/>
      <c r="K152" s="30"/>
    </row>
    <row r="153" customFormat="false" ht="15.75" hidden="false" customHeight="false" outlineLevel="0" collapsed="false">
      <c r="C153" s="30"/>
      <c r="D153" s="26" t="n">
        <f aca="false">D152+1</f>
        <v>152</v>
      </c>
      <c r="H153" s="36"/>
      <c r="K153" s="30"/>
    </row>
    <row r="154" customFormat="false" ht="15.75" hidden="false" customHeight="false" outlineLevel="0" collapsed="false">
      <c r="C154" s="30"/>
      <c r="D154" s="26" t="n">
        <f aca="false">D153+1</f>
        <v>153</v>
      </c>
      <c r="H154" s="36"/>
      <c r="K154" s="30"/>
    </row>
    <row r="155" customFormat="false" ht="15.75" hidden="false" customHeight="false" outlineLevel="0" collapsed="false">
      <c r="C155" s="30"/>
      <c r="D155" s="26" t="n">
        <f aca="false">D154+1</f>
        <v>154</v>
      </c>
      <c r="H155" s="36"/>
      <c r="K155" s="30"/>
    </row>
    <row r="156" customFormat="false" ht="15.75" hidden="false" customHeight="false" outlineLevel="0" collapsed="false">
      <c r="C156" s="30"/>
      <c r="D156" s="26" t="n">
        <f aca="false">D155+1</f>
        <v>155</v>
      </c>
      <c r="H156" s="36"/>
      <c r="K156" s="30"/>
    </row>
    <row r="157" customFormat="false" ht="15.75" hidden="false" customHeight="false" outlineLevel="0" collapsed="false">
      <c r="C157" s="30"/>
      <c r="D157" s="26" t="n">
        <f aca="false">D156+1</f>
        <v>156</v>
      </c>
      <c r="H157" s="36"/>
      <c r="K157" s="30"/>
    </row>
    <row r="158" customFormat="false" ht="15.75" hidden="false" customHeight="false" outlineLevel="0" collapsed="false">
      <c r="C158" s="30"/>
      <c r="D158" s="26" t="n">
        <f aca="false">D157+1</f>
        <v>157</v>
      </c>
      <c r="H158" s="36"/>
      <c r="K158" s="30"/>
    </row>
    <row r="159" customFormat="false" ht="15.75" hidden="false" customHeight="false" outlineLevel="0" collapsed="false">
      <c r="C159" s="30"/>
      <c r="D159" s="26" t="n">
        <f aca="false">D158+1</f>
        <v>158</v>
      </c>
      <c r="H159" s="36"/>
      <c r="K159" s="30"/>
    </row>
    <row r="160" customFormat="false" ht="15.75" hidden="false" customHeight="false" outlineLevel="0" collapsed="false">
      <c r="C160" s="30"/>
      <c r="D160" s="26" t="n">
        <f aca="false">D159+1</f>
        <v>159</v>
      </c>
      <c r="H160" s="36"/>
      <c r="K160" s="30"/>
    </row>
    <row r="161" customFormat="false" ht="15.75" hidden="false" customHeight="false" outlineLevel="0" collapsed="false">
      <c r="C161" s="30"/>
      <c r="D161" s="26" t="n">
        <f aca="false">D160+1</f>
        <v>160</v>
      </c>
      <c r="H161" s="36"/>
      <c r="K161" s="30"/>
    </row>
    <row r="162" customFormat="false" ht="15.75" hidden="false" customHeight="false" outlineLevel="0" collapsed="false">
      <c r="C162" s="30"/>
      <c r="D162" s="26" t="n">
        <f aca="false">D161+1</f>
        <v>161</v>
      </c>
      <c r="H162" s="36"/>
      <c r="K162" s="30"/>
    </row>
    <row r="163" customFormat="false" ht="15.75" hidden="false" customHeight="false" outlineLevel="0" collapsed="false">
      <c r="C163" s="30"/>
      <c r="D163" s="26" t="n">
        <f aca="false">D162+1</f>
        <v>162</v>
      </c>
      <c r="H163" s="36"/>
      <c r="K163" s="30"/>
    </row>
    <row r="164" customFormat="false" ht="15.75" hidden="false" customHeight="false" outlineLevel="0" collapsed="false">
      <c r="C164" s="30"/>
      <c r="D164" s="26" t="n">
        <f aca="false">D163+1</f>
        <v>163</v>
      </c>
      <c r="H164" s="36"/>
      <c r="K164" s="30"/>
    </row>
    <row r="165" customFormat="false" ht="15.75" hidden="false" customHeight="false" outlineLevel="0" collapsed="false">
      <c r="C165" s="30"/>
      <c r="D165" s="26" t="n">
        <f aca="false">D164+1</f>
        <v>164</v>
      </c>
      <c r="H165" s="36"/>
      <c r="K165" s="30"/>
    </row>
    <row r="166" customFormat="false" ht="15.75" hidden="false" customHeight="false" outlineLevel="0" collapsed="false">
      <c r="C166" s="30"/>
      <c r="D166" s="26" t="n">
        <f aca="false">D165+1</f>
        <v>165</v>
      </c>
      <c r="H166" s="36"/>
      <c r="K166" s="30"/>
    </row>
    <row r="167" customFormat="false" ht="15.75" hidden="false" customHeight="false" outlineLevel="0" collapsed="false">
      <c r="C167" s="30"/>
      <c r="D167" s="26" t="n">
        <f aca="false">D166+1</f>
        <v>166</v>
      </c>
      <c r="H167" s="36"/>
      <c r="K167" s="30"/>
    </row>
    <row r="168" customFormat="false" ht="15.75" hidden="false" customHeight="false" outlineLevel="0" collapsed="false">
      <c r="C168" s="30"/>
      <c r="D168" s="26" t="n">
        <f aca="false">D167+1</f>
        <v>167</v>
      </c>
      <c r="H168" s="36"/>
      <c r="K168" s="30"/>
    </row>
    <row r="169" customFormat="false" ht="15.75" hidden="false" customHeight="false" outlineLevel="0" collapsed="false">
      <c r="C169" s="30"/>
      <c r="D169" s="26" t="n">
        <f aca="false">D168+1</f>
        <v>168</v>
      </c>
      <c r="H169" s="36"/>
      <c r="K169" s="30"/>
    </row>
    <row r="170" customFormat="false" ht="15.75" hidden="false" customHeight="false" outlineLevel="0" collapsed="false">
      <c r="C170" s="30"/>
      <c r="D170" s="26" t="n">
        <f aca="false">D169+1</f>
        <v>169</v>
      </c>
      <c r="H170" s="36"/>
      <c r="K170" s="30"/>
    </row>
    <row r="171" customFormat="false" ht="15.75" hidden="false" customHeight="false" outlineLevel="0" collapsed="false">
      <c r="C171" s="30"/>
      <c r="D171" s="26" t="n">
        <f aca="false">D170+1</f>
        <v>170</v>
      </c>
      <c r="H171" s="36"/>
      <c r="K171" s="30"/>
    </row>
    <row r="172" customFormat="false" ht="15.75" hidden="false" customHeight="false" outlineLevel="0" collapsed="false">
      <c r="C172" s="30"/>
      <c r="D172" s="26" t="n">
        <f aca="false">D171+1</f>
        <v>171</v>
      </c>
      <c r="H172" s="36"/>
      <c r="K172" s="30"/>
    </row>
    <row r="173" customFormat="false" ht="15.75" hidden="false" customHeight="false" outlineLevel="0" collapsed="false">
      <c r="C173" s="30"/>
      <c r="D173" s="26" t="n">
        <f aca="false">D172+1</f>
        <v>172</v>
      </c>
      <c r="H173" s="36"/>
      <c r="K173" s="30"/>
    </row>
    <row r="174" customFormat="false" ht="15.75" hidden="false" customHeight="false" outlineLevel="0" collapsed="false">
      <c r="C174" s="30"/>
      <c r="D174" s="26" t="n">
        <f aca="false">D173+1</f>
        <v>173</v>
      </c>
      <c r="H174" s="36"/>
      <c r="K174" s="30"/>
    </row>
    <row r="175" customFormat="false" ht="15.75" hidden="false" customHeight="false" outlineLevel="0" collapsed="false">
      <c r="C175" s="30"/>
      <c r="D175" s="26" t="n">
        <f aca="false">D174+1</f>
        <v>174</v>
      </c>
      <c r="H175" s="36"/>
      <c r="K175" s="30"/>
    </row>
    <row r="176" customFormat="false" ht="15.75" hidden="false" customHeight="false" outlineLevel="0" collapsed="false">
      <c r="C176" s="30"/>
      <c r="D176" s="26" t="n">
        <f aca="false">D175+1</f>
        <v>175</v>
      </c>
      <c r="H176" s="36"/>
      <c r="K176" s="30"/>
    </row>
    <row r="177" customFormat="false" ht="15.75" hidden="false" customHeight="false" outlineLevel="0" collapsed="false">
      <c r="C177" s="30"/>
      <c r="D177" s="26" t="n">
        <f aca="false">D176+1</f>
        <v>176</v>
      </c>
      <c r="H177" s="36"/>
      <c r="K177" s="30"/>
    </row>
    <row r="178" customFormat="false" ht="15.75" hidden="false" customHeight="false" outlineLevel="0" collapsed="false">
      <c r="C178" s="30"/>
      <c r="D178" s="26" t="n">
        <f aca="false">D177+1</f>
        <v>177</v>
      </c>
      <c r="H178" s="36"/>
      <c r="K178" s="30"/>
    </row>
    <row r="179" customFormat="false" ht="15.75" hidden="false" customHeight="false" outlineLevel="0" collapsed="false">
      <c r="C179" s="30"/>
      <c r="D179" s="26" t="n">
        <f aca="false">D178+1</f>
        <v>178</v>
      </c>
      <c r="H179" s="36"/>
      <c r="K179" s="30"/>
    </row>
    <row r="180" customFormat="false" ht="15.75" hidden="false" customHeight="false" outlineLevel="0" collapsed="false">
      <c r="C180" s="30"/>
      <c r="D180" s="26" t="n">
        <f aca="false">D179+1</f>
        <v>179</v>
      </c>
      <c r="H180" s="36"/>
      <c r="K180" s="30"/>
    </row>
    <row r="181" customFormat="false" ht="15.75" hidden="false" customHeight="false" outlineLevel="0" collapsed="false">
      <c r="C181" s="30"/>
      <c r="D181" s="26" t="n">
        <f aca="false">D180+1</f>
        <v>180</v>
      </c>
      <c r="H181" s="36"/>
      <c r="K181" s="30"/>
    </row>
    <row r="182" customFormat="false" ht="15.75" hidden="false" customHeight="false" outlineLevel="0" collapsed="false">
      <c r="C182" s="30"/>
      <c r="D182" s="26" t="n">
        <f aca="false">D181+1</f>
        <v>181</v>
      </c>
      <c r="H182" s="36"/>
      <c r="K182" s="30"/>
    </row>
    <row r="183" customFormat="false" ht="15.75" hidden="false" customHeight="false" outlineLevel="0" collapsed="false">
      <c r="C183" s="30"/>
      <c r="D183" s="26" t="n">
        <f aca="false">D182+1</f>
        <v>182</v>
      </c>
      <c r="H183" s="36"/>
      <c r="K183" s="30"/>
    </row>
    <row r="184" customFormat="false" ht="15.75" hidden="false" customHeight="false" outlineLevel="0" collapsed="false">
      <c r="C184" s="30"/>
      <c r="D184" s="26" t="n">
        <f aca="false">D183+1</f>
        <v>183</v>
      </c>
      <c r="H184" s="36"/>
      <c r="K184" s="30"/>
    </row>
    <row r="185" customFormat="false" ht="15.75" hidden="false" customHeight="false" outlineLevel="0" collapsed="false">
      <c r="C185" s="30"/>
      <c r="D185" s="26" t="n">
        <f aca="false">D184+1</f>
        <v>184</v>
      </c>
      <c r="H185" s="36"/>
      <c r="K185" s="30"/>
    </row>
    <row r="186" customFormat="false" ht="15.75" hidden="false" customHeight="false" outlineLevel="0" collapsed="false">
      <c r="C186" s="30"/>
      <c r="D186" s="26" t="n">
        <f aca="false">D185+1</f>
        <v>185</v>
      </c>
      <c r="H186" s="36"/>
      <c r="K186" s="30"/>
    </row>
    <row r="187" customFormat="false" ht="15.75" hidden="false" customHeight="false" outlineLevel="0" collapsed="false">
      <c r="C187" s="30"/>
      <c r="D187" s="26" t="n">
        <f aca="false">D186+1</f>
        <v>186</v>
      </c>
      <c r="H187" s="36"/>
      <c r="K187" s="30"/>
    </row>
    <row r="188" customFormat="false" ht="15.75" hidden="false" customHeight="false" outlineLevel="0" collapsed="false">
      <c r="C188" s="30"/>
      <c r="D188" s="26" t="n">
        <f aca="false">D187+1</f>
        <v>187</v>
      </c>
      <c r="H188" s="36"/>
      <c r="K188" s="30"/>
    </row>
    <row r="189" customFormat="false" ht="15.75" hidden="false" customHeight="false" outlineLevel="0" collapsed="false">
      <c r="C189" s="30"/>
      <c r="D189" s="26" t="n">
        <f aca="false">D188+1</f>
        <v>188</v>
      </c>
      <c r="H189" s="36"/>
      <c r="K189" s="30"/>
    </row>
    <row r="190" customFormat="false" ht="15.75" hidden="false" customHeight="false" outlineLevel="0" collapsed="false">
      <c r="C190" s="30"/>
      <c r="D190" s="26" t="n">
        <f aca="false">D189+1</f>
        <v>189</v>
      </c>
      <c r="H190" s="36"/>
      <c r="K190" s="30"/>
    </row>
    <row r="191" customFormat="false" ht="15.75" hidden="false" customHeight="false" outlineLevel="0" collapsed="false">
      <c r="C191" s="30"/>
      <c r="D191" s="26" t="n">
        <f aca="false">D190+1</f>
        <v>190</v>
      </c>
      <c r="H191" s="36"/>
      <c r="K191" s="30"/>
    </row>
    <row r="192" customFormat="false" ht="15.75" hidden="false" customHeight="false" outlineLevel="0" collapsed="false">
      <c r="C192" s="30"/>
      <c r="D192" s="26" t="n">
        <f aca="false">D191+1</f>
        <v>191</v>
      </c>
      <c r="H192" s="36"/>
      <c r="K192" s="30"/>
    </row>
    <row r="193" customFormat="false" ht="15.75" hidden="false" customHeight="false" outlineLevel="0" collapsed="false">
      <c r="C193" s="30"/>
      <c r="D193" s="26" t="n">
        <f aca="false">D192+1</f>
        <v>192</v>
      </c>
      <c r="H193" s="36"/>
      <c r="K193" s="30"/>
    </row>
    <row r="194" customFormat="false" ht="15.75" hidden="false" customHeight="false" outlineLevel="0" collapsed="false">
      <c r="C194" s="30"/>
      <c r="D194" s="26" t="n">
        <f aca="false">D193+1</f>
        <v>193</v>
      </c>
      <c r="H194" s="36"/>
      <c r="K194" s="30"/>
    </row>
    <row r="195" customFormat="false" ht="15.75" hidden="false" customHeight="false" outlineLevel="0" collapsed="false">
      <c r="C195" s="30"/>
      <c r="D195" s="26" t="n">
        <f aca="false">D194+1</f>
        <v>194</v>
      </c>
      <c r="H195" s="36"/>
      <c r="K195" s="30"/>
    </row>
    <row r="196" customFormat="false" ht="15.75" hidden="false" customHeight="false" outlineLevel="0" collapsed="false">
      <c r="C196" s="30"/>
      <c r="D196" s="26" t="n">
        <f aca="false">D195+1</f>
        <v>195</v>
      </c>
      <c r="H196" s="36"/>
      <c r="K196" s="30"/>
    </row>
    <row r="197" customFormat="false" ht="15.75" hidden="false" customHeight="false" outlineLevel="0" collapsed="false">
      <c r="C197" s="30"/>
      <c r="D197" s="26" t="n">
        <f aca="false">D196+1</f>
        <v>196</v>
      </c>
      <c r="H197" s="36"/>
      <c r="K197" s="30"/>
    </row>
    <row r="198" customFormat="false" ht="15.75" hidden="false" customHeight="false" outlineLevel="0" collapsed="false">
      <c r="C198" s="30"/>
      <c r="D198" s="26" t="n">
        <f aca="false">D197+1</f>
        <v>197</v>
      </c>
      <c r="H198" s="36"/>
      <c r="K198" s="30"/>
    </row>
    <row r="199" customFormat="false" ht="15.75" hidden="false" customHeight="false" outlineLevel="0" collapsed="false">
      <c r="C199" s="30"/>
      <c r="D199" s="26" t="n">
        <f aca="false">D198+1</f>
        <v>198</v>
      </c>
      <c r="H199" s="36"/>
      <c r="K199" s="30"/>
    </row>
    <row r="200" customFormat="false" ht="15.75" hidden="false" customHeight="false" outlineLevel="0" collapsed="false">
      <c r="C200" s="30"/>
      <c r="D200" s="26" t="n">
        <f aca="false">D199+1</f>
        <v>199</v>
      </c>
      <c r="H200" s="36"/>
      <c r="K200" s="30"/>
    </row>
    <row r="201" customFormat="false" ht="15.75" hidden="false" customHeight="false" outlineLevel="0" collapsed="false">
      <c r="C201" s="30"/>
      <c r="D201" s="26" t="n">
        <f aca="false">D200+1</f>
        <v>200</v>
      </c>
      <c r="H201" s="36"/>
      <c r="K201" s="30"/>
    </row>
    <row r="202" customFormat="false" ht="15.75" hidden="false" customHeight="false" outlineLevel="0" collapsed="false">
      <c r="C202" s="30"/>
      <c r="D202" s="26" t="n">
        <f aca="false">D201+1</f>
        <v>201</v>
      </c>
      <c r="H202" s="36"/>
      <c r="K202" s="30"/>
    </row>
    <row r="203" customFormat="false" ht="15.75" hidden="false" customHeight="false" outlineLevel="0" collapsed="false">
      <c r="C203" s="30"/>
      <c r="D203" s="26" t="n">
        <f aca="false">D202+1</f>
        <v>202</v>
      </c>
      <c r="H203" s="36"/>
      <c r="K203" s="30"/>
    </row>
    <row r="204" customFormat="false" ht="15.75" hidden="false" customHeight="false" outlineLevel="0" collapsed="false">
      <c r="C204" s="30"/>
      <c r="D204" s="26" t="n">
        <f aca="false">D203+1</f>
        <v>203</v>
      </c>
      <c r="H204" s="36"/>
      <c r="K204" s="30"/>
    </row>
    <row r="205" customFormat="false" ht="15.75" hidden="false" customHeight="false" outlineLevel="0" collapsed="false">
      <c r="C205" s="30"/>
      <c r="D205" s="26" t="n">
        <f aca="false">D204+1</f>
        <v>204</v>
      </c>
      <c r="H205" s="36"/>
      <c r="K205" s="30"/>
    </row>
    <row r="206" customFormat="false" ht="15.75" hidden="false" customHeight="false" outlineLevel="0" collapsed="false">
      <c r="C206" s="30"/>
      <c r="D206" s="26" t="n">
        <f aca="false">D205+1</f>
        <v>205</v>
      </c>
      <c r="H206" s="36"/>
      <c r="K206" s="30"/>
    </row>
    <row r="207" customFormat="false" ht="15.75" hidden="false" customHeight="false" outlineLevel="0" collapsed="false">
      <c r="C207" s="30"/>
      <c r="D207" s="26" t="n">
        <f aca="false">D206+1</f>
        <v>206</v>
      </c>
      <c r="H207" s="36"/>
      <c r="K207" s="30"/>
    </row>
    <row r="208" customFormat="false" ht="15.75" hidden="false" customHeight="false" outlineLevel="0" collapsed="false">
      <c r="C208" s="30"/>
      <c r="D208" s="26" t="n">
        <f aca="false">D207+1</f>
        <v>207</v>
      </c>
      <c r="H208" s="36"/>
      <c r="K208" s="30"/>
    </row>
    <row r="209" customFormat="false" ht="15.75" hidden="false" customHeight="false" outlineLevel="0" collapsed="false">
      <c r="C209" s="30"/>
      <c r="D209" s="26" t="n">
        <f aca="false">D208+1</f>
        <v>208</v>
      </c>
      <c r="H209" s="36"/>
      <c r="K209" s="30"/>
    </row>
    <row r="210" customFormat="false" ht="15.75" hidden="false" customHeight="false" outlineLevel="0" collapsed="false">
      <c r="C210" s="30"/>
      <c r="D210" s="26" t="n">
        <f aca="false">D209+1</f>
        <v>209</v>
      </c>
      <c r="H210" s="36"/>
      <c r="K210" s="30"/>
    </row>
    <row r="211" customFormat="false" ht="15.75" hidden="false" customHeight="false" outlineLevel="0" collapsed="false">
      <c r="C211" s="30"/>
      <c r="D211" s="26" t="n">
        <f aca="false">D210+1</f>
        <v>210</v>
      </c>
      <c r="H211" s="36"/>
      <c r="K211" s="30"/>
    </row>
    <row r="212" customFormat="false" ht="15.75" hidden="false" customHeight="false" outlineLevel="0" collapsed="false">
      <c r="C212" s="30"/>
      <c r="D212" s="26" t="n">
        <f aca="false">D211+1</f>
        <v>211</v>
      </c>
      <c r="H212" s="36"/>
      <c r="K212" s="30"/>
    </row>
    <row r="213" customFormat="false" ht="15.75" hidden="false" customHeight="false" outlineLevel="0" collapsed="false">
      <c r="C213" s="30"/>
      <c r="D213" s="26" t="n">
        <f aca="false">D212+1</f>
        <v>212</v>
      </c>
      <c r="H213" s="36"/>
      <c r="K213" s="30"/>
    </row>
    <row r="214" customFormat="false" ht="15.75" hidden="false" customHeight="false" outlineLevel="0" collapsed="false">
      <c r="C214" s="30"/>
      <c r="D214" s="26" t="n">
        <f aca="false">D213+1</f>
        <v>213</v>
      </c>
      <c r="H214" s="36"/>
      <c r="K214" s="30"/>
    </row>
    <row r="215" customFormat="false" ht="15.75" hidden="false" customHeight="false" outlineLevel="0" collapsed="false">
      <c r="C215" s="30"/>
      <c r="D215" s="26" t="n">
        <f aca="false">D214+1</f>
        <v>214</v>
      </c>
      <c r="H215" s="36"/>
      <c r="K215" s="30"/>
    </row>
    <row r="216" customFormat="false" ht="15.75" hidden="false" customHeight="false" outlineLevel="0" collapsed="false">
      <c r="C216" s="30"/>
      <c r="D216" s="26" t="n">
        <f aca="false">D215+1</f>
        <v>215</v>
      </c>
      <c r="H216" s="36"/>
      <c r="K216" s="30"/>
    </row>
    <row r="217" customFormat="false" ht="15.75" hidden="false" customHeight="false" outlineLevel="0" collapsed="false">
      <c r="C217" s="30"/>
      <c r="D217" s="26" t="n">
        <f aca="false">D216+1</f>
        <v>216</v>
      </c>
      <c r="H217" s="36"/>
      <c r="K217" s="30"/>
    </row>
    <row r="218" customFormat="false" ht="15.75" hidden="false" customHeight="false" outlineLevel="0" collapsed="false">
      <c r="C218" s="30"/>
      <c r="D218" s="26" t="n">
        <f aca="false">D217+1</f>
        <v>217</v>
      </c>
      <c r="H218" s="36"/>
      <c r="K218" s="30"/>
    </row>
    <row r="219" customFormat="false" ht="15.75" hidden="false" customHeight="false" outlineLevel="0" collapsed="false">
      <c r="C219" s="30"/>
      <c r="D219" s="26" t="n">
        <f aca="false">D218+1</f>
        <v>218</v>
      </c>
      <c r="H219" s="36"/>
      <c r="K219" s="30"/>
    </row>
    <row r="220" customFormat="false" ht="15.75" hidden="false" customHeight="false" outlineLevel="0" collapsed="false">
      <c r="C220" s="30"/>
      <c r="D220" s="26" t="n">
        <f aca="false">D219+1</f>
        <v>219</v>
      </c>
      <c r="H220" s="36"/>
      <c r="K220" s="30"/>
    </row>
    <row r="221" customFormat="false" ht="15.75" hidden="false" customHeight="false" outlineLevel="0" collapsed="false">
      <c r="C221" s="30"/>
      <c r="D221" s="26" t="n">
        <f aca="false">D220+1</f>
        <v>220</v>
      </c>
      <c r="H221" s="36"/>
      <c r="K221" s="30"/>
    </row>
    <row r="222" customFormat="false" ht="15.75" hidden="false" customHeight="false" outlineLevel="0" collapsed="false">
      <c r="C222" s="30"/>
      <c r="D222" s="26" t="n">
        <f aca="false">D221+1</f>
        <v>221</v>
      </c>
      <c r="H222" s="36"/>
      <c r="K222" s="30"/>
    </row>
    <row r="223" customFormat="false" ht="15.75" hidden="false" customHeight="false" outlineLevel="0" collapsed="false">
      <c r="C223" s="30"/>
      <c r="D223" s="26" t="n">
        <f aca="false">D222+1</f>
        <v>222</v>
      </c>
      <c r="H223" s="36"/>
      <c r="K223" s="30"/>
    </row>
    <row r="224" customFormat="false" ht="15.75" hidden="false" customHeight="false" outlineLevel="0" collapsed="false">
      <c r="C224" s="30"/>
      <c r="D224" s="26" t="n">
        <f aca="false">D223+1</f>
        <v>223</v>
      </c>
      <c r="H224" s="36"/>
      <c r="K224" s="30"/>
    </row>
    <row r="225" customFormat="false" ht="15.75" hidden="false" customHeight="false" outlineLevel="0" collapsed="false">
      <c r="C225" s="30"/>
      <c r="D225" s="26" t="n">
        <f aca="false">D224+1</f>
        <v>224</v>
      </c>
      <c r="H225" s="36"/>
      <c r="K225" s="30"/>
    </row>
    <row r="226" customFormat="false" ht="15.75" hidden="false" customHeight="false" outlineLevel="0" collapsed="false">
      <c r="C226" s="30"/>
      <c r="D226" s="26" t="n">
        <f aca="false">D225+1</f>
        <v>225</v>
      </c>
      <c r="H226" s="36"/>
      <c r="K226" s="30"/>
    </row>
    <row r="227" customFormat="false" ht="15.75" hidden="false" customHeight="false" outlineLevel="0" collapsed="false">
      <c r="C227" s="30"/>
      <c r="D227" s="26" t="n">
        <f aca="false">D226+1</f>
        <v>226</v>
      </c>
      <c r="H227" s="36"/>
      <c r="K227" s="30"/>
    </row>
    <row r="228" customFormat="false" ht="15.75" hidden="false" customHeight="false" outlineLevel="0" collapsed="false">
      <c r="C228" s="30"/>
      <c r="D228" s="26" t="n">
        <f aca="false">D227+1</f>
        <v>227</v>
      </c>
      <c r="H228" s="36"/>
      <c r="K228" s="30"/>
    </row>
    <row r="229" customFormat="false" ht="15.75" hidden="false" customHeight="false" outlineLevel="0" collapsed="false">
      <c r="C229" s="30"/>
      <c r="D229" s="26" t="n">
        <f aca="false">D228+1</f>
        <v>228</v>
      </c>
      <c r="H229" s="36"/>
      <c r="K229" s="30"/>
    </row>
    <row r="230" customFormat="false" ht="15.75" hidden="false" customHeight="false" outlineLevel="0" collapsed="false">
      <c r="C230" s="30"/>
      <c r="D230" s="26" t="n">
        <f aca="false">D229+1</f>
        <v>229</v>
      </c>
      <c r="H230" s="36"/>
      <c r="K230" s="30"/>
    </row>
    <row r="231" customFormat="false" ht="15.75" hidden="false" customHeight="false" outlineLevel="0" collapsed="false">
      <c r="C231" s="30"/>
      <c r="D231" s="26" t="n">
        <f aca="false">D230+1</f>
        <v>230</v>
      </c>
      <c r="H231" s="36"/>
      <c r="K231" s="30"/>
    </row>
    <row r="232" customFormat="false" ht="15.75" hidden="false" customHeight="false" outlineLevel="0" collapsed="false">
      <c r="C232" s="30"/>
      <c r="D232" s="26" t="n">
        <f aca="false">D231+1</f>
        <v>231</v>
      </c>
      <c r="H232" s="36"/>
      <c r="K232" s="30"/>
    </row>
    <row r="233" customFormat="false" ht="15.75" hidden="false" customHeight="false" outlineLevel="0" collapsed="false">
      <c r="C233" s="30"/>
      <c r="D233" s="26" t="n">
        <f aca="false">D232+1</f>
        <v>232</v>
      </c>
      <c r="H233" s="36"/>
      <c r="K233" s="30"/>
    </row>
    <row r="234" customFormat="false" ht="15.75" hidden="false" customHeight="false" outlineLevel="0" collapsed="false">
      <c r="C234" s="30"/>
      <c r="D234" s="26" t="n">
        <f aca="false">D233+1</f>
        <v>233</v>
      </c>
      <c r="H234" s="36"/>
      <c r="K234" s="30"/>
    </row>
    <row r="235" customFormat="false" ht="15.75" hidden="false" customHeight="false" outlineLevel="0" collapsed="false">
      <c r="C235" s="30"/>
      <c r="D235" s="26" t="n">
        <f aca="false">D234+1</f>
        <v>234</v>
      </c>
      <c r="H235" s="36"/>
      <c r="K235" s="30"/>
    </row>
    <row r="236" customFormat="false" ht="15.75" hidden="false" customHeight="false" outlineLevel="0" collapsed="false">
      <c r="C236" s="30"/>
      <c r="D236" s="26" t="n">
        <f aca="false">D235+1</f>
        <v>235</v>
      </c>
      <c r="H236" s="36"/>
      <c r="K236" s="30"/>
    </row>
    <row r="237" customFormat="false" ht="15.75" hidden="false" customHeight="false" outlineLevel="0" collapsed="false">
      <c r="C237" s="30"/>
      <c r="D237" s="26" t="n">
        <f aca="false">D236+1</f>
        <v>236</v>
      </c>
      <c r="H237" s="36"/>
      <c r="K237" s="30"/>
    </row>
    <row r="238" customFormat="false" ht="15.75" hidden="false" customHeight="false" outlineLevel="0" collapsed="false">
      <c r="C238" s="30"/>
      <c r="D238" s="26" t="n">
        <f aca="false">D237+1</f>
        <v>237</v>
      </c>
      <c r="H238" s="36"/>
      <c r="K238" s="30"/>
    </row>
    <row r="239" customFormat="false" ht="15.75" hidden="false" customHeight="false" outlineLevel="0" collapsed="false">
      <c r="C239" s="30"/>
      <c r="D239" s="26" t="n">
        <f aca="false">D238+1</f>
        <v>238</v>
      </c>
      <c r="H239" s="36"/>
      <c r="K239" s="30"/>
    </row>
    <row r="240" customFormat="false" ht="15.75" hidden="false" customHeight="false" outlineLevel="0" collapsed="false">
      <c r="C240" s="30"/>
      <c r="D240" s="26" t="n">
        <f aca="false">D239+1</f>
        <v>239</v>
      </c>
      <c r="H240" s="36"/>
      <c r="K240" s="30"/>
    </row>
    <row r="241" customFormat="false" ht="15.75" hidden="false" customHeight="false" outlineLevel="0" collapsed="false">
      <c r="C241" s="30"/>
      <c r="D241" s="26" t="n">
        <f aca="false">D240+1</f>
        <v>240</v>
      </c>
      <c r="H241" s="36"/>
      <c r="K241" s="30"/>
    </row>
    <row r="242" customFormat="false" ht="15.75" hidden="false" customHeight="false" outlineLevel="0" collapsed="false">
      <c r="C242" s="30"/>
      <c r="D242" s="26" t="n">
        <f aca="false">D241+1</f>
        <v>241</v>
      </c>
      <c r="H242" s="36"/>
      <c r="K242" s="30"/>
    </row>
    <row r="243" customFormat="false" ht="15.75" hidden="false" customHeight="false" outlineLevel="0" collapsed="false">
      <c r="C243" s="30"/>
      <c r="D243" s="26" t="n">
        <f aca="false">D242+1</f>
        <v>242</v>
      </c>
      <c r="H243" s="36"/>
      <c r="K243" s="30"/>
    </row>
    <row r="244" customFormat="false" ht="15.75" hidden="false" customHeight="false" outlineLevel="0" collapsed="false">
      <c r="C244" s="30"/>
      <c r="D244" s="26" t="n">
        <f aca="false">D243+1</f>
        <v>243</v>
      </c>
      <c r="H244" s="36"/>
      <c r="K244" s="30"/>
    </row>
    <row r="245" customFormat="false" ht="15.75" hidden="false" customHeight="false" outlineLevel="0" collapsed="false">
      <c r="C245" s="30"/>
      <c r="D245" s="26" t="n">
        <f aca="false">D244+1</f>
        <v>244</v>
      </c>
      <c r="H245" s="36"/>
      <c r="K245" s="30"/>
    </row>
    <row r="246" customFormat="false" ht="15.75" hidden="false" customHeight="false" outlineLevel="0" collapsed="false">
      <c r="C246" s="30"/>
      <c r="D246" s="26" t="n">
        <f aca="false">D245+1</f>
        <v>245</v>
      </c>
      <c r="H246" s="36"/>
      <c r="K246" s="30"/>
    </row>
    <row r="247" customFormat="false" ht="15.75" hidden="false" customHeight="false" outlineLevel="0" collapsed="false">
      <c r="C247" s="30"/>
      <c r="D247" s="26" t="n">
        <f aca="false">D246+1</f>
        <v>246</v>
      </c>
      <c r="H247" s="36"/>
      <c r="K247" s="30"/>
    </row>
    <row r="248" customFormat="false" ht="15.75" hidden="false" customHeight="false" outlineLevel="0" collapsed="false">
      <c r="C248" s="30"/>
      <c r="D248" s="26" t="n">
        <f aca="false">D247+1</f>
        <v>247</v>
      </c>
      <c r="H248" s="36"/>
      <c r="K248" s="30"/>
    </row>
    <row r="249" customFormat="false" ht="15.75" hidden="false" customHeight="false" outlineLevel="0" collapsed="false">
      <c r="C249" s="30"/>
      <c r="D249" s="26" t="n">
        <f aca="false">D248+1</f>
        <v>248</v>
      </c>
      <c r="H249" s="36"/>
      <c r="K249" s="30"/>
    </row>
    <row r="250" customFormat="false" ht="15.75" hidden="false" customHeight="false" outlineLevel="0" collapsed="false">
      <c r="C250" s="30"/>
      <c r="D250" s="26" t="n">
        <f aca="false">D249+1</f>
        <v>249</v>
      </c>
      <c r="H250" s="36"/>
      <c r="K250" s="30"/>
    </row>
    <row r="251" customFormat="false" ht="15.75" hidden="false" customHeight="false" outlineLevel="0" collapsed="false">
      <c r="C251" s="30"/>
      <c r="D251" s="26" t="n">
        <f aca="false">D250+1</f>
        <v>250</v>
      </c>
      <c r="H251" s="36"/>
      <c r="K251" s="30"/>
    </row>
    <row r="252" customFormat="false" ht="15.75" hidden="false" customHeight="false" outlineLevel="0" collapsed="false">
      <c r="C252" s="30"/>
      <c r="D252" s="26" t="n">
        <f aca="false">D251+1</f>
        <v>251</v>
      </c>
      <c r="H252" s="36"/>
      <c r="K252" s="30"/>
    </row>
    <row r="253" customFormat="false" ht="15.75" hidden="false" customHeight="false" outlineLevel="0" collapsed="false">
      <c r="C253" s="30"/>
      <c r="D253" s="26" t="n">
        <f aca="false">D252+1</f>
        <v>252</v>
      </c>
      <c r="H253" s="36"/>
      <c r="K253" s="30"/>
    </row>
    <row r="254" customFormat="false" ht="15.75" hidden="false" customHeight="false" outlineLevel="0" collapsed="false">
      <c r="C254" s="30"/>
      <c r="D254" s="26" t="n">
        <f aca="false">D253+1</f>
        <v>253</v>
      </c>
      <c r="H254" s="36"/>
      <c r="K254" s="30"/>
    </row>
    <row r="255" customFormat="false" ht="15.75" hidden="false" customHeight="false" outlineLevel="0" collapsed="false">
      <c r="C255" s="30"/>
      <c r="D255" s="26" t="n">
        <f aca="false">D254+1</f>
        <v>254</v>
      </c>
      <c r="H255" s="36"/>
      <c r="K255" s="30"/>
    </row>
    <row r="256" customFormat="false" ht="15.75" hidden="false" customHeight="false" outlineLevel="0" collapsed="false">
      <c r="C256" s="30"/>
      <c r="D256" s="26" t="n">
        <f aca="false">D255+1</f>
        <v>255</v>
      </c>
      <c r="H256" s="36"/>
      <c r="K256" s="30"/>
    </row>
    <row r="257" customFormat="false" ht="15.75" hidden="false" customHeight="false" outlineLevel="0" collapsed="false">
      <c r="C257" s="30"/>
      <c r="D257" s="26" t="n">
        <f aca="false">D256+1</f>
        <v>256</v>
      </c>
      <c r="H257" s="36"/>
      <c r="K257" s="30"/>
    </row>
    <row r="258" customFormat="false" ht="15.75" hidden="false" customHeight="false" outlineLevel="0" collapsed="false">
      <c r="C258" s="30"/>
      <c r="D258" s="26" t="n">
        <f aca="false">D257+1</f>
        <v>257</v>
      </c>
      <c r="H258" s="36"/>
      <c r="K258" s="30"/>
    </row>
    <row r="259" customFormat="false" ht="15.75" hidden="false" customHeight="false" outlineLevel="0" collapsed="false">
      <c r="C259" s="30"/>
      <c r="D259" s="26" t="n">
        <f aca="false">D258+1</f>
        <v>258</v>
      </c>
      <c r="H259" s="36"/>
      <c r="K259" s="30"/>
    </row>
    <row r="260" customFormat="false" ht="15.75" hidden="false" customHeight="false" outlineLevel="0" collapsed="false">
      <c r="C260" s="30"/>
      <c r="D260" s="26" t="n">
        <f aca="false">D259+1</f>
        <v>259</v>
      </c>
      <c r="H260" s="36"/>
      <c r="K260" s="30"/>
    </row>
    <row r="261" customFormat="false" ht="15.75" hidden="false" customHeight="false" outlineLevel="0" collapsed="false">
      <c r="C261" s="30"/>
      <c r="D261" s="26" t="n">
        <f aca="false">D260+1</f>
        <v>260</v>
      </c>
      <c r="H261" s="36"/>
      <c r="K261" s="30"/>
    </row>
    <row r="262" customFormat="false" ht="15.75" hidden="false" customHeight="false" outlineLevel="0" collapsed="false">
      <c r="C262" s="30"/>
      <c r="D262" s="26" t="n">
        <f aca="false">D261+1</f>
        <v>261</v>
      </c>
      <c r="H262" s="36"/>
      <c r="K262" s="30"/>
    </row>
    <row r="263" customFormat="false" ht="15.75" hidden="false" customHeight="false" outlineLevel="0" collapsed="false">
      <c r="C263" s="30"/>
      <c r="D263" s="26" t="n">
        <f aca="false">D262+1</f>
        <v>262</v>
      </c>
      <c r="H263" s="36"/>
      <c r="K263" s="30"/>
    </row>
    <row r="264" customFormat="false" ht="15.75" hidden="false" customHeight="false" outlineLevel="0" collapsed="false">
      <c r="C264" s="30"/>
      <c r="D264" s="26" t="n">
        <f aca="false">D263+1</f>
        <v>263</v>
      </c>
      <c r="H264" s="36"/>
      <c r="K264" s="30"/>
    </row>
    <row r="265" customFormat="false" ht="15.75" hidden="false" customHeight="false" outlineLevel="0" collapsed="false">
      <c r="C265" s="30"/>
      <c r="D265" s="26" t="n">
        <f aca="false">D264+1</f>
        <v>264</v>
      </c>
      <c r="H265" s="36"/>
      <c r="K265" s="30"/>
    </row>
    <row r="266" customFormat="false" ht="15.75" hidden="false" customHeight="false" outlineLevel="0" collapsed="false">
      <c r="C266" s="30"/>
      <c r="D266" s="26" t="n">
        <f aca="false">D265+1</f>
        <v>265</v>
      </c>
      <c r="H266" s="36"/>
      <c r="K266" s="30"/>
    </row>
    <row r="267" customFormat="false" ht="15.75" hidden="false" customHeight="false" outlineLevel="0" collapsed="false">
      <c r="C267" s="30"/>
      <c r="D267" s="26" t="n">
        <f aca="false">D266+1</f>
        <v>266</v>
      </c>
      <c r="H267" s="36"/>
      <c r="K267" s="30"/>
    </row>
    <row r="268" customFormat="false" ht="15.75" hidden="false" customHeight="false" outlineLevel="0" collapsed="false">
      <c r="C268" s="30"/>
      <c r="D268" s="26" t="n">
        <f aca="false">D267+1</f>
        <v>267</v>
      </c>
      <c r="H268" s="36"/>
      <c r="K268" s="30"/>
    </row>
    <row r="269" customFormat="false" ht="15.75" hidden="false" customHeight="false" outlineLevel="0" collapsed="false">
      <c r="C269" s="30"/>
      <c r="D269" s="26" t="n">
        <f aca="false">D268+1</f>
        <v>268</v>
      </c>
      <c r="H269" s="36"/>
      <c r="K269" s="30"/>
    </row>
    <row r="270" customFormat="false" ht="15.75" hidden="false" customHeight="false" outlineLevel="0" collapsed="false">
      <c r="C270" s="30"/>
      <c r="D270" s="26" t="n">
        <f aca="false">D269+1</f>
        <v>269</v>
      </c>
      <c r="H270" s="36"/>
      <c r="K270" s="30"/>
    </row>
    <row r="271" customFormat="false" ht="15.75" hidden="false" customHeight="false" outlineLevel="0" collapsed="false">
      <c r="C271" s="30"/>
      <c r="D271" s="26" t="n">
        <f aca="false">D270+1</f>
        <v>270</v>
      </c>
      <c r="H271" s="36"/>
      <c r="K271" s="30"/>
    </row>
    <row r="272" customFormat="false" ht="15.75" hidden="false" customHeight="false" outlineLevel="0" collapsed="false">
      <c r="C272" s="30"/>
      <c r="D272" s="26" t="n">
        <f aca="false">D271+1</f>
        <v>271</v>
      </c>
      <c r="H272" s="36"/>
      <c r="K272" s="30"/>
    </row>
    <row r="273" customFormat="false" ht="15.75" hidden="false" customHeight="false" outlineLevel="0" collapsed="false">
      <c r="C273" s="30"/>
      <c r="D273" s="26" t="n">
        <f aca="false">D272+1</f>
        <v>272</v>
      </c>
      <c r="H273" s="36"/>
      <c r="K273" s="30"/>
    </row>
    <row r="274" customFormat="false" ht="15.75" hidden="false" customHeight="false" outlineLevel="0" collapsed="false">
      <c r="C274" s="30"/>
      <c r="D274" s="26" t="n">
        <f aca="false">D273+1</f>
        <v>273</v>
      </c>
      <c r="H274" s="36"/>
      <c r="K274" s="30"/>
    </row>
    <row r="275" customFormat="false" ht="15.75" hidden="false" customHeight="false" outlineLevel="0" collapsed="false">
      <c r="C275" s="30"/>
      <c r="D275" s="26" t="n">
        <f aca="false">D274+1</f>
        <v>274</v>
      </c>
      <c r="H275" s="36"/>
      <c r="K275" s="30"/>
    </row>
    <row r="276" customFormat="false" ht="15.75" hidden="false" customHeight="false" outlineLevel="0" collapsed="false">
      <c r="C276" s="30"/>
      <c r="D276" s="26" t="n">
        <f aca="false">D275+1</f>
        <v>275</v>
      </c>
      <c r="H276" s="36"/>
      <c r="K276" s="30"/>
    </row>
    <row r="277" customFormat="false" ht="15.75" hidden="false" customHeight="false" outlineLevel="0" collapsed="false">
      <c r="C277" s="30"/>
      <c r="D277" s="26" t="n">
        <f aca="false">D276+1</f>
        <v>276</v>
      </c>
      <c r="H277" s="36"/>
      <c r="K277" s="30"/>
    </row>
    <row r="278" customFormat="false" ht="15.75" hidden="false" customHeight="false" outlineLevel="0" collapsed="false">
      <c r="C278" s="30"/>
      <c r="D278" s="26" t="n">
        <f aca="false">D277+1</f>
        <v>277</v>
      </c>
      <c r="H278" s="36"/>
      <c r="K278" s="30"/>
    </row>
    <row r="279" customFormat="false" ht="15.75" hidden="false" customHeight="false" outlineLevel="0" collapsed="false">
      <c r="C279" s="30"/>
      <c r="D279" s="26" t="n">
        <f aca="false">D278+1</f>
        <v>278</v>
      </c>
      <c r="H279" s="36"/>
      <c r="K279" s="30"/>
    </row>
    <row r="280" customFormat="false" ht="15.75" hidden="false" customHeight="false" outlineLevel="0" collapsed="false">
      <c r="C280" s="30"/>
      <c r="D280" s="26" t="n">
        <f aca="false">D279+1</f>
        <v>279</v>
      </c>
      <c r="H280" s="36"/>
      <c r="K280" s="30"/>
    </row>
    <row r="281" customFormat="false" ht="15.75" hidden="false" customHeight="false" outlineLevel="0" collapsed="false">
      <c r="C281" s="30"/>
      <c r="D281" s="26" t="n">
        <f aca="false">D280+1</f>
        <v>280</v>
      </c>
      <c r="H281" s="36"/>
      <c r="K281" s="30"/>
    </row>
    <row r="282" customFormat="false" ht="15.75" hidden="false" customHeight="false" outlineLevel="0" collapsed="false">
      <c r="C282" s="30"/>
      <c r="D282" s="26" t="n">
        <f aca="false">D281+1</f>
        <v>281</v>
      </c>
      <c r="H282" s="36"/>
      <c r="K282" s="30"/>
    </row>
    <row r="283" customFormat="false" ht="15.75" hidden="false" customHeight="false" outlineLevel="0" collapsed="false">
      <c r="C283" s="30"/>
      <c r="D283" s="26" t="n">
        <f aca="false">D282+1</f>
        <v>282</v>
      </c>
      <c r="H283" s="36"/>
      <c r="K283" s="30"/>
    </row>
    <row r="284" customFormat="false" ht="15.75" hidden="false" customHeight="false" outlineLevel="0" collapsed="false">
      <c r="C284" s="30"/>
      <c r="D284" s="26" t="n">
        <f aca="false">D283+1</f>
        <v>283</v>
      </c>
      <c r="H284" s="36"/>
      <c r="K284" s="30"/>
    </row>
    <row r="285" customFormat="false" ht="15.75" hidden="false" customHeight="false" outlineLevel="0" collapsed="false">
      <c r="C285" s="30"/>
      <c r="D285" s="26" t="n">
        <f aca="false">D284+1</f>
        <v>284</v>
      </c>
      <c r="H285" s="36"/>
      <c r="K285" s="30"/>
    </row>
    <row r="286" customFormat="false" ht="15.75" hidden="false" customHeight="false" outlineLevel="0" collapsed="false">
      <c r="C286" s="30"/>
      <c r="D286" s="26" t="n">
        <f aca="false">D285+1</f>
        <v>285</v>
      </c>
      <c r="H286" s="36"/>
      <c r="K286" s="30"/>
    </row>
    <row r="287" customFormat="false" ht="15.75" hidden="false" customHeight="false" outlineLevel="0" collapsed="false">
      <c r="C287" s="30"/>
      <c r="D287" s="26" t="n">
        <f aca="false">D286+1</f>
        <v>286</v>
      </c>
      <c r="H287" s="36"/>
      <c r="K287" s="30"/>
    </row>
    <row r="288" customFormat="false" ht="15.75" hidden="false" customHeight="false" outlineLevel="0" collapsed="false">
      <c r="C288" s="30"/>
      <c r="D288" s="26" t="n">
        <f aca="false">D287+1</f>
        <v>287</v>
      </c>
      <c r="H288" s="36"/>
      <c r="K288" s="30"/>
    </row>
    <row r="289" customFormat="false" ht="15.75" hidden="false" customHeight="false" outlineLevel="0" collapsed="false">
      <c r="C289" s="30"/>
      <c r="D289" s="26" t="n">
        <f aca="false">D288+1</f>
        <v>288</v>
      </c>
      <c r="H289" s="36"/>
      <c r="K289" s="30"/>
    </row>
    <row r="290" customFormat="false" ht="15.75" hidden="false" customHeight="false" outlineLevel="0" collapsed="false">
      <c r="C290" s="30"/>
      <c r="D290" s="26" t="n">
        <f aca="false">D289+1</f>
        <v>289</v>
      </c>
      <c r="H290" s="36"/>
      <c r="K290" s="30"/>
    </row>
    <row r="291" customFormat="false" ht="15.75" hidden="false" customHeight="false" outlineLevel="0" collapsed="false">
      <c r="C291" s="30"/>
      <c r="D291" s="26" t="n">
        <f aca="false">D290+1</f>
        <v>290</v>
      </c>
      <c r="H291" s="36"/>
      <c r="K291" s="30"/>
    </row>
    <row r="292" customFormat="false" ht="15.75" hidden="false" customHeight="false" outlineLevel="0" collapsed="false">
      <c r="C292" s="30"/>
      <c r="D292" s="26" t="n">
        <f aca="false">D291+1</f>
        <v>291</v>
      </c>
      <c r="H292" s="36"/>
      <c r="K292" s="30"/>
    </row>
    <row r="293" customFormat="false" ht="15.75" hidden="false" customHeight="false" outlineLevel="0" collapsed="false">
      <c r="C293" s="30"/>
      <c r="D293" s="26" t="n">
        <f aca="false">D292+1</f>
        <v>292</v>
      </c>
      <c r="H293" s="36"/>
      <c r="K293" s="30"/>
    </row>
    <row r="294" customFormat="false" ht="15.75" hidden="false" customHeight="false" outlineLevel="0" collapsed="false">
      <c r="C294" s="30"/>
      <c r="D294" s="26" t="n">
        <f aca="false">D293+1</f>
        <v>293</v>
      </c>
      <c r="H294" s="36"/>
      <c r="K294" s="30"/>
    </row>
    <row r="295" customFormat="false" ht="15.75" hidden="false" customHeight="false" outlineLevel="0" collapsed="false">
      <c r="C295" s="30"/>
      <c r="D295" s="26" t="n">
        <f aca="false">D294+1</f>
        <v>294</v>
      </c>
      <c r="H295" s="36"/>
      <c r="K295" s="30"/>
    </row>
    <row r="296" customFormat="false" ht="15.75" hidden="false" customHeight="false" outlineLevel="0" collapsed="false">
      <c r="C296" s="30"/>
      <c r="D296" s="26" t="n">
        <f aca="false">D295+1</f>
        <v>295</v>
      </c>
      <c r="H296" s="36"/>
      <c r="K296" s="30"/>
    </row>
    <row r="297" customFormat="false" ht="15.75" hidden="false" customHeight="false" outlineLevel="0" collapsed="false">
      <c r="C297" s="30"/>
      <c r="D297" s="26" t="n">
        <f aca="false">D296+1</f>
        <v>296</v>
      </c>
      <c r="H297" s="36"/>
      <c r="K297" s="30"/>
    </row>
    <row r="298" customFormat="false" ht="15.75" hidden="false" customHeight="false" outlineLevel="0" collapsed="false">
      <c r="C298" s="30"/>
      <c r="D298" s="26" t="n">
        <f aca="false">D297+1</f>
        <v>297</v>
      </c>
      <c r="H298" s="36"/>
      <c r="K298" s="30"/>
    </row>
    <row r="299" customFormat="false" ht="15.75" hidden="false" customHeight="false" outlineLevel="0" collapsed="false">
      <c r="C299" s="30"/>
      <c r="D299" s="26" t="n">
        <f aca="false">D298+1</f>
        <v>298</v>
      </c>
      <c r="H299" s="36"/>
      <c r="K299" s="30"/>
    </row>
    <row r="300" customFormat="false" ht="15.75" hidden="false" customHeight="false" outlineLevel="0" collapsed="false">
      <c r="C300" s="30"/>
      <c r="D300" s="26" t="n">
        <f aca="false">D299+1</f>
        <v>299</v>
      </c>
      <c r="H300" s="36"/>
      <c r="K300" s="30"/>
    </row>
    <row r="301" customFormat="false" ht="15.75" hidden="false" customHeight="false" outlineLevel="0" collapsed="false">
      <c r="C301" s="30"/>
      <c r="D301" s="26" t="n">
        <f aca="false">D300+1</f>
        <v>300</v>
      </c>
      <c r="H301" s="36"/>
      <c r="K301" s="30"/>
    </row>
    <row r="302" customFormat="false" ht="15.75" hidden="false" customHeight="false" outlineLevel="0" collapsed="false">
      <c r="C302" s="30"/>
      <c r="D302" s="26" t="n">
        <f aca="false">D301+1</f>
        <v>301</v>
      </c>
      <c r="H302" s="36"/>
      <c r="K302" s="30"/>
    </row>
    <row r="303" customFormat="false" ht="15.75" hidden="false" customHeight="false" outlineLevel="0" collapsed="false">
      <c r="C303" s="30"/>
      <c r="D303" s="26" t="n">
        <f aca="false">D302+1</f>
        <v>302</v>
      </c>
      <c r="H303" s="36"/>
      <c r="K303" s="30"/>
    </row>
    <row r="304" customFormat="false" ht="15.75" hidden="false" customHeight="false" outlineLevel="0" collapsed="false">
      <c r="C304" s="30"/>
      <c r="D304" s="26" t="n">
        <f aca="false">D303+1</f>
        <v>303</v>
      </c>
      <c r="H304" s="36"/>
      <c r="K304" s="30"/>
    </row>
    <row r="305" customFormat="false" ht="15.75" hidden="false" customHeight="false" outlineLevel="0" collapsed="false">
      <c r="C305" s="30"/>
      <c r="D305" s="26" t="n">
        <f aca="false">D304+1</f>
        <v>304</v>
      </c>
      <c r="H305" s="36"/>
      <c r="K305" s="30"/>
    </row>
    <row r="306" customFormat="false" ht="15.75" hidden="false" customHeight="false" outlineLevel="0" collapsed="false">
      <c r="C306" s="30"/>
      <c r="D306" s="26" t="n">
        <f aca="false">D305+1</f>
        <v>305</v>
      </c>
      <c r="H306" s="36"/>
      <c r="K306" s="30"/>
    </row>
    <row r="307" customFormat="false" ht="15.75" hidden="false" customHeight="false" outlineLevel="0" collapsed="false">
      <c r="C307" s="30"/>
      <c r="D307" s="26" t="n">
        <f aca="false">D306+1</f>
        <v>306</v>
      </c>
      <c r="H307" s="36"/>
      <c r="K307" s="30"/>
    </row>
    <row r="308" customFormat="false" ht="15.75" hidden="false" customHeight="false" outlineLevel="0" collapsed="false">
      <c r="C308" s="30"/>
      <c r="D308" s="26" t="n">
        <f aca="false">D307+1</f>
        <v>307</v>
      </c>
      <c r="H308" s="36"/>
      <c r="K308" s="30"/>
    </row>
    <row r="309" customFormat="false" ht="15.75" hidden="false" customHeight="false" outlineLevel="0" collapsed="false">
      <c r="C309" s="30"/>
      <c r="D309" s="26" t="n">
        <f aca="false">D308+1</f>
        <v>308</v>
      </c>
      <c r="H309" s="36"/>
      <c r="K309" s="30"/>
    </row>
    <row r="310" customFormat="false" ht="15.75" hidden="false" customHeight="false" outlineLevel="0" collapsed="false">
      <c r="C310" s="30"/>
      <c r="D310" s="26" t="n">
        <f aca="false">D309+1</f>
        <v>309</v>
      </c>
      <c r="H310" s="36"/>
      <c r="K310" s="30"/>
    </row>
    <row r="311" customFormat="false" ht="15.75" hidden="false" customHeight="false" outlineLevel="0" collapsed="false">
      <c r="C311" s="30"/>
      <c r="D311" s="26" t="n">
        <f aca="false">D310+1</f>
        <v>310</v>
      </c>
      <c r="H311" s="36"/>
      <c r="K311" s="30"/>
    </row>
    <row r="312" customFormat="false" ht="15.75" hidden="false" customHeight="false" outlineLevel="0" collapsed="false">
      <c r="C312" s="30"/>
      <c r="D312" s="26" t="n">
        <f aca="false">D311+1</f>
        <v>311</v>
      </c>
      <c r="H312" s="36"/>
      <c r="K312" s="30"/>
    </row>
    <row r="313" customFormat="false" ht="15.75" hidden="false" customHeight="false" outlineLevel="0" collapsed="false">
      <c r="C313" s="30"/>
      <c r="D313" s="26" t="n">
        <f aca="false">D312+1</f>
        <v>312</v>
      </c>
      <c r="H313" s="36"/>
      <c r="K313" s="30"/>
    </row>
    <row r="314" customFormat="false" ht="15.75" hidden="false" customHeight="false" outlineLevel="0" collapsed="false">
      <c r="C314" s="30"/>
      <c r="D314" s="26" t="n">
        <f aca="false">D313+1</f>
        <v>313</v>
      </c>
      <c r="H314" s="36"/>
      <c r="K314" s="30"/>
    </row>
    <row r="315" customFormat="false" ht="15.75" hidden="false" customHeight="false" outlineLevel="0" collapsed="false">
      <c r="C315" s="30"/>
      <c r="D315" s="26" t="n">
        <f aca="false">D314+1</f>
        <v>314</v>
      </c>
      <c r="H315" s="36"/>
      <c r="K315" s="30"/>
    </row>
    <row r="316" customFormat="false" ht="15.75" hidden="false" customHeight="false" outlineLevel="0" collapsed="false">
      <c r="C316" s="30"/>
      <c r="D316" s="26" t="n">
        <f aca="false">D315+1</f>
        <v>315</v>
      </c>
      <c r="H316" s="36"/>
      <c r="K316" s="30"/>
    </row>
    <row r="317" customFormat="false" ht="15.75" hidden="false" customHeight="false" outlineLevel="0" collapsed="false">
      <c r="C317" s="30"/>
      <c r="D317" s="26" t="n">
        <f aca="false">D316+1</f>
        <v>316</v>
      </c>
      <c r="H317" s="36"/>
      <c r="K317" s="30"/>
    </row>
    <row r="318" customFormat="false" ht="15.75" hidden="false" customHeight="false" outlineLevel="0" collapsed="false">
      <c r="C318" s="30"/>
      <c r="D318" s="26" t="n">
        <f aca="false">D317+1</f>
        <v>317</v>
      </c>
      <c r="H318" s="36"/>
      <c r="K318" s="30"/>
    </row>
    <row r="319" customFormat="false" ht="15.75" hidden="false" customHeight="false" outlineLevel="0" collapsed="false">
      <c r="C319" s="30"/>
      <c r="D319" s="26" t="n">
        <f aca="false">D318+1</f>
        <v>318</v>
      </c>
      <c r="H319" s="36"/>
      <c r="K319" s="30"/>
    </row>
    <row r="320" customFormat="false" ht="15.75" hidden="false" customHeight="false" outlineLevel="0" collapsed="false">
      <c r="C320" s="30"/>
      <c r="D320" s="26" t="n">
        <f aca="false">D319+1</f>
        <v>319</v>
      </c>
      <c r="H320" s="36"/>
      <c r="K320" s="30"/>
    </row>
    <row r="321" customFormat="false" ht="15.75" hidden="false" customHeight="false" outlineLevel="0" collapsed="false">
      <c r="C321" s="30"/>
      <c r="D321" s="26" t="n">
        <f aca="false">D320+1</f>
        <v>320</v>
      </c>
      <c r="H321" s="36"/>
      <c r="K321" s="30"/>
    </row>
    <row r="322" customFormat="false" ht="15.75" hidden="false" customHeight="false" outlineLevel="0" collapsed="false">
      <c r="C322" s="30"/>
      <c r="D322" s="26" t="n">
        <f aca="false">D321+1</f>
        <v>321</v>
      </c>
      <c r="H322" s="36"/>
      <c r="K322" s="30"/>
    </row>
    <row r="323" customFormat="false" ht="15.75" hidden="false" customHeight="false" outlineLevel="0" collapsed="false">
      <c r="C323" s="30"/>
      <c r="D323" s="26" t="n">
        <f aca="false">D322+1</f>
        <v>322</v>
      </c>
      <c r="H323" s="36"/>
      <c r="K323" s="30"/>
    </row>
    <row r="324" customFormat="false" ht="15.75" hidden="false" customHeight="false" outlineLevel="0" collapsed="false">
      <c r="C324" s="30"/>
      <c r="D324" s="26" t="n">
        <f aca="false">D323+1</f>
        <v>323</v>
      </c>
      <c r="H324" s="36"/>
      <c r="K324" s="30"/>
    </row>
    <row r="325" customFormat="false" ht="15.75" hidden="false" customHeight="false" outlineLevel="0" collapsed="false">
      <c r="C325" s="30"/>
      <c r="D325" s="26" t="n">
        <f aca="false">D324+1</f>
        <v>324</v>
      </c>
      <c r="H325" s="36"/>
      <c r="K325" s="30"/>
    </row>
    <row r="326" customFormat="false" ht="15.75" hidden="false" customHeight="false" outlineLevel="0" collapsed="false">
      <c r="C326" s="30"/>
      <c r="D326" s="26" t="n">
        <f aca="false">D325+1</f>
        <v>325</v>
      </c>
      <c r="H326" s="36"/>
      <c r="K326" s="30"/>
    </row>
    <row r="327" customFormat="false" ht="15.75" hidden="false" customHeight="false" outlineLevel="0" collapsed="false">
      <c r="C327" s="30"/>
      <c r="D327" s="26" t="n">
        <f aca="false">D326+1</f>
        <v>326</v>
      </c>
      <c r="H327" s="36"/>
      <c r="K327" s="30"/>
    </row>
    <row r="328" customFormat="false" ht="15.75" hidden="false" customHeight="false" outlineLevel="0" collapsed="false">
      <c r="C328" s="30"/>
      <c r="D328" s="26" t="n">
        <f aca="false">D327+1</f>
        <v>327</v>
      </c>
      <c r="H328" s="36"/>
      <c r="K328" s="30"/>
    </row>
    <row r="329" customFormat="false" ht="15.75" hidden="false" customHeight="false" outlineLevel="0" collapsed="false">
      <c r="C329" s="30"/>
      <c r="D329" s="26" t="n">
        <f aca="false">D328+1</f>
        <v>328</v>
      </c>
      <c r="H329" s="36"/>
      <c r="K329" s="30"/>
    </row>
    <row r="330" customFormat="false" ht="15.75" hidden="false" customHeight="false" outlineLevel="0" collapsed="false">
      <c r="C330" s="30"/>
      <c r="D330" s="26" t="n">
        <f aca="false">D329+1</f>
        <v>329</v>
      </c>
      <c r="H330" s="36"/>
      <c r="K330" s="30"/>
    </row>
    <row r="331" customFormat="false" ht="15.75" hidden="false" customHeight="false" outlineLevel="0" collapsed="false">
      <c r="C331" s="30"/>
      <c r="D331" s="26" t="n">
        <f aca="false">D330+1</f>
        <v>330</v>
      </c>
      <c r="H331" s="36"/>
      <c r="K331" s="30"/>
    </row>
    <row r="332" customFormat="false" ht="15.75" hidden="false" customHeight="false" outlineLevel="0" collapsed="false">
      <c r="C332" s="30"/>
      <c r="D332" s="26" t="n">
        <f aca="false">D331+1</f>
        <v>331</v>
      </c>
      <c r="H332" s="36"/>
      <c r="K332" s="30"/>
    </row>
    <row r="333" customFormat="false" ht="15.75" hidden="false" customHeight="false" outlineLevel="0" collapsed="false">
      <c r="C333" s="30"/>
      <c r="D333" s="26" t="n">
        <f aca="false">D332+1</f>
        <v>332</v>
      </c>
      <c r="H333" s="36"/>
      <c r="K333" s="30"/>
    </row>
    <row r="334" customFormat="false" ht="15.75" hidden="false" customHeight="false" outlineLevel="0" collapsed="false">
      <c r="C334" s="30"/>
      <c r="D334" s="26" t="n">
        <f aca="false">D333+1</f>
        <v>333</v>
      </c>
      <c r="H334" s="36"/>
      <c r="K334" s="30"/>
    </row>
    <row r="335" customFormat="false" ht="15.75" hidden="false" customHeight="false" outlineLevel="0" collapsed="false">
      <c r="C335" s="30"/>
      <c r="D335" s="26" t="n">
        <f aca="false">D334+1</f>
        <v>334</v>
      </c>
      <c r="H335" s="36"/>
      <c r="K335" s="30"/>
    </row>
    <row r="336" customFormat="false" ht="15.75" hidden="false" customHeight="false" outlineLevel="0" collapsed="false">
      <c r="C336" s="30"/>
      <c r="D336" s="26" t="n">
        <f aca="false">D335+1</f>
        <v>335</v>
      </c>
      <c r="H336" s="36"/>
      <c r="K336" s="30"/>
    </row>
    <row r="337" customFormat="false" ht="15.75" hidden="false" customHeight="false" outlineLevel="0" collapsed="false">
      <c r="C337" s="30"/>
      <c r="D337" s="26" t="n">
        <f aca="false">D336+1</f>
        <v>336</v>
      </c>
      <c r="H337" s="36"/>
      <c r="K337" s="30"/>
    </row>
    <row r="338" customFormat="false" ht="15.75" hidden="false" customHeight="false" outlineLevel="0" collapsed="false">
      <c r="C338" s="30"/>
      <c r="D338" s="26" t="n">
        <f aca="false">D337+1</f>
        <v>337</v>
      </c>
      <c r="H338" s="36"/>
      <c r="K338" s="30"/>
    </row>
    <row r="339" customFormat="false" ht="15.75" hidden="false" customHeight="false" outlineLevel="0" collapsed="false">
      <c r="C339" s="30"/>
      <c r="D339" s="26" t="n">
        <f aca="false">D338+1</f>
        <v>338</v>
      </c>
      <c r="H339" s="36"/>
      <c r="K339" s="30"/>
    </row>
    <row r="340" customFormat="false" ht="15.75" hidden="false" customHeight="false" outlineLevel="0" collapsed="false">
      <c r="C340" s="30"/>
      <c r="D340" s="26" t="n">
        <f aca="false">D339+1</f>
        <v>339</v>
      </c>
      <c r="H340" s="36"/>
      <c r="K340" s="30"/>
    </row>
    <row r="341" customFormat="false" ht="15.75" hidden="false" customHeight="false" outlineLevel="0" collapsed="false">
      <c r="C341" s="30"/>
      <c r="D341" s="26" t="n">
        <f aca="false">D340+1</f>
        <v>340</v>
      </c>
      <c r="H341" s="36"/>
      <c r="K341" s="30"/>
    </row>
    <row r="342" customFormat="false" ht="15.75" hidden="false" customHeight="false" outlineLevel="0" collapsed="false">
      <c r="C342" s="30"/>
      <c r="D342" s="26" t="n">
        <f aca="false">D341+1</f>
        <v>341</v>
      </c>
      <c r="H342" s="36"/>
      <c r="K342" s="30"/>
    </row>
    <row r="343" customFormat="false" ht="15.75" hidden="false" customHeight="false" outlineLevel="0" collapsed="false">
      <c r="C343" s="30"/>
      <c r="D343" s="26" t="n">
        <f aca="false">D342+1</f>
        <v>342</v>
      </c>
      <c r="H343" s="36"/>
      <c r="K343" s="30"/>
    </row>
    <row r="344" customFormat="false" ht="15.75" hidden="false" customHeight="false" outlineLevel="0" collapsed="false">
      <c r="C344" s="30"/>
      <c r="D344" s="26" t="n">
        <f aca="false">D343+1</f>
        <v>343</v>
      </c>
      <c r="H344" s="36"/>
      <c r="K344" s="30"/>
    </row>
    <row r="345" customFormat="false" ht="15.75" hidden="false" customHeight="false" outlineLevel="0" collapsed="false">
      <c r="C345" s="30"/>
      <c r="D345" s="26" t="n">
        <f aca="false">D344+1</f>
        <v>344</v>
      </c>
      <c r="H345" s="36"/>
      <c r="K345" s="30"/>
    </row>
    <row r="346" customFormat="false" ht="15.75" hidden="false" customHeight="false" outlineLevel="0" collapsed="false">
      <c r="C346" s="30"/>
      <c r="D346" s="26" t="n">
        <f aca="false">D345+1</f>
        <v>345</v>
      </c>
      <c r="H346" s="36"/>
      <c r="K346" s="30"/>
    </row>
    <row r="347" customFormat="false" ht="15.75" hidden="false" customHeight="false" outlineLevel="0" collapsed="false">
      <c r="C347" s="30"/>
      <c r="D347" s="26" t="n">
        <f aca="false">D346+1</f>
        <v>346</v>
      </c>
      <c r="H347" s="36"/>
      <c r="K347" s="30"/>
    </row>
    <row r="348" customFormat="false" ht="15.75" hidden="false" customHeight="false" outlineLevel="0" collapsed="false">
      <c r="C348" s="30"/>
      <c r="D348" s="26" t="n">
        <f aca="false">D347+1</f>
        <v>347</v>
      </c>
      <c r="H348" s="36"/>
      <c r="K348" s="30"/>
    </row>
    <row r="349" customFormat="false" ht="15.75" hidden="false" customHeight="false" outlineLevel="0" collapsed="false">
      <c r="C349" s="30"/>
      <c r="D349" s="26" t="n">
        <f aca="false">D348+1</f>
        <v>348</v>
      </c>
      <c r="H349" s="36"/>
      <c r="K349" s="30"/>
    </row>
    <row r="350" customFormat="false" ht="15.75" hidden="false" customHeight="false" outlineLevel="0" collapsed="false">
      <c r="C350" s="30"/>
      <c r="D350" s="26" t="n">
        <f aca="false">D349+1</f>
        <v>349</v>
      </c>
      <c r="H350" s="36"/>
      <c r="K350" s="30"/>
    </row>
    <row r="351" customFormat="false" ht="15.75" hidden="false" customHeight="false" outlineLevel="0" collapsed="false">
      <c r="C351" s="30"/>
      <c r="D351" s="26" t="n">
        <f aca="false">D350+1</f>
        <v>350</v>
      </c>
      <c r="H351" s="36"/>
      <c r="K351" s="30"/>
    </row>
    <row r="352" customFormat="false" ht="15.75" hidden="false" customHeight="false" outlineLevel="0" collapsed="false">
      <c r="C352" s="30"/>
      <c r="D352" s="26" t="n">
        <f aca="false">D351+1</f>
        <v>351</v>
      </c>
      <c r="H352" s="36"/>
      <c r="K352" s="30"/>
    </row>
    <row r="353" customFormat="false" ht="15.75" hidden="false" customHeight="false" outlineLevel="0" collapsed="false">
      <c r="C353" s="30"/>
      <c r="D353" s="26" t="n">
        <f aca="false">D352+1</f>
        <v>352</v>
      </c>
      <c r="H353" s="36"/>
      <c r="K353" s="30"/>
    </row>
    <row r="354" customFormat="false" ht="15.75" hidden="false" customHeight="false" outlineLevel="0" collapsed="false">
      <c r="C354" s="30"/>
      <c r="D354" s="26" t="n">
        <f aca="false">D353+1</f>
        <v>353</v>
      </c>
      <c r="H354" s="36"/>
      <c r="K354" s="30"/>
    </row>
    <row r="355" customFormat="false" ht="15.75" hidden="false" customHeight="false" outlineLevel="0" collapsed="false">
      <c r="C355" s="30"/>
      <c r="D355" s="26" t="n">
        <f aca="false">D354+1</f>
        <v>354</v>
      </c>
      <c r="H355" s="36"/>
      <c r="K355" s="30"/>
    </row>
    <row r="356" customFormat="false" ht="15.75" hidden="false" customHeight="false" outlineLevel="0" collapsed="false">
      <c r="C356" s="30"/>
      <c r="D356" s="26" t="n">
        <f aca="false">D355+1</f>
        <v>355</v>
      </c>
      <c r="H356" s="36"/>
      <c r="K356" s="30"/>
    </row>
    <row r="357" customFormat="false" ht="15.75" hidden="false" customHeight="false" outlineLevel="0" collapsed="false">
      <c r="C357" s="30"/>
      <c r="D357" s="26" t="n">
        <f aca="false">D356+1</f>
        <v>356</v>
      </c>
      <c r="H357" s="36"/>
      <c r="K357" s="30"/>
    </row>
    <row r="358" customFormat="false" ht="15.75" hidden="false" customHeight="false" outlineLevel="0" collapsed="false">
      <c r="C358" s="30"/>
      <c r="D358" s="26" t="n">
        <f aca="false">D357+1</f>
        <v>357</v>
      </c>
      <c r="H358" s="36"/>
      <c r="K358" s="30"/>
    </row>
    <row r="359" customFormat="false" ht="15.75" hidden="false" customHeight="false" outlineLevel="0" collapsed="false">
      <c r="C359" s="30"/>
      <c r="D359" s="26" t="n">
        <f aca="false">D358+1</f>
        <v>358</v>
      </c>
      <c r="H359" s="36"/>
      <c r="K359" s="30"/>
    </row>
    <row r="360" customFormat="false" ht="15.75" hidden="false" customHeight="false" outlineLevel="0" collapsed="false">
      <c r="C360" s="30"/>
      <c r="D360" s="26" t="n">
        <f aca="false">D359+1</f>
        <v>359</v>
      </c>
      <c r="H360" s="36"/>
      <c r="K360" s="30"/>
    </row>
    <row r="361" customFormat="false" ht="15.75" hidden="false" customHeight="false" outlineLevel="0" collapsed="false">
      <c r="C361" s="30"/>
      <c r="D361" s="26" t="n">
        <f aca="false">D360+1</f>
        <v>360</v>
      </c>
      <c r="H361" s="36"/>
      <c r="K361" s="30"/>
    </row>
    <row r="362" customFormat="false" ht="15.75" hidden="false" customHeight="false" outlineLevel="0" collapsed="false">
      <c r="C362" s="30"/>
      <c r="D362" s="26" t="n">
        <f aca="false">D361+1</f>
        <v>361</v>
      </c>
      <c r="H362" s="36"/>
      <c r="K362" s="30"/>
    </row>
    <row r="363" customFormat="false" ht="15.75" hidden="false" customHeight="false" outlineLevel="0" collapsed="false">
      <c r="C363" s="30"/>
      <c r="D363" s="26" t="n">
        <f aca="false">D362+1</f>
        <v>362</v>
      </c>
      <c r="H363" s="36"/>
      <c r="K363" s="30"/>
    </row>
    <row r="364" customFormat="false" ht="15.75" hidden="false" customHeight="false" outlineLevel="0" collapsed="false">
      <c r="C364" s="30"/>
      <c r="D364" s="26" t="n">
        <f aca="false">D363+1</f>
        <v>363</v>
      </c>
      <c r="H364" s="36"/>
      <c r="K364" s="30"/>
    </row>
    <row r="365" customFormat="false" ht="15.75" hidden="false" customHeight="false" outlineLevel="0" collapsed="false">
      <c r="C365" s="30"/>
      <c r="D365" s="26" t="n">
        <f aca="false">D364+1</f>
        <v>364</v>
      </c>
      <c r="H365" s="36"/>
      <c r="K365" s="30"/>
    </row>
    <row r="366" customFormat="false" ht="15.75" hidden="false" customHeight="false" outlineLevel="0" collapsed="false">
      <c r="C366" s="30"/>
      <c r="D366" s="26" t="n">
        <f aca="false">D365+1</f>
        <v>365</v>
      </c>
      <c r="H366" s="36"/>
      <c r="K366" s="30"/>
    </row>
    <row r="367" customFormat="false" ht="15.75" hidden="false" customHeight="false" outlineLevel="0" collapsed="false">
      <c r="C367" s="30"/>
      <c r="D367" s="26" t="n">
        <f aca="false">D366+1</f>
        <v>366</v>
      </c>
      <c r="H367" s="36"/>
      <c r="K367" s="30"/>
    </row>
    <row r="368" customFormat="false" ht="15.75" hidden="false" customHeight="false" outlineLevel="0" collapsed="false">
      <c r="C368" s="30"/>
      <c r="D368" s="26" t="n">
        <f aca="false">D367+1</f>
        <v>367</v>
      </c>
      <c r="H368" s="36"/>
      <c r="K368" s="30"/>
    </row>
    <row r="369" customFormat="false" ht="15.75" hidden="false" customHeight="false" outlineLevel="0" collapsed="false">
      <c r="C369" s="30"/>
      <c r="D369" s="26" t="n">
        <f aca="false">D368+1</f>
        <v>368</v>
      </c>
      <c r="H369" s="36"/>
      <c r="K369" s="30"/>
    </row>
    <row r="370" customFormat="false" ht="15.75" hidden="false" customHeight="false" outlineLevel="0" collapsed="false">
      <c r="C370" s="30"/>
      <c r="D370" s="26" t="n">
        <f aca="false">D369+1</f>
        <v>369</v>
      </c>
      <c r="H370" s="36"/>
      <c r="K370" s="30"/>
    </row>
    <row r="371" customFormat="false" ht="15.75" hidden="false" customHeight="false" outlineLevel="0" collapsed="false">
      <c r="C371" s="30"/>
      <c r="D371" s="26" t="n">
        <f aca="false">D370+1</f>
        <v>370</v>
      </c>
      <c r="H371" s="36"/>
      <c r="K371" s="30"/>
    </row>
    <row r="372" customFormat="false" ht="15.75" hidden="false" customHeight="false" outlineLevel="0" collapsed="false">
      <c r="C372" s="30"/>
      <c r="D372" s="26" t="n">
        <f aca="false">D371+1</f>
        <v>371</v>
      </c>
      <c r="H372" s="36"/>
      <c r="K372" s="30"/>
    </row>
    <row r="373" customFormat="false" ht="15.75" hidden="false" customHeight="false" outlineLevel="0" collapsed="false">
      <c r="C373" s="30"/>
      <c r="D373" s="26" t="n">
        <f aca="false">D372+1</f>
        <v>372</v>
      </c>
      <c r="H373" s="36"/>
      <c r="K373" s="30"/>
    </row>
    <row r="374" customFormat="false" ht="15.75" hidden="false" customHeight="false" outlineLevel="0" collapsed="false">
      <c r="C374" s="30"/>
      <c r="D374" s="26" t="n">
        <f aca="false">D373+1</f>
        <v>373</v>
      </c>
      <c r="H374" s="36"/>
      <c r="K374" s="30"/>
    </row>
    <row r="375" customFormat="false" ht="15.75" hidden="false" customHeight="false" outlineLevel="0" collapsed="false">
      <c r="C375" s="30"/>
      <c r="D375" s="26" t="n">
        <f aca="false">D374+1</f>
        <v>374</v>
      </c>
      <c r="H375" s="36"/>
      <c r="K375" s="30"/>
    </row>
    <row r="376" customFormat="false" ht="15.75" hidden="false" customHeight="false" outlineLevel="0" collapsed="false">
      <c r="C376" s="30"/>
      <c r="D376" s="26" t="n">
        <f aca="false">D375+1</f>
        <v>375</v>
      </c>
      <c r="H376" s="36"/>
      <c r="K376" s="30"/>
    </row>
    <row r="377" customFormat="false" ht="15.75" hidden="false" customHeight="false" outlineLevel="0" collapsed="false">
      <c r="C377" s="30"/>
      <c r="D377" s="26" t="n">
        <f aca="false">D376+1</f>
        <v>376</v>
      </c>
      <c r="H377" s="36"/>
      <c r="K377" s="30"/>
    </row>
    <row r="378" customFormat="false" ht="15.75" hidden="false" customHeight="false" outlineLevel="0" collapsed="false">
      <c r="C378" s="30"/>
      <c r="D378" s="26" t="n">
        <f aca="false">D377+1</f>
        <v>377</v>
      </c>
      <c r="H378" s="36"/>
      <c r="K378" s="30"/>
    </row>
    <row r="379" customFormat="false" ht="15.75" hidden="false" customHeight="false" outlineLevel="0" collapsed="false">
      <c r="C379" s="30"/>
      <c r="D379" s="26" t="n">
        <f aca="false">D378+1</f>
        <v>378</v>
      </c>
      <c r="H379" s="36"/>
      <c r="K379" s="30"/>
    </row>
    <row r="380" customFormat="false" ht="15.75" hidden="false" customHeight="false" outlineLevel="0" collapsed="false">
      <c r="C380" s="30"/>
      <c r="D380" s="26" t="n">
        <f aca="false">D379+1</f>
        <v>379</v>
      </c>
      <c r="H380" s="36"/>
      <c r="K380" s="30"/>
    </row>
    <row r="381" customFormat="false" ht="15.75" hidden="false" customHeight="false" outlineLevel="0" collapsed="false">
      <c r="C381" s="30"/>
      <c r="D381" s="26" t="n">
        <f aca="false">D380+1</f>
        <v>380</v>
      </c>
      <c r="H381" s="36"/>
      <c r="K381" s="30"/>
    </row>
    <row r="382" customFormat="false" ht="15.75" hidden="false" customHeight="false" outlineLevel="0" collapsed="false">
      <c r="C382" s="30"/>
      <c r="D382" s="26" t="n">
        <f aca="false">D381+1</f>
        <v>381</v>
      </c>
      <c r="H382" s="36"/>
      <c r="K382" s="30"/>
    </row>
    <row r="383" customFormat="false" ht="15.75" hidden="false" customHeight="false" outlineLevel="0" collapsed="false">
      <c r="C383" s="30"/>
      <c r="D383" s="26" t="n">
        <f aca="false">D382+1</f>
        <v>382</v>
      </c>
      <c r="H383" s="36"/>
      <c r="K383" s="30"/>
    </row>
    <row r="384" customFormat="false" ht="15.75" hidden="false" customHeight="false" outlineLevel="0" collapsed="false">
      <c r="C384" s="30"/>
      <c r="D384" s="26" t="n">
        <f aca="false">D383+1</f>
        <v>383</v>
      </c>
      <c r="H384" s="36"/>
      <c r="K384" s="30"/>
    </row>
    <row r="385" customFormat="false" ht="15.75" hidden="false" customHeight="false" outlineLevel="0" collapsed="false">
      <c r="C385" s="30"/>
      <c r="D385" s="26" t="n">
        <f aca="false">D384+1</f>
        <v>384</v>
      </c>
      <c r="H385" s="36"/>
      <c r="K385" s="30"/>
    </row>
    <row r="386" customFormat="false" ht="15.75" hidden="false" customHeight="false" outlineLevel="0" collapsed="false">
      <c r="C386" s="30"/>
      <c r="D386" s="26" t="n">
        <f aca="false">D385+1</f>
        <v>385</v>
      </c>
      <c r="H386" s="36"/>
      <c r="K386" s="30"/>
    </row>
    <row r="387" customFormat="false" ht="15.75" hidden="false" customHeight="false" outlineLevel="0" collapsed="false">
      <c r="C387" s="30"/>
      <c r="D387" s="26" t="n">
        <f aca="false">D386+1</f>
        <v>386</v>
      </c>
      <c r="H387" s="36"/>
      <c r="K387" s="30"/>
    </row>
    <row r="388" customFormat="false" ht="15.75" hidden="false" customHeight="false" outlineLevel="0" collapsed="false">
      <c r="C388" s="30"/>
      <c r="D388" s="26" t="n">
        <f aca="false">D387+1</f>
        <v>387</v>
      </c>
      <c r="H388" s="36"/>
      <c r="K388" s="30"/>
    </row>
    <row r="389" customFormat="false" ht="15.75" hidden="false" customHeight="false" outlineLevel="0" collapsed="false">
      <c r="C389" s="30"/>
      <c r="D389" s="26" t="n">
        <f aca="false">D388+1</f>
        <v>388</v>
      </c>
      <c r="H389" s="36"/>
      <c r="K389" s="30"/>
    </row>
    <row r="390" customFormat="false" ht="15.75" hidden="false" customHeight="false" outlineLevel="0" collapsed="false">
      <c r="C390" s="30"/>
      <c r="D390" s="26" t="n">
        <f aca="false">D389+1</f>
        <v>389</v>
      </c>
      <c r="H390" s="36"/>
      <c r="K390" s="30"/>
    </row>
    <row r="391" customFormat="false" ht="15.75" hidden="false" customHeight="false" outlineLevel="0" collapsed="false">
      <c r="C391" s="30"/>
      <c r="D391" s="26" t="n">
        <f aca="false">D390+1</f>
        <v>390</v>
      </c>
      <c r="H391" s="36"/>
      <c r="K391" s="30"/>
    </row>
    <row r="392" customFormat="false" ht="15.75" hidden="false" customHeight="false" outlineLevel="0" collapsed="false">
      <c r="C392" s="30"/>
      <c r="D392" s="26" t="n">
        <f aca="false">D391+1</f>
        <v>391</v>
      </c>
      <c r="H392" s="36"/>
      <c r="K392" s="30"/>
    </row>
    <row r="393" customFormat="false" ht="15.75" hidden="false" customHeight="false" outlineLevel="0" collapsed="false">
      <c r="C393" s="30"/>
      <c r="D393" s="26" t="n">
        <f aca="false">D392+1</f>
        <v>392</v>
      </c>
      <c r="H393" s="36"/>
      <c r="K393" s="30"/>
    </row>
    <row r="394" customFormat="false" ht="15.75" hidden="false" customHeight="false" outlineLevel="0" collapsed="false">
      <c r="C394" s="30"/>
      <c r="D394" s="26" t="n">
        <f aca="false">D393+1</f>
        <v>393</v>
      </c>
      <c r="H394" s="36"/>
      <c r="K394" s="30"/>
    </row>
    <row r="395" customFormat="false" ht="15.75" hidden="false" customHeight="false" outlineLevel="0" collapsed="false">
      <c r="C395" s="30"/>
      <c r="D395" s="26" t="n">
        <f aca="false">D394+1</f>
        <v>394</v>
      </c>
      <c r="H395" s="36"/>
      <c r="K395" s="30"/>
    </row>
    <row r="396" customFormat="false" ht="15.75" hidden="false" customHeight="false" outlineLevel="0" collapsed="false">
      <c r="C396" s="30"/>
      <c r="D396" s="26" t="n">
        <f aca="false">D395+1</f>
        <v>395</v>
      </c>
      <c r="H396" s="36"/>
      <c r="K396" s="30"/>
    </row>
    <row r="397" customFormat="false" ht="15.75" hidden="false" customHeight="false" outlineLevel="0" collapsed="false">
      <c r="C397" s="30"/>
      <c r="D397" s="26" t="n">
        <f aca="false">D396+1</f>
        <v>396</v>
      </c>
      <c r="H397" s="36"/>
      <c r="K397" s="30"/>
    </row>
    <row r="398" customFormat="false" ht="15.75" hidden="false" customHeight="false" outlineLevel="0" collapsed="false">
      <c r="C398" s="30"/>
      <c r="D398" s="26" t="n">
        <f aca="false">D397+1</f>
        <v>397</v>
      </c>
      <c r="H398" s="36"/>
      <c r="K398" s="30"/>
    </row>
    <row r="399" customFormat="false" ht="15.75" hidden="false" customHeight="false" outlineLevel="0" collapsed="false">
      <c r="C399" s="30"/>
      <c r="D399" s="26" t="n">
        <f aca="false">D398+1</f>
        <v>398</v>
      </c>
      <c r="H399" s="36"/>
      <c r="K399" s="30"/>
    </row>
    <row r="400" customFormat="false" ht="15.75" hidden="false" customHeight="false" outlineLevel="0" collapsed="false">
      <c r="C400" s="30"/>
      <c r="D400" s="26" t="n">
        <f aca="false">D399+1</f>
        <v>399</v>
      </c>
      <c r="H400" s="36"/>
      <c r="K400" s="30"/>
    </row>
    <row r="401" customFormat="false" ht="15.75" hidden="false" customHeight="false" outlineLevel="0" collapsed="false">
      <c r="C401" s="30"/>
      <c r="D401" s="26" t="n">
        <f aca="false">D400+1</f>
        <v>400</v>
      </c>
      <c r="H401" s="36"/>
      <c r="K401" s="30"/>
    </row>
    <row r="402" customFormat="false" ht="15.75" hidden="false" customHeight="false" outlineLevel="0" collapsed="false">
      <c r="C402" s="30"/>
      <c r="D402" s="26" t="n">
        <f aca="false">D401+1</f>
        <v>401</v>
      </c>
      <c r="H402" s="36"/>
      <c r="K402" s="30"/>
    </row>
    <row r="403" customFormat="false" ht="15.75" hidden="false" customHeight="false" outlineLevel="0" collapsed="false">
      <c r="C403" s="30"/>
      <c r="D403" s="26" t="n">
        <f aca="false">D402+1</f>
        <v>402</v>
      </c>
      <c r="H403" s="36"/>
      <c r="K403" s="30"/>
    </row>
    <row r="404" customFormat="false" ht="15.75" hidden="false" customHeight="false" outlineLevel="0" collapsed="false">
      <c r="C404" s="30"/>
      <c r="D404" s="26" t="n">
        <f aca="false">D403+1</f>
        <v>403</v>
      </c>
      <c r="H404" s="36"/>
      <c r="K404" s="30"/>
    </row>
    <row r="405" customFormat="false" ht="15.75" hidden="false" customHeight="false" outlineLevel="0" collapsed="false">
      <c r="C405" s="30"/>
      <c r="D405" s="26" t="n">
        <f aca="false">D404+1</f>
        <v>404</v>
      </c>
      <c r="H405" s="36"/>
      <c r="K405" s="30"/>
    </row>
    <row r="406" customFormat="false" ht="15.75" hidden="false" customHeight="false" outlineLevel="0" collapsed="false">
      <c r="C406" s="30"/>
      <c r="D406" s="26" t="n">
        <f aca="false">D405+1</f>
        <v>405</v>
      </c>
      <c r="H406" s="36"/>
      <c r="K406" s="30"/>
    </row>
    <row r="407" customFormat="false" ht="15.75" hidden="false" customHeight="false" outlineLevel="0" collapsed="false">
      <c r="C407" s="30"/>
      <c r="D407" s="26" t="n">
        <f aca="false">D406+1</f>
        <v>406</v>
      </c>
      <c r="H407" s="36"/>
      <c r="K407" s="30"/>
    </row>
    <row r="408" customFormat="false" ht="15.75" hidden="false" customHeight="false" outlineLevel="0" collapsed="false">
      <c r="C408" s="30"/>
      <c r="D408" s="26" t="n">
        <f aca="false">D407+1</f>
        <v>407</v>
      </c>
      <c r="H408" s="36"/>
      <c r="K408" s="30"/>
    </row>
    <row r="409" customFormat="false" ht="15.75" hidden="false" customHeight="false" outlineLevel="0" collapsed="false">
      <c r="C409" s="30"/>
      <c r="D409" s="26" t="n">
        <f aca="false">D408+1</f>
        <v>408</v>
      </c>
      <c r="H409" s="36"/>
      <c r="K409" s="30"/>
    </row>
    <row r="410" customFormat="false" ht="15.75" hidden="false" customHeight="false" outlineLevel="0" collapsed="false">
      <c r="C410" s="30"/>
      <c r="D410" s="26" t="n">
        <f aca="false">D409+1</f>
        <v>409</v>
      </c>
      <c r="H410" s="36"/>
      <c r="K410" s="30"/>
    </row>
    <row r="411" customFormat="false" ht="15.75" hidden="false" customHeight="false" outlineLevel="0" collapsed="false">
      <c r="C411" s="30"/>
      <c r="D411" s="26" t="n">
        <f aca="false">D410+1</f>
        <v>410</v>
      </c>
      <c r="H411" s="36"/>
      <c r="K411" s="30"/>
    </row>
    <row r="412" customFormat="false" ht="15.75" hidden="false" customHeight="false" outlineLevel="0" collapsed="false">
      <c r="C412" s="30"/>
      <c r="D412" s="26" t="n">
        <f aca="false">D411+1</f>
        <v>411</v>
      </c>
      <c r="H412" s="36"/>
      <c r="K412" s="30"/>
    </row>
    <row r="413" customFormat="false" ht="15.75" hidden="false" customHeight="false" outlineLevel="0" collapsed="false">
      <c r="C413" s="30"/>
      <c r="D413" s="26" t="n">
        <f aca="false">D412+1</f>
        <v>412</v>
      </c>
      <c r="H413" s="36"/>
      <c r="K413" s="30"/>
    </row>
    <row r="414" customFormat="false" ht="15.75" hidden="false" customHeight="false" outlineLevel="0" collapsed="false">
      <c r="C414" s="30"/>
      <c r="D414" s="26" t="n">
        <f aca="false">D413+1</f>
        <v>413</v>
      </c>
      <c r="H414" s="36"/>
      <c r="K414" s="30"/>
    </row>
    <row r="415" customFormat="false" ht="15.75" hidden="false" customHeight="false" outlineLevel="0" collapsed="false">
      <c r="C415" s="30"/>
      <c r="D415" s="26" t="n">
        <f aca="false">D414+1</f>
        <v>414</v>
      </c>
      <c r="H415" s="36"/>
      <c r="K415" s="30"/>
    </row>
    <row r="416" customFormat="false" ht="15.75" hidden="false" customHeight="false" outlineLevel="0" collapsed="false">
      <c r="C416" s="30"/>
      <c r="D416" s="26" t="n">
        <f aca="false">D415+1</f>
        <v>415</v>
      </c>
      <c r="H416" s="36"/>
      <c r="K416" s="30"/>
    </row>
    <row r="417" customFormat="false" ht="15.75" hidden="false" customHeight="false" outlineLevel="0" collapsed="false">
      <c r="C417" s="30"/>
      <c r="D417" s="26" t="n">
        <f aca="false">D416+1</f>
        <v>416</v>
      </c>
      <c r="H417" s="36"/>
      <c r="K417" s="30"/>
    </row>
    <row r="418" customFormat="false" ht="15.75" hidden="false" customHeight="false" outlineLevel="0" collapsed="false">
      <c r="C418" s="30"/>
      <c r="D418" s="26" t="n">
        <f aca="false">D417+1</f>
        <v>417</v>
      </c>
      <c r="H418" s="36"/>
      <c r="K418" s="30"/>
    </row>
    <row r="419" customFormat="false" ht="15.75" hidden="false" customHeight="false" outlineLevel="0" collapsed="false">
      <c r="C419" s="30"/>
      <c r="D419" s="26" t="n">
        <f aca="false">D418+1</f>
        <v>418</v>
      </c>
      <c r="H419" s="36"/>
      <c r="K419" s="30"/>
    </row>
    <row r="420" customFormat="false" ht="15.75" hidden="false" customHeight="false" outlineLevel="0" collapsed="false">
      <c r="C420" s="30"/>
      <c r="D420" s="26" t="n">
        <f aca="false">D419+1</f>
        <v>419</v>
      </c>
      <c r="H420" s="36"/>
      <c r="K420" s="30"/>
    </row>
    <row r="421" customFormat="false" ht="15.75" hidden="false" customHeight="false" outlineLevel="0" collapsed="false">
      <c r="C421" s="30"/>
      <c r="D421" s="26" t="n">
        <f aca="false">D420+1</f>
        <v>420</v>
      </c>
      <c r="H421" s="36"/>
      <c r="K421" s="30"/>
    </row>
    <row r="422" customFormat="false" ht="15.75" hidden="false" customHeight="false" outlineLevel="0" collapsed="false">
      <c r="C422" s="30"/>
      <c r="D422" s="26" t="n">
        <f aca="false">D421+1</f>
        <v>421</v>
      </c>
      <c r="H422" s="36"/>
      <c r="K422" s="30"/>
    </row>
    <row r="423" customFormat="false" ht="15.75" hidden="false" customHeight="false" outlineLevel="0" collapsed="false">
      <c r="C423" s="30"/>
      <c r="D423" s="26" t="n">
        <f aca="false">D422+1</f>
        <v>422</v>
      </c>
      <c r="H423" s="36"/>
      <c r="K423" s="30"/>
    </row>
    <row r="424" customFormat="false" ht="15.75" hidden="false" customHeight="false" outlineLevel="0" collapsed="false">
      <c r="C424" s="30"/>
      <c r="D424" s="26" t="n">
        <f aca="false">D423+1</f>
        <v>423</v>
      </c>
      <c r="H424" s="36"/>
      <c r="K424" s="30"/>
    </row>
    <row r="425" customFormat="false" ht="15.75" hidden="false" customHeight="false" outlineLevel="0" collapsed="false">
      <c r="C425" s="30"/>
      <c r="D425" s="26" t="n">
        <f aca="false">D424+1</f>
        <v>424</v>
      </c>
      <c r="H425" s="36"/>
      <c r="K425" s="30"/>
    </row>
    <row r="426" customFormat="false" ht="15.75" hidden="false" customHeight="false" outlineLevel="0" collapsed="false">
      <c r="C426" s="30"/>
      <c r="D426" s="26" t="n">
        <f aca="false">D425+1</f>
        <v>425</v>
      </c>
      <c r="H426" s="36"/>
      <c r="K426" s="30"/>
    </row>
    <row r="427" customFormat="false" ht="15.75" hidden="false" customHeight="false" outlineLevel="0" collapsed="false">
      <c r="C427" s="30"/>
      <c r="D427" s="26" t="n">
        <f aca="false">D426+1</f>
        <v>426</v>
      </c>
      <c r="H427" s="36"/>
      <c r="K427" s="30"/>
    </row>
    <row r="428" customFormat="false" ht="15.75" hidden="false" customHeight="false" outlineLevel="0" collapsed="false">
      <c r="C428" s="30"/>
      <c r="D428" s="26" t="n">
        <f aca="false">D427+1</f>
        <v>427</v>
      </c>
      <c r="H428" s="36"/>
      <c r="K428" s="30"/>
    </row>
    <row r="429" customFormat="false" ht="15.75" hidden="false" customHeight="false" outlineLevel="0" collapsed="false">
      <c r="C429" s="30"/>
      <c r="D429" s="26" t="n">
        <f aca="false">D428+1</f>
        <v>428</v>
      </c>
      <c r="H429" s="36"/>
      <c r="K429" s="30"/>
    </row>
    <row r="430" customFormat="false" ht="15.75" hidden="false" customHeight="false" outlineLevel="0" collapsed="false">
      <c r="C430" s="30"/>
      <c r="D430" s="26" t="n">
        <f aca="false">D429+1</f>
        <v>429</v>
      </c>
      <c r="H430" s="36"/>
      <c r="K430" s="30"/>
    </row>
    <row r="431" customFormat="false" ht="15.75" hidden="false" customHeight="false" outlineLevel="0" collapsed="false">
      <c r="C431" s="30"/>
      <c r="D431" s="26" t="n">
        <f aca="false">D430+1</f>
        <v>430</v>
      </c>
      <c r="H431" s="36"/>
      <c r="K431" s="30"/>
    </row>
    <row r="432" customFormat="false" ht="15.75" hidden="false" customHeight="false" outlineLevel="0" collapsed="false">
      <c r="C432" s="30"/>
      <c r="D432" s="26" t="n">
        <f aca="false">D431+1</f>
        <v>431</v>
      </c>
      <c r="H432" s="36"/>
      <c r="K432" s="30"/>
    </row>
    <row r="433" customFormat="false" ht="15.75" hidden="false" customHeight="false" outlineLevel="0" collapsed="false">
      <c r="C433" s="30"/>
      <c r="D433" s="26" t="n">
        <f aca="false">D432+1</f>
        <v>432</v>
      </c>
      <c r="H433" s="36"/>
      <c r="K433" s="30"/>
    </row>
    <row r="434" customFormat="false" ht="15.75" hidden="false" customHeight="false" outlineLevel="0" collapsed="false">
      <c r="C434" s="30"/>
      <c r="D434" s="26" t="n">
        <f aca="false">D433+1</f>
        <v>433</v>
      </c>
      <c r="H434" s="36"/>
      <c r="K434" s="30"/>
    </row>
    <row r="435" customFormat="false" ht="15.75" hidden="false" customHeight="false" outlineLevel="0" collapsed="false">
      <c r="C435" s="30"/>
      <c r="D435" s="26" t="n">
        <f aca="false">D434+1</f>
        <v>434</v>
      </c>
      <c r="H435" s="36"/>
      <c r="K435" s="30"/>
    </row>
    <row r="436" customFormat="false" ht="15.75" hidden="false" customHeight="false" outlineLevel="0" collapsed="false">
      <c r="C436" s="30"/>
      <c r="D436" s="26" t="n">
        <f aca="false">D435+1</f>
        <v>435</v>
      </c>
      <c r="H436" s="36"/>
      <c r="K436" s="30"/>
    </row>
    <row r="437" customFormat="false" ht="15.75" hidden="false" customHeight="false" outlineLevel="0" collapsed="false">
      <c r="C437" s="30"/>
      <c r="D437" s="26" t="n">
        <f aca="false">D436+1</f>
        <v>436</v>
      </c>
      <c r="H437" s="36"/>
      <c r="K437" s="30"/>
    </row>
    <row r="438" customFormat="false" ht="15.75" hidden="false" customHeight="false" outlineLevel="0" collapsed="false">
      <c r="C438" s="30"/>
      <c r="D438" s="26" t="n">
        <f aca="false">D437+1</f>
        <v>437</v>
      </c>
      <c r="H438" s="36"/>
      <c r="K438" s="30"/>
    </row>
    <row r="439" customFormat="false" ht="15.75" hidden="false" customHeight="false" outlineLevel="0" collapsed="false">
      <c r="C439" s="30"/>
      <c r="D439" s="26" t="n">
        <f aca="false">D438+1</f>
        <v>438</v>
      </c>
      <c r="H439" s="36"/>
      <c r="K439" s="30"/>
    </row>
    <row r="440" customFormat="false" ht="15.75" hidden="false" customHeight="false" outlineLevel="0" collapsed="false">
      <c r="C440" s="30"/>
      <c r="D440" s="26" t="n">
        <f aca="false">D439+1</f>
        <v>439</v>
      </c>
      <c r="H440" s="36"/>
      <c r="K440" s="30"/>
    </row>
    <row r="441" customFormat="false" ht="15.75" hidden="false" customHeight="false" outlineLevel="0" collapsed="false">
      <c r="C441" s="30"/>
      <c r="D441" s="26" t="n">
        <f aca="false">D440+1</f>
        <v>440</v>
      </c>
      <c r="H441" s="36"/>
      <c r="K441" s="30"/>
    </row>
    <row r="442" customFormat="false" ht="15.75" hidden="false" customHeight="false" outlineLevel="0" collapsed="false">
      <c r="C442" s="30"/>
      <c r="D442" s="26" t="n">
        <f aca="false">D441+1</f>
        <v>441</v>
      </c>
      <c r="H442" s="36"/>
      <c r="K442" s="30"/>
    </row>
    <row r="443" customFormat="false" ht="15.75" hidden="false" customHeight="false" outlineLevel="0" collapsed="false">
      <c r="C443" s="30"/>
      <c r="D443" s="26" t="n">
        <f aca="false">D442+1</f>
        <v>442</v>
      </c>
      <c r="H443" s="36"/>
      <c r="K443" s="30"/>
    </row>
    <row r="444" customFormat="false" ht="15.75" hidden="false" customHeight="false" outlineLevel="0" collapsed="false">
      <c r="C444" s="30"/>
      <c r="D444" s="26" t="n">
        <f aca="false">D443+1</f>
        <v>443</v>
      </c>
      <c r="H444" s="36"/>
      <c r="K444" s="30"/>
    </row>
    <row r="445" customFormat="false" ht="15.75" hidden="false" customHeight="false" outlineLevel="0" collapsed="false">
      <c r="C445" s="30"/>
      <c r="D445" s="26" t="n">
        <f aca="false">D444+1</f>
        <v>444</v>
      </c>
      <c r="H445" s="36"/>
      <c r="K445" s="30"/>
    </row>
    <row r="446" customFormat="false" ht="15.75" hidden="false" customHeight="false" outlineLevel="0" collapsed="false">
      <c r="C446" s="30"/>
      <c r="D446" s="26" t="n">
        <f aca="false">D445+1</f>
        <v>445</v>
      </c>
      <c r="H446" s="36"/>
      <c r="K446" s="30"/>
    </row>
    <row r="447" customFormat="false" ht="15.75" hidden="false" customHeight="false" outlineLevel="0" collapsed="false">
      <c r="C447" s="30"/>
      <c r="D447" s="26" t="n">
        <f aca="false">D446+1</f>
        <v>446</v>
      </c>
      <c r="H447" s="36"/>
      <c r="K447" s="30"/>
    </row>
    <row r="448" customFormat="false" ht="15.75" hidden="false" customHeight="false" outlineLevel="0" collapsed="false">
      <c r="C448" s="30"/>
      <c r="D448" s="26" t="n">
        <f aca="false">D447+1</f>
        <v>447</v>
      </c>
      <c r="H448" s="36"/>
      <c r="K448" s="30"/>
    </row>
    <row r="449" customFormat="false" ht="15.75" hidden="false" customHeight="false" outlineLevel="0" collapsed="false">
      <c r="C449" s="30"/>
      <c r="D449" s="26" t="n">
        <f aca="false">D448+1</f>
        <v>448</v>
      </c>
      <c r="H449" s="36"/>
      <c r="K449" s="30"/>
    </row>
    <row r="450" customFormat="false" ht="15.75" hidden="false" customHeight="false" outlineLevel="0" collapsed="false">
      <c r="C450" s="30"/>
      <c r="D450" s="26" t="n">
        <f aca="false">D449+1</f>
        <v>449</v>
      </c>
      <c r="H450" s="36"/>
      <c r="K450" s="30"/>
    </row>
    <row r="451" customFormat="false" ht="15.75" hidden="false" customHeight="false" outlineLevel="0" collapsed="false">
      <c r="C451" s="30"/>
      <c r="D451" s="26" t="n">
        <f aca="false">D450+1</f>
        <v>450</v>
      </c>
      <c r="H451" s="36"/>
      <c r="K451" s="30"/>
    </row>
    <row r="452" customFormat="false" ht="15.75" hidden="false" customHeight="false" outlineLevel="0" collapsed="false">
      <c r="C452" s="30"/>
      <c r="D452" s="26" t="n">
        <f aca="false">D451+1</f>
        <v>451</v>
      </c>
      <c r="H452" s="36"/>
      <c r="K452" s="30"/>
    </row>
    <row r="453" customFormat="false" ht="15.75" hidden="false" customHeight="false" outlineLevel="0" collapsed="false">
      <c r="C453" s="30"/>
      <c r="D453" s="26" t="n">
        <f aca="false">D452+1</f>
        <v>452</v>
      </c>
      <c r="H453" s="36"/>
      <c r="K453" s="30"/>
    </row>
    <row r="454" customFormat="false" ht="15.75" hidden="false" customHeight="false" outlineLevel="0" collapsed="false">
      <c r="C454" s="30"/>
      <c r="D454" s="26" t="n">
        <f aca="false">D453+1</f>
        <v>453</v>
      </c>
      <c r="H454" s="36"/>
      <c r="K454" s="30"/>
    </row>
    <row r="455" customFormat="false" ht="15.75" hidden="false" customHeight="false" outlineLevel="0" collapsed="false">
      <c r="C455" s="30"/>
      <c r="D455" s="26" t="n">
        <f aca="false">D454+1</f>
        <v>454</v>
      </c>
      <c r="H455" s="36"/>
      <c r="K455" s="30"/>
    </row>
    <row r="456" customFormat="false" ht="15.75" hidden="false" customHeight="false" outlineLevel="0" collapsed="false">
      <c r="C456" s="30"/>
      <c r="D456" s="26" t="n">
        <f aca="false">D455+1</f>
        <v>455</v>
      </c>
      <c r="H456" s="36"/>
      <c r="K456" s="30"/>
    </row>
    <row r="457" customFormat="false" ht="15.75" hidden="false" customHeight="false" outlineLevel="0" collapsed="false">
      <c r="C457" s="30"/>
      <c r="D457" s="26" t="n">
        <f aca="false">D456+1</f>
        <v>456</v>
      </c>
      <c r="H457" s="36"/>
      <c r="K457" s="30"/>
    </row>
    <row r="458" customFormat="false" ht="15.75" hidden="false" customHeight="false" outlineLevel="0" collapsed="false">
      <c r="C458" s="30"/>
      <c r="D458" s="26" t="n">
        <f aca="false">D457+1</f>
        <v>457</v>
      </c>
      <c r="H458" s="36"/>
      <c r="K458" s="30"/>
    </row>
    <row r="459" customFormat="false" ht="15.75" hidden="false" customHeight="false" outlineLevel="0" collapsed="false">
      <c r="C459" s="30"/>
      <c r="D459" s="26" t="n">
        <f aca="false">D458+1</f>
        <v>458</v>
      </c>
      <c r="H459" s="36"/>
      <c r="K459" s="30"/>
    </row>
    <row r="460" customFormat="false" ht="15.75" hidden="false" customHeight="false" outlineLevel="0" collapsed="false">
      <c r="C460" s="30"/>
      <c r="D460" s="26" t="n">
        <f aca="false">D459+1</f>
        <v>459</v>
      </c>
      <c r="H460" s="36"/>
      <c r="K460" s="30"/>
    </row>
    <row r="461" customFormat="false" ht="15.75" hidden="false" customHeight="false" outlineLevel="0" collapsed="false">
      <c r="C461" s="30"/>
      <c r="D461" s="26" t="n">
        <f aca="false">D460+1</f>
        <v>460</v>
      </c>
      <c r="H461" s="36"/>
      <c r="K461" s="30"/>
    </row>
    <row r="462" customFormat="false" ht="15.75" hidden="false" customHeight="false" outlineLevel="0" collapsed="false">
      <c r="C462" s="30"/>
      <c r="D462" s="26" t="n">
        <f aca="false">D461+1</f>
        <v>461</v>
      </c>
      <c r="H462" s="36"/>
      <c r="K462" s="30"/>
    </row>
    <row r="463" customFormat="false" ht="15.75" hidden="false" customHeight="false" outlineLevel="0" collapsed="false">
      <c r="C463" s="30"/>
      <c r="D463" s="26" t="n">
        <f aca="false">D462+1</f>
        <v>462</v>
      </c>
      <c r="H463" s="36"/>
      <c r="K463" s="30"/>
    </row>
    <row r="464" customFormat="false" ht="15.75" hidden="false" customHeight="false" outlineLevel="0" collapsed="false">
      <c r="C464" s="30"/>
      <c r="D464" s="26" t="n">
        <f aca="false">D463+1</f>
        <v>463</v>
      </c>
      <c r="H464" s="36"/>
      <c r="K464" s="30"/>
    </row>
    <row r="465" customFormat="false" ht="15.75" hidden="false" customHeight="false" outlineLevel="0" collapsed="false">
      <c r="C465" s="30"/>
      <c r="D465" s="26" t="n">
        <f aca="false">D464+1</f>
        <v>464</v>
      </c>
      <c r="H465" s="36"/>
      <c r="K465" s="30"/>
    </row>
    <row r="466" customFormat="false" ht="15.75" hidden="false" customHeight="false" outlineLevel="0" collapsed="false">
      <c r="C466" s="30"/>
      <c r="D466" s="26" t="n">
        <f aca="false">D465+1</f>
        <v>465</v>
      </c>
      <c r="H466" s="36"/>
      <c r="K466" s="30"/>
    </row>
    <row r="467" customFormat="false" ht="15.75" hidden="false" customHeight="false" outlineLevel="0" collapsed="false">
      <c r="C467" s="30"/>
      <c r="D467" s="26" t="n">
        <f aca="false">D466+1</f>
        <v>466</v>
      </c>
      <c r="H467" s="36"/>
      <c r="K467" s="30"/>
    </row>
    <row r="468" customFormat="false" ht="15.75" hidden="false" customHeight="false" outlineLevel="0" collapsed="false">
      <c r="C468" s="30"/>
      <c r="D468" s="26" t="n">
        <f aca="false">D467+1</f>
        <v>467</v>
      </c>
      <c r="H468" s="36"/>
      <c r="K468" s="30"/>
    </row>
    <row r="469" customFormat="false" ht="15.75" hidden="false" customHeight="false" outlineLevel="0" collapsed="false">
      <c r="C469" s="30"/>
      <c r="D469" s="26" t="n">
        <f aca="false">D468+1</f>
        <v>468</v>
      </c>
      <c r="H469" s="36"/>
      <c r="K469" s="30"/>
    </row>
    <row r="470" customFormat="false" ht="15.75" hidden="false" customHeight="false" outlineLevel="0" collapsed="false">
      <c r="C470" s="30"/>
      <c r="D470" s="26" t="n">
        <f aca="false">D469+1</f>
        <v>469</v>
      </c>
      <c r="H470" s="36"/>
      <c r="K470" s="30"/>
    </row>
    <row r="471" customFormat="false" ht="15.75" hidden="false" customHeight="false" outlineLevel="0" collapsed="false">
      <c r="C471" s="30"/>
      <c r="D471" s="26" t="n">
        <f aca="false">D470+1</f>
        <v>470</v>
      </c>
      <c r="H471" s="36"/>
      <c r="K471" s="30"/>
    </row>
    <row r="472" customFormat="false" ht="15.75" hidden="false" customHeight="false" outlineLevel="0" collapsed="false">
      <c r="C472" s="30"/>
      <c r="D472" s="26" t="n">
        <f aca="false">D471+1</f>
        <v>471</v>
      </c>
      <c r="H472" s="36"/>
      <c r="K472" s="30"/>
    </row>
    <row r="473" customFormat="false" ht="15.75" hidden="false" customHeight="false" outlineLevel="0" collapsed="false">
      <c r="C473" s="30"/>
      <c r="D473" s="26" t="n">
        <f aca="false">D472+1</f>
        <v>472</v>
      </c>
      <c r="H473" s="36"/>
      <c r="K473" s="30"/>
    </row>
    <row r="474" customFormat="false" ht="15.75" hidden="false" customHeight="false" outlineLevel="0" collapsed="false">
      <c r="C474" s="30"/>
      <c r="D474" s="26" t="n">
        <f aca="false">D473+1</f>
        <v>473</v>
      </c>
      <c r="H474" s="36"/>
      <c r="K474" s="30"/>
    </row>
    <row r="475" customFormat="false" ht="15.75" hidden="false" customHeight="false" outlineLevel="0" collapsed="false">
      <c r="C475" s="30"/>
      <c r="D475" s="26" t="n">
        <f aca="false">D474+1</f>
        <v>474</v>
      </c>
      <c r="H475" s="36"/>
      <c r="K475" s="30"/>
    </row>
    <row r="476" customFormat="false" ht="15.75" hidden="false" customHeight="false" outlineLevel="0" collapsed="false">
      <c r="C476" s="30"/>
      <c r="D476" s="26" t="n">
        <f aca="false">D475+1</f>
        <v>475</v>
      </c>
      <c r="H476" s="36"/>
      <c r="K476" s="30"/>
    </row>
    <row r="477" customFormat="false" ht="15.75" hidden="false" customHeight="false" outlineLevel="0" collapsed="false">
      <c r="C477" s="30"/>
      <c r="D477" s="26" t="n">
        <f aca="false">D476+1</f>
        <v>476</v>
      </c>
      <c r="H477" s="36"/>
      <c r="K477" s="30"/>
    </row>
    <row r="478" customFormat="false" ht="15.75" hidden="false" customHeight="false" outlineLevel="0" collapsed="false">
      <c r="C478" s="30"/>
      <c r="D478" s="26" t="n">
        <f aca="false">D477+1</f>
        <v>477</v>
      </c>
      <c r="H478" s="36"/>
      <c r="K478" s="30"/>
    </row>
    <row r="479" customFormat="false" ht="15.75" hidden="false" customHeight="false" outlineLevel="0" collapsed="false">
      <c r="C479" s="30"/>
      <c r="D479" s="26" t="n">
        <f aca="false">D478+1</f>
        <v>478</v>
      </c>
      <c r="H479" s="36"/>
      <c r="K479" s="30"/>
    </row>
    <row r="480" customFormat="false" ht="15.75" hidden="false" customHeight="false" outlineLevel="0" collapsed="false">
      <c r="C480" s="30"/>
      <c r="D480" s="26" t="n">
        <f aca="false">D479+1</f>
        <v>479</v>
      </c>
      <c r="H480" s="36"/>
      <c r="K480" s="30"/>
    </row>
    <row r="481" customFormat="false" ht="15.75" hidden="false" customHeight="false" outlineLevel="0" collapsed="false">
      <c r="C481" s="30"/>
      <c r="D481" s="26" t="n">
        <f aca="false">D480+1</f>
        <v>480</v>
      </c>
      <c r="H481" s="36"/>
      <c r="K481" s="30"/>
    </row>
    <row r="482" customFormat="false" ht="15.75" hidden="false" customHeight="false" outlineLevel="0" collapsed="false">
      <c r="C482" s="30"/>
      <c r="D482" s="26" t="n">
        <f aca="false">D481+1</f>
        <v>481</v>
      </c>
      <c r="H482" s="36"/>
      <c r="K482" s="30"/>
    </row>
    <row r="483" customFormat="false" ht="15.75" hidden="false" customHeight="false" outlineLevel="0" collapsed="false">
      <c r="C483" s="30"/>
      <c r="D483" s="26" t="n">
        <f aca="false">D482+1</f>
        <v>482</v>
      </c>
      <c r="H483" s="36"/>
      <c r="K483" s="30"/>
    </row>
    <row r="484" customFormat="false" ht="15.75" hidden="false" customHeight="false" outlineLevel="0" collapsed="false">
      <c r="C484" s="30"/>
      <c r="D484" s="26" t="n">
        <f aca="false">D483+1</f>
        <v>483</v>
      </c>
      <c r="H484" s="36"/>
      <c r="K484" s="30"/>
    </row>
    <row r="485" customFormat="false" ht="15.75" hidden="false" customHeight="false" outlineLevel="0" collapsed="false">
      <c r="C485" s="30"/>
      <c r="D485" s="26" t="n">
        <f aca="false">D484+1</f>
        <v>484</v>
      </c>
      <c r="H485" s="36"/>
      <c r="K485" s="30"/>
    </row>
    <row r="486" customFormat="false" ht="15.75" hidden="false" customHeight="false" outlineLevel="0" collapsed="false">
      <c r="C486" s="30"/>
      <c r="D486" s="26" t="n">
        <f aca="false">D485+1</f>
        <v>485</v>
      </c>
      <c r="H486" s="36"/>
      <c r="K486" s="30"/>
    </row>
    <row r="487" customFormat="false" ht="15.75" hidden="false" customHeight="false" outlineLevel="0" collapsed="false">
      <c r="C487" s="30"/>
      <c r="D487" s="26" t="n">
        <f aca="false">D486+1</f>
        <v>486</v>
      </c>
      <c r="H487" s="36"/>
      <c r="K487" s="30"/>
    </row>
    <row r="488" customFormat="false" ht="15.75" hidden="false" customHeight="false" outlineLevel="0" collapsed="false">
      <c r="C488" s="30"/>
      <c r="D488" s="26" t="n">
        <f aca="false">D487+1</f>
        <v>487</v>
      </c>
      <c r="H488" s="36"/>
      <c r="K488" s="30"/>
    </row>
    <row r="489" customFormat="false" ht="15.75" hidden="false" customHeight="false" outlineLevel="0" collapsed="false">
      <c r="C489" s="30"/>
      <c r="D489" s="26" t="n">
        <f aca="false">D488+1</f>
        <v>488</v>
      </c>
      <c r="H489" s="36"/>
      <c r="K489" s="30"/>
    </row>
    <row r="490" customFormat="false" ht="15.75" hidden="false" customHeight="false" outlineLevel="0" collapsed="false">
      <c r="C490" s="30"/>
      <c r="D490" s="26" t="n">
        <f aca="false">D489+1</f>
        <v>489</v>
      </c>
      <c r="H490" s="36"/>
      <c r="K490" s="30"/>
    </row>
    <row r="491" customFormat="false" ht="15.75" hidden="false" customHeight="false" outlineLevel="0" collapsed="false">
      <c r="C491" s="30"/>
      <c r="D491" s="26" t="n">
        <f aca="false">D490+1</f>
        <v>490</v>
      </c>
      <c r="H491" s="36"/>
      <c r="K491" s="30"/>
    </row>
    <row r="492" customFormat="false" ht="15.75" hidden="false" customHeight="false" outlineLevel="0" collapsed="false">
      <c r="C492" s="30"/>
      <c r="D492" s="26" t="n">
        <f aca="false">D491+1</f>
        <v>491</v>
      </c>
      <c r="H492" s="36"/>
      <c r="K492" s="30"/>
    </row>
    <row r="493" customFormat="false" ht="15.75" hidden="false" customHeight="false" outlineLevel="0" collapsed="false">
      <c r="C493" s="30"/>
      <c r="D493" s="26" t="n">
        <f aca="false">D492+1</f>
        <v>492</v>
      </c>
      <c r="H493" s="36"/>
      <c r="K493" s="30"/>
    </row>
    <row r="494" customFormat="false" ht="15.75" hidden="false" customHeight="false" outlineLevel="0" collapsed="false">
      <c r="C494" s="30"/>
      <c r="D494" s="26" t="n">
        <f aca="false">D493+1</f>
        <v>493</v>
      </c>
      <c r="H494" s="36"/>
      <c r="K494" s="30"/>
    </row>
    <row r="495" customFormat="false" ht="15.75" hidden="false" customHeight="false" outlineLevel="0" collapsed="false">
      <c r="C495" s="30"/>
      <c r="D495" s="26" t="n">
        <f aca="false">D494+1</f>
        <v>494</v>
      </c>
      <c r="H495" s="36"/>
      <c r="K495" s="30"/>
    </row>
    <row r="496" customFormat="false" ht="15.75" hidden="false" customHeight="false" outlineLevel="0" collapsed="false">
      <c r="C496" s="30"/>
      <c r="D496" s="26" t="n">
        <f aca="false">D495+1</f>
        <v>495</v>
      </c>
      <c r="H496" s="36"/>
      <c r="K496" s="30"/>
    </row>
    <row r="497" customFormat="false" ht="15.75" hidden="false" customHeight="false" outlineLevel="0" collapsed="false">
      <c r="C497" s="30"/>
      <c r="D497" s="26" t="n">
        <f aca="false">D496+1</f>
        <v>496</v>
      </c>
      <c r="H497" s="36"/>
      <c r="K497" s="30"/>
    </row>
    <row r="498" customFormat="false" ht="15.75" hidden="false" customHeight="false" outlineLevel="0" collapsed="false">
      <c r="C498" s="30"/>
      <c r="D498" s="26" t="n">
        <f aca="false">D497+1</f>
        <v>497</v>
      </c>
      <c r="H498" s="36"/>
      <c r="K498" s="30"/>
    </row>
    <row r="499" customFormat="false" ht="15.75" hidden="false" customHeight="false" outlineLevel="0" collapsed="false">
      <c r="C499" s="30"/>
      <c r="D499" s="26" t="n">
        <f aca="false">D498+1</f>
        <v>498</v>
      </c>
      <c r="H499" s="36"/>
      <c r="K499" s="30"/>
    </row>
    <row r="500" customFormat="false" ht="15.75" hidden="false" customHeight="false" outlineLevel="0" collapsed="false">
      <c r="C500" s="30"/>
      <c r="D500" s="26" t="n">
        <f aca="false">D499+1</f>
        <v>499</v>
      </c>
      <c r="H500" s="36"/>
      <c r="K500" s="30"/>
    </row>
    <row r="501" customFormat="false" ht="15.75" hidden="false" customHeight="false" outlineLevel="0" collapsed="false">
      <c r="C501" s="30"/>
      <c r="D501" s="26" t="n">
        <f aca="false">D500+1</f>
        <v>500</v>
      </c>
      <c r="H501" s="36"/>
      <c r="K501" s="30"/>
    </row>
    <row r="502" customFormat="false" ht="15.75" hidden="false" customHeight="false" outlineLevel="0" collapsed="false">
      <c r="C502" s="30"/>
      <c r="D502" s="26" t="n">
        <f aca="false">D501+1</f>
        <v>501</v>
      </c>
      <c r="H502" s="36"/>
      <c r="K502" s="30"/>
    </row>
    <row r="503" customFormat="false" ht="15.75" hidden="false" customHeight="false" outlineLevel="0" collapsed="false">
      <c r="C503" s="30"/>
      <c r="D503" s="26" t="n">
        <f aca="false">D502+1</f>
        <v>502</v>
      </c>
      <c r="H503" s="36"/>
      <c r="K503" s="30"/>
    </row>
    <row r="504" customFormat="false" ht="15.75" hidden="false" customHeight="false" outlineLevel="0" collapsed="false">
      <c r="C504" s="30"/>
      <c r="D504" s="26" t="n">
        <f aca="false">D503+1</f>
        <v>503</v>
      </c>
      <c r="H504" s="36"/>
      <c r="K504" s="30"/>
    </row>
    <row r="505" customFormat="false" ht="15.75" hidden="false" customHeight="false" outlineLevel="0" collapsed="false">
      <c r="C505" s="30"/>
      <c r="D505" s="26" t="n">
        <f aca="false">D504+1</f>
        <v>504</v>
      </c>
      <c r="H505" s="36"/>
      <c r="K505" s="30"/>
    </row>
    <row r="506" customFormat="false" ht="15.75" hidden="false" customHeight="false" outlineLevel="0" collapsed="false">
      <c r="C506" s="30"/>
      <c r="D506" s="26" t="n">
        <f aca="false">D505+1</f>
        <v>505</v>
      </c>
      <c r="H506" s="36"/>
      <c r="K506" s="30"/>
    </row>
    <row r="507" customFormat="false" ht="15.75" hidden="false" customHeight="false" outlineLevel="0" collapsed="false">
      <c r="C507" s="30"/>
      <c r="D507" s="26" t="n">
        <f aca="false">D506+1</f>
        <v>506</v>
      </c>
      <c r="H507" s="36"/>
      <c r="K507" s="30"/>
    </row>
    <row r="508" customFormat="false" ht="15.75" hidden="false" customHeight="false" outlineLevel="0" collapsed="false">
      <c r="C508" s="30"/>
      <c r="D508" s="26" t="n">
        <f aca="false">D507+1</f>
        <v>507</v>
      </c>
      <c r="H508" s="36"/>
      <c r="K508" s="30"/>
    </row>
    <row r="509" customFormat="false" ht="15.75" hidden="false" customHeight="false" outlineLevel="0" collapsed="false">
      <c r="C509" s="30"/>
      <c r="D509" s="26" t="n">
        <f aca="false">D508+1</f>
        <v>508</v>
      </c>
      <c r="H509" s="36"/>
      <c r="K509" s="30"/>
    </row>
    <row r="510" customFormat="false" ht="15.75" hidden="false" customHeight="false" outlineLevel="0" collapsed="false">
      <c r="C510" s="30"/>
      <c r="D510" s="26" t="n">
        <f aca="false">D509+1</f>
        <v>509</v>
      </c>
      <c r="H510" s="36"/>
      <c r="K510" s="30"/>
    </row>
    <row r="511" customFormat="false" ht="15.75" hidden="false" customHeight="false" outlineLevel="0" collapsed="false">
      <c r="C511" s="30"/>
      <c r="D511" s="26" t="n">
        <f aca="false">D510+1</f>
        <v>510</v>
      </c>
      <c r="H511" s="36"/>
      <c r="K511" s="30"/>
    </row>
    <row r="512" customFormat="false" ht="15.75" hidden="false" customHeight="false" outlineLevel="0" collapsed="false">
      <c r="C512" s="30"/>
      <c r="D512" s="26" t="n">
        <f aca="false">D511+1</f>
        <v>511</v>
      </c>
      <c r="H512" s="36"/>
      <c r="K512" s="30"/>
    </row>
    <row r="513" customFormat="false" ht="15.75" hidden="false" customHeight="false" outlineLevel="0" collapsed="false">
      <c r="C513" s="30"/>
      <c r="D513" s="26" t="n">
        <f aca="false">D512+1</f>
        <v>512</v>
      </c>
      <c r="H513" s="36"/>
      <c r="K513" s="30"/>
    </row>
    <row r="514" customFormat="false" ht="15.75" hidden="false" customHeight="false" outlineLevel="0" collapsed="false">
      <c r="C514" s="30"/>
      <c r="D514" s="26" t="n">
        <f aca="false">D513+1</f>
        <v>513</v>
      </c>
      <c r="H514" s="36"/>
      <c r="K514" s="30"/>
    </row>
    <row r="515" customFormat="false" ht="15.75" hidden="false" customHeight="false" outlineLevel="0" collapsed="false">
      <c r="C515" s="30"/>
      <c r="D515" s="26" t="n">
        <f aca="false">D514+1</f>
        <v>514</v>
      </c>
      <c r="H515" s="36"/>
      <c r="K515" s="30"/>
    </row>
    <row r="516" customFormat="false" ht="15.75" hidden="false" customHeight="false" outlineLevel="0" collapsed="false">
      <c r="C516" s="30"/>
      <c r="D516" s="26" t="n">
        <f aca="false">D515+1</f>
        <v>515</v>
      </c>
      <c r="H516" s="36"/>
      <c r="K516" s="30"/>
    </row>
    <row r="517" customFormat="false" ht="15.75" hidden="false" customHeight="false" outlineLevel="0" collapsed="false">
      <c r="C517" s="30"/>
      <c r="D517" s="26" t="n">
        <f aca="false">D516+1</f>
        <v>516</v>
      </c>
      <c r="H517" s="36"/>
      <c r="K517" s="30"/>
    </row>
    <row r="518" customFormat="false" ht="15.75" hidden="false" customHeight="false" outlineLevel="0" collapsed="false">
      <c r="C518" s="30"/>
      <c r="D518" s="26" t="n">
        <f aca="false">D517+1</f>
        <v>517</v>
      </c>
      <c r="H518" s="36"/>
      <c r="K518" s="30"/>
    </row>
    <row r="519" customFormat="false" ht="15.75" hidden="false" customHeight="false" outlineLevel="0" collapsed="false">
      <c r="C519" s="30"/>
      <c r="D519" s="26" t="n">
        <f aca="false">D518+1</f>
        <v>518</v>
      </c>
      <c r="H519" s="36"/>
      <c r="K519" s="30"/>
    </row>
    <row r="520" customFormat="false" ht="15.75" hidden="false" customHeight="false" outlineLevel="0" collapsed="false">
      <c r="C520" s="30"/>
      <c r="D520" s="26" t="n">
        <f aca="false">D519+1</f>
        <v>519</v>
      </c>
      <c r="H520" s="36"/>
      <c r="K520" s="30"/>
    </row>
    <row r="521" customFormat="false" ht="15.75" hidden="false" customHeight="false" outlineLevel="0" collapsed="false">
      <c r="C521" s="30"/>
      <c r="D521" s="26" t="n">
        <f aca="false">D520+1</f>
        <v>520</v>
      </c>
      <c r="H521" s="36"/>
      <c r="K521" s="30"/>
    </row>
    <row r="522" customFormat="false" ht="15.75" hidden="false" customHeight="false" outlineLevel="0" collapsed="false">
      <c r="C522" s="30"/>
      <c r="D522" s="26" t="n">
        <f aca="false">D521+1</f>
        <v>521</v>
      </c>
      <c r="H522" s="36"/>
      <c r="K522" s="30"/>
    </row>
    <row r="523" customFormat="false" ht="15.75" hidden="false" customHeight="false" outlineLevel="0" collapsed="false">
      <c r="C523" s="30"/>
      <c r="D523" s="26" t="n">
        <f aca="false">D522+1</f>
        <v>522</v>
      </c>
      <c r="H523" s="36"/>
      <c r="K523" s="30"/>
    </row>
    <row r="524" customFormat="false" ht="15.75" hidden="false" customHeight="false" outlineLevel="0" collapsed="false">
      <c r="C524" s="30"/>
      <c r="D524" s="26" t="n">
        <f aca="false">D523+1</f>
        <v>523</v>
      </c>
      <c r="H524" s="36"/>
      <c r="K524" s="30"/>
    </row>
    <row r="525" customFormat="false" ht="15.75" hidden="false" customHeight="false" outlineLevel="0" collapsed="false">
      <c r="C525" s="30"/>
      <c r="D525" s="26" t="n">
        <f aca="false">D524+1</f>
        <v>524</v>
      </c>
      <c r="H525" s="36"/>
      <c r="K525" s="30"/>
    </row>
    <row r="526" customFormat="false" ht="15.75" hidden="false" customHeight="false" outlineLevel="0" collapsed="false">
      <c r="C526" s="30"/>
      <c r="D526" s="26" t="n">
        <f aca="false">D525+1</f>
        <v>525</v>
      </c>
      <c r="H526" s="36"/>
      <c r="K526" s="30"/>
    </row>
    <row r="527" customFormat="false" ht="15.75" hidden="false" customHeight="false" outlineLevel="0" collapsed="false">
      <c r="C527" s="30"/>
      <c r="D527" s="26" t="n">
        <f aca="false">D526+1</f>
        <v>526</v>
      </c>
      <c r="H527" s="36"/>
      <c r="K527" s="30"/>
    </row>
    <row r="528" customFormat="false" ht="15.75" hidden="false" customHeight="false" outlineLevel="0" collapsed="false">
      <c r="C528" s="30"/>
      <c r="D528" s="26" t="n">
        <f aca="false">D527+1</f>
        <v>527</v>
      </c>
      <c r="H528" s="36"/>
      <c r="K528" s="30"/>
    </row>
    <row r="529" customFormat="false" ht="15.75" hidden="false" customHeight="false" outlineLevel="0" collapsed="false">
      <c r="C529" s="30"/>
      <c r="D529" s="26" t="n">
        <f aca="false">D528+1</f>
        <v>528</v>
      </c>
      <c r="H529" s="36"/>
      <c r="K529" s="30"/>
    </row>
    <row r="530" customFormat="false" ht="15.75" hidden="false" customHeight="false" outlineLevel="0" collapsed="false">
      <c r="C530" s="30"/>
      <c r="D530" s="26" t="n">
        <f aca="false">D529+1</f>
        <v>529</v>
      </c>
      <c r="H530" s="36"/>
      <c r="K530" s="30"/>
    </row>
    <row r="531" customFormat="false" ht="15.75" hidden="false" customHeight="false" outlineLevel="0" collapsed="false">
      <c r="C531" s="30"/>
      <c r="D531" s="26" t="n">
        <f aca="false">D530+1</f>
        <v>530</v>
      </c>
      <c r="H531" s="36"/>
      <c r="K531" s="30"/>
    </row>
    <row r="532" customFormat="false" ht="15.75" hidden="false" customHeight="false" outlineLevel="0" collapsed="false">
      <c r="C532" s="30"/>
      <c r="D532" s="26" t="n">
        <f aca="false">D531+1</f>
        <v>531</v>
      </c>
      <c r="H532" s="36"/>
      <c r="K532" s="30"/>
    </row>
    <row r="533" customFormat="false" ht="15.75" hidden="false" customHeight="false" outlineLevel="0" collapsed="false">
      <c r="C533" s="30"/>
      <c r="D533" s="26" t="n">
        <f aca="false">D532+1</f>
        <v>532</v>
      </c>
      <c r="H533" s="36"/>
      <c r="K533" s="30"/>
    </row>
    <row r="534" customFormat="false" ht="15.75" hidden="false" customHeight="false" outlineLevel="0" collapsed="false">
      <c r="C534" s="30"/>
      <c r="D534" s="26" t="n">
        <f aca="false">D533+1</f>
        <v>533</v>
      </c>
      <c r="H534" s="36"/>
      <c r="K534" s="30"/>
    </row>
    <row r="535" customFormat="false" ht="15.75" hidden="false" customHeight="false" outlineLevel="0" collapsed="false">
      <c r="C535" s="30"/>
      <c r="D535" s="26" t="n">
        <f aca="false">D534+1</f>
        <v>534</v>
      </c>
      <c r="H535" s="36"/>
      <c r="K535" s="30"/>
    </row>
    <row r="536" customFormat="false" ht="15.75" hidden="false" customHeight="false" outlineLevel="0" collapsed="false">
      <c r="C536" s="30"/>
      <c r="D536" s="26" t="n">
        <f aca="false">D535+1</f>
        <v>535</v>
      </c>
      <c r="H536" s="36"/>
      <c r="K536" s="30"/>
    </row>
    <row r="537" customFormat="false" ht="15.75" hidden="false" customHeight="false" outlineLevel="0" collapsed="false">
      <c r="C537" s="30"/>
      <c r="D537" s="26" t="n">
        <f aca="false">D536+1</f>
        <v>536</v>
      </c>
      <c r="H537" s="36"/>
      <c r="K537" s="30"/>
    </row>
    <row r="538" customFormat="false" ht="15.75" hidden="false" customHeight="false" outlineLevel="0" collapsed="false">
      <c r="C538" s="30"/>
      <c r="D538" s="26" t="n">
        <f aca="false">D537+1</f>
        <v>537</v>
      </c>
      <c r="H538" s="36"/>
      <c r="K538" s="30"/>
    </row>
    <row r="539" customFormat="false" ht="15.75" hidden="false" customHeight="false" outlineLevel="0" collapsed="false">
      <c r="C539" s="30"/>
      <c r="D539" s="26" t="n">
        <f aca="false">D538+1</f>
        <v>538</v>
      </c>
      <c r="H539" s="36"/>
      <c r="K539" s="30"/>
    </row>
    <row r="540" customFormat="false" ht="15.75" hidden="false" customHeight="false" outlineLevel="0" collapsed="false">
      <c r="C540" s="30"/>
      <c r="D540" s="26" t="n">
        <f aca="false">D539+1</f>
        <v>539</v>
      </c>
      <c r="H540" s="36"/>
      <c r="K540" s="30"/>
    </row>
    <row r="541" customFormat="false" ht="15.75" hidden="false" customHeight="false" outlineLevel="0" collapsed="false">
      <c r="C541" s="30"/>
      <c r="D541" s="26" t="n">
        <f aca="false">D540+1</f>
        <v>540</v>
      </c>
      <c r="H541" s="36"/>
      <c r="K541" s="30"/>
    </row>
    <row r="542" customFormat="false" ht="15.75" hidden="false" customHeight="false" outlineLevel="0" collapsed="false">
      <c r="C542" s="30"/>
      <c r="D542" s="26" t="n">
        <f aca="false">D541+1</f>
        <v>541</v>
      </c>
      <c r="H542" s="36"/>
      <c r="K542" s="30"/>
    </row>
    <row r="543" customFormat="false" ht="15.75" hidden="false" customHeight="false" outlineLevel="0" collapsed="false">
      <c r="C543" s="30"/>
      <c r="D543" s="26" t="n">
        <f aca="false">D542+1</f>
        <v>542</v>
      </c>
      <c r="H543" s="36"/>
      <c r="K543" s="30"/>
    </row>
    <row r="544" customFormat="false" ht="15.75" hidden="false" customHeight="false" outlineLevel="0" collapsed="false">
      <c r="C544" s="30"/>
      <c r="D544" s="26" t="n">
        <f aca="false">D543+1</f>
        <v>543</v>
      </c>
      <c r="H544" s="36"/>
      <c r="K544" s="30"/>
    </row>
    <row r="545" customFormat="false" ht="15.75" hidden="false" customHeight="false" outlineLevel="0" collapsed="false">
      <c r="C545" s="30"/>
      <c r="D545" s="26" t="n">
        <f aca="false">D544+1</f>
        <v>544</v>
      </c>
      <c r="H545" s="36"/>
      <c r="K545" s="30"/>
    </row>
    <row r="546" customFormat="false" ht="15.75" hidden="false" customHeight="false" outlineLevel="0" collapsed="false">
      <c r="C546" s="30"/>
      <c r="D546" s="26" t="n">
        <f aca="false">D545+1</f>
        <v>545</v>
      </c>
      <c r="H546" s="36"/>
      <c r="K546" s="30"/>
    </row>
    <row r="547" customFormat="false" ht="15.75" hidden="false" customHeight="false" outlineLevel="0" collapsed="false">
      <c r="C547" s="30"/>
      <c r="D547" s="26" t="n">
        <f aca="false">D546+1</f>
        <v>546</v>
      </c>
      <c r="H547" s="36"/>
      <c r="K547" s="30"/>
    </row>
    <row r="548" customFormat="false" ht="15.75" hidden="false" customHeight="false" outlineLevel="0" collapsed="false">
      <c r="C548" s="30"/>
      <c r="D548" s="26" t="n">
        <f aca="false">D547+1</f>
        <v>547</v>
      </c>
      <c r="H548" s="36"/>
      <c r="K548" s="30"/>
    </row>
    <row r="549" customFormat="false" ht="15.75" hidden="false" customHeight="false" outlineLevel="0" collapsed="false">
      <c r="C549" s="30"/>
      <c r="D549" s="26" t="n">
        <f aca="false">D548+1</f>
        <v>548</v>
      </c>
      <c r="H549" s="36"/>
      <c r="K549" s="30"/>
    </row>
    <row r="550" customFormat="false" ht="15.75" hidden="false" customHeight="false" outlineLevel="0" collapsed="false">
      <c r="C550" s="30"/>
      <c r="D550" s="26" t="n">
        <f aca="false">D549+1</f>
        <v>549</v>
      </c>
      <c r="H550" s="36"/>
      <c r="K550" s="30"/>
    </row>
    <row r="551" customFormat="false" ht="15.75" hidden="false" customHeight="false" outlineLevel="0" collapsed="false">
      <c r="C551" s="30"/>
      <c r="D551" s="26" t="n">
        <f aca="false">D550+1</f>
        <v>550</v>
      </c>
      <c r="H551" s="36"/>
      <c r="K551" s="30"/>
    </row>
    <row r="552" customFormat="false" ht="15.75" hidden="false" customHeight="false" outlineLevel="0" collapsed="false">
      <c r="C552" s="30"/>
      <c r="D552" s="26" t="n">
        <f aca="false">D551+1</f>
        <v>551</v>
      </c>
      <c r="H552" s="36"/>
      <c r="K552" s="30"/>
    </row>
    <row r="553" customFormat="false" ht="15.75" hidden="false" customHeight="false" outlineLevel="0" collapsed="false">
      <c r="C553" s="30"/>
      <c r="D553" s="26" t="n">
        <f aca="false">D552+1</f>
        <v>552</v>
      </c>
      <c r="H553" s="36"/>
      <c r="K553" s="30"/>
    </row>
    <row r="554" customFormat="false" ht="15.75" hidden="false" customHeight="false" outlineLevel="0" collapsed="false">
      <c r="C554" s="30"/>
      <c r="D554" s="26" t="n">
        <f aca="false">D553+1</f>
        <v>553</v>
      </c>
      <c r="H554" s="36"/>
      <c r="K554" s="30"/>
    </row>
    <row r="555" customFormat="false" ht="15.75" hidden="false" customHeight="false" outlineLevel="0" collapsed="false">
      <c r="C555" s="30"/>
      <c r="D555" s="26" t="n">
        <f aca="false">D554+1</f>
        <v>554</v>
      </c>
      <c r="H555" s="36"/>
      <c r="K555" s="30"/>
    </row>
    <row r="556" customFormat="false" ht="15.75" hidden="false" customHeight="false" outlineLevel="0" collapsed="false">
      <c r="C556" s="30"/>
      <c r="D556" s="26" t="n">
        <f aca="false">D555+1</f>
        <v>555</v>
      </c>
      <c r="H556" s="36"/>
      <c r="K556" s="30"/>
    </row>
    <row r="557" customFormat="false" ht="15.75" hidden="false" customHeight="false" outlineLevel="0" collapsed="false">
      <c r="C557" s="30"/>
      <c r="D557" s="26" t="n">
        <f aca="false">D556+1</f>
        <v>556</v>
      </c>
      <c r="H557" s="36"/>
      <c r="K557" s="30"/>
    </row>
    <row r="558" customFormat="false" ht="15.75" hidden="false" customHeight="false" outlineLevel="0" collapsed="false">
      <c r="C558" s="30"/>
      <c r="D558" s="26" t="n">
        <f aca="false">D557+1</f>
        <v>557</v>
      </c>
      <c r="H558" s="36"/>
      <c r="K558" s="30"/>
    </row>
    <row r="559" customFormat="false" ht="15.75" hidden="false" customHeight="false" outlineLevel="0" collapsed="false">
      <c r="C559" s="30"/>
      <c r="D559" s="26" t="n">
        <f aca="false">D558+1</f>
        <v>558</v>
      </c>
      <c r="H559" s="36"/>
      <c r="K559" s="30"/>
    </row>
    <row r="560" customFormat="false" ht="15.75" hidden="false" customHeight="false" outlineLevel="0" collapsed="false">
      <c r="C560" s="30"/>
      <c r="D560" s="26" t="n">
        <f aca="false">D559+1</f>
        <v>559</v>
      </c>
      <c r="H560" s="36"/>
      <c r="K560" s="30"/>
    </row>
    <row r="561" customFormat="false" ht="15.75" hidden="false" customHeight="false" outlineLevel="0" collapsed="false">
      <c r="C561" s="30"/>
      <c r="D561" s="26" t="n">
        <f aca="false">D560+1</f>
        <v>560</v>
      </c>
      <c r="H561" s="36"/>
      <c r="K561" s="30"/>
    </row>
    <row r="562" customFormat="false" ht="15.75" hidden="false" customHeight="false" outlineLevel="0" collapsed="false">
      <c r="C562" s="30"/>
      <c r="D562" s="26" t="n">
        <f aca="false">D561+1</f>
        <v>561</v>
      </c>
      <c r="H562" s="36"/>
      <c r="K562" s="30"/>
    </row>
    <row r="563" customFormat="false" ht="15.75" hidden="false" customHeight="false" outlineLevel="0" collapsed="false">
      <c r="C563" s="30"/>
      <c r="D563" s="26" t="n">
        <f aca="false">D562+1</f>
        <v>562</v>
      </c>
      <c r="H563" s="36"/>
      <c r="K563" s="30"/>
    </row>
    <row r="564" customFormat="false" ht="15.75" hidden="false" customHeight="false" outlineLevel="0" collapsed="false">
      <c r="C564" s="30"/>
      <c r="D564" s="26" t="n">
        <f aca="false">D563+1</f>
        <v>563</v>
      </c>
      <c r="H564" s="36"/>
      <c r="K564" s="30"/>
    </row>
    <row r="565" customFormat="false" ht="15.75" hidden="false" customHeight="false" outlineLevel="0" collapsed="false">
      <c r="C565" s="30"/>
      <c r="D565" s="26" t="n">
        <f aca="false">D564+1</f>
        <v>564</v>
      </c>
      <c r="H565" s="36"/>
      <c r="K565" s="30"/>
    </row>
    <row r="566" customFormat="false" ht="15.75" hidden="false" customHeight="false" outlineLevel="0" collapsed="false">
      <c r="C566" s="30"/>
      <c r="D566" s="26" t="n">
        <f aca="false">D565+1</f>
        <v>565</v>
      </c>
      <c r="H566" s="36"/>
      <c r="K566" s="30"/>
    </row>
    <row r="567" customFormat="false" ht="15.75" hidden="false" customHeight="false" outlineLevel="0" collapsed="false">
      <c r="C567" s="30"/>
      <c r="D567" s="26" t="n">
        <f aca="false">D566+1</f>
        <v>566</v>
      </c>
      <c r="H567" s="36"/>
      <c r="K567" s="30"/>
    </row>
    <row r="568" customFormat="false" ht="15.75" hidden="false" customHeight="false" outlineLevel="0" collapsed="false">
      <c r="C568" s="30"/>
      <c r="D568" s="26" t="n">
        <f aca="false">D567+1</f>
        <v>567</v>
      </c>
      <c r="H568" s="36"/>
      <c r="K568" s="30"/>
    </row>
    <row r="569" customFormat="false" ht="15.75" hidden="false" customHeight="false" outlineLevel="0" collapsed="false">
      <c r="C569" s="30"/>
      <c r="D569" s="26" t="n">
        <f aca="false">D568+1</f>
        <v>568</v>
      </c>
      <c r="H569" s="36"/>
      <c r="K569" s="30"/>
    </row>
    <row r="570" customFormat="false" ht="15.75" hidden="false" customHeight="false" outlineLevel="0" collapsed="false">
      <c r="C570" s="30"/>
      <c r="D570" s="26" t="n">
        <f aca="false">D569+1</f>
        <v>569</v>
      </c>
      <c r="H570" s="36"/>
      <c r="K570" s="30"/>
    </row>
    <row r="571" customFormat="false" ht="15.75" hidden="false" customHeight="false" outlineLevel="0" collapsed="false">
      <c r="C571" s="30"/>
      <c r="D571" s="26" t="n">
        <f aca="false">D570+1</f>
        <v>570</v>
      </c>
      <c r="H571" s="36"/>
      <c r="K571" s="30"/>
    </row>
    <row r="572" customFormat="false" ht="15.75" hidden="false" customHeight="false" outlineLevel="0" collapsed="false">
      <c r="C572" s="30"/>
      <c r="D572" s="26" t="n">
        <f aca="false">D571+1</f>
        <v>571</v>
      </c>
      <c r="H572" s="36"/>
      <c r="K572" s="30"/>
    </row>
    <row r="573" customFormat="false" ht="15.75" hidden="false" customHeight="false" outlineLevel="0" collapsed="false">
      <c r="C573" s="30"/>
      <c r="D573" s="26" t="n">
        <f aca="false">D572+1</f>
        <v>572</v>
      </c>
      <c r="H573" s="36"/>
      <c r="K573" s="30"/>
    </row>
    <row r="574" customFormat="false" ht="15.75" hidden="false" customHeight="false" outlineLevel="0" collapsed="false">
      <c r="C574" s="30"/>
      <c r="D574" s="26" t="n">
        <f aca="false">D573+1</f>
        <v>573</v>
      </c>
      <c r="H574" s="36"/>
      <c r="K574" s="30"/>
    </row>
    <row r="575" customFormat="false" ht="15.75" hidden="false" customHeight="false" outlineLevel="0" collapsed="false">
      <c r="C575" s="30"/>
      <c r="D575" s="26" t="n">
        <f aca="false">D574+1</f>
        <v>574</v>
      </c>
      <c r="H575" s="36"/>
      <c r="K575" s="30"/>
    </row>
    <row r="576" customFormat="false" ht="15.75" hidden="false" customHeight="false" outlineLevel="0" collapsed="false">
      <c r="C576" s="30"/>
      <c r="D576" s="26" t="n">
        <f aca="false">D575+1</f>
        <v>575</v>
      </c>
      <c r="H576" s="36"/>
      <c r="K576" s="30"/>
    </row>
    <row r="577" customFormat="false" ht="15.75" hidden="false" customHeight="false" outlineLevel="0" collapsed="false">
      <c r="C577" s="30"/>
      <c r="D577" s="26" t="n">
        <f aca="false">D576+1</f>
        <v>576</v>
      </c>
      <c r="H577" s="36"/>
      <c r="K577" s="30"/>
    </row>
    <row r="578" customFormat="false" ht="15.75" hidden="false" customHeight="false" outlineLevel="0" collapsed="false">
      <c r="C578" s="30"/>
      <c r="D578" s="26" t="n">
        <f aca="false">D577+1</f>
        <v>577</v>
      </c>
      <c r="H578" s="36"/>
      <c r="K578" s="30"/>
    </row>
    <row r="579" customFormat="false" ht="15.75" hidden="false" customHeight="false" outlineLevel="0" collapsed="false">
      <c r="C579" s="30"/>
      <c r="D579" s="26" t="n">
        <f aca="false">D578+1</f>
        <v>578</v>
      </c>
      <c r="H579" s="36"/>
      <c r="K579" s="30"/>
    </row>
    <row r="580" customFormat="false" ht="15.75" hidden="false" customHeight="false" outlineLevel="0" collapsed="false">
      <c r="C580" s="30"/>
      <c r="D580" s="26" t="n">
        <f aca="false">D579+1</f>
        <v>579</v>
      </c>
      <c r="H580" s="36"/>
      <c r="K580" s="30"/>
    </row>
    <row r="581" customFormat="false" ht="15.75" hidden="false" customHeight="false" outlineLevel="0" collapsed="false">
      <c r="C581" s="30"/>
      <c r="D581" s="26" t="n">
        <f aca="false">D580+1</f>
        <v>580</v>
      </c>
      <c r="H581" s="36"/>
      <c r="K581" s="30"/>
    </row>
    <row r="582" customFormat="false" ht="15.75" hidden="false" customHeight="false" outlineLevel="0" collapsed="false">
      <c r="C582" s="30"/>
      <c r="D582" s="26" t="n">
        <f aca="false">D581+1</f>
        <v>581</v>
      </c>
      <c r="H582" s="36"/>
      <c r="K582" s="30"/>
    </row>
    <row r="583" customFormat="false" ht="15.75" hidden="false" customHeight="false" outlineLevel="0" collapsed="false">
      <c r="C583" s="30"/>
      <c r="D583" s="26" t="n">
        <f aca="false">D582+1</f>
        <v>582</v>
      </c>
      <c r="H583" s="36"/>
      <c r="K583" s="30"/>
    </row>
    <row r="584" customFormat="false" ht="15.75" hidden="false" customHeight="false" outlineLevel="0" collapsed="false">
      <c r="C584" s="30"/>
      <c r="D584" s="26" t="n">
        <f aca="false">D583+1</f>
        <v>583</v>
      </c>
      <c r="H584" s="36"/>
      <c r="K584" s="30"/>
    </row>
    <row r="585" customFormat="false" ht="15.75" hidden="false" customHeight="false" outlineLevel="0" collapsed="false">
      <c r="C585" s="30"/>
      <c r="D585" s="26" t="n">
        <f aca="false">D584+1</f>
        <v>584</v>
      </c>
      <c r="H585" s="36"/>
      <c r="K585" s="30"/>
    </row>
    <row r="586" customFormat="false" ht="15.75" hidden="false" customHeight="false" outlineLevel="0" collapsed="false">
      <c r="C586" s="30"/>
      <c r="D586" s="26" t="n">
        <f aca="false">D585+1</f>
        <v>585</v>
      </c>
      <c r="H586" s="36"/>
      <c r="K586" s="30"/>
    </row>
    <row r="587" customFormat="false" ht="15.75" hidden="false" customHeight="false" outlineLevel="0" collapsed="false">
      <c r="C587" s="30"/>
      <c r="D587" s="26" t="n">
        <f aca="false">D586+1</f>
        <v>586</v>
      </c>
      <c r="H587" s="36"/>
      <c r="K587" s="30"/>
    </row>
    <row r="588" customFormat="false" ht="15.75" hidden="false" customHeight="false" outlineLevel="0" collapsed="false">
      <c r="C588" s="30"/>
      <c r="D588" s="26" t="n">
        <f aca="false">D587+1</f>
        <v>587</v>
      </c>
      <c r="H588" s="36"/>
      <c r="K588" s="30"/>
    </row>
    <row r="589" customFormat="false" ht="15.75" hidden="false" customHeight="false" outlineLevel="0" collapsed="false">
      <c r="C589" s="30"/>
      <c r="D589" s="26" t="n">
        <f aca="false">D588+1</f>
        <v>588</v>
      </c>
      <c r="H589" s="36"/>
      <c r="K589" s="30"/>
    </row>
    <row r="590" customFormat="false" ht="15.75" hidden="false" customHeight="false" outlineLevel="0" collapsed="false">
      <c r="C590" s="30"/>
      <c r="D590" s="26" t="n">
        <f aca="false">D589+1</f>
        <v>589</v>
      </c>
      <c r="H590" s="36"/>
      <c r="K590" s="30"/>
    </row>
    <row r="591" customFormat="false" ht="15.75" hidden="false" customHeight="false" outlineLevel="0" collapsed="false">
      <c r="C591" s="30"/>
      <c r="D591" s="26" t="n">
        <f aca="false">D590+1</f>
        <v>590</v>
      </c>
      <c r="H591" s="36"/>
      <c r="K591" s="30"/>
    </row>
    <row r="592" customFormat="false" ht="15.75" hidden="false" customHeight="false" outlineLevel="0" collapsed="false">
      <c r="C592" s="30"/>
      <c r="D592" s="26" t="n">
        <f aca="false">D591+1</f>
        <v>591</v>
      </c>
      <c r="H592" s="36"/>
      <c r="K592" s="30"/>
    </row>
    <row r="593" customFormat="false" ht="15.75" hidden="false" customHeight="false" outlineLevel="0" collapsed="false">
      <c r="C593" s="30"/>
      <c r="D593" s="26" t="n">
        <f aca="false">D592+1</f>
        <v>592</v>
      </c>
      <c r="H593" s="36"/>
      <c r="K593" s="30"/>
    </row>
    <row r="594" customFormat="false" ht="15.75" hidden="false" customHeight="false" outlineLevel="0" collapsed="false">
      <c r="C594" s="30"/>
      <c r="D594" s="26" t="n">
        <f aca="false">D593+1</f>
        <v>593</v>
      </c>
      <c r="H594" s="36"/>
      <c r="K594" s="30"/>
    </row>
    <row r="595" customFormat="false" ht="15.75" hidden="false" customHeight="false" outlineLevel="0" collapsed="false">
      <c r="C595" s="30"/>
      <c r="D595" s="26" t="n">
        <f aca="false">D594+1</f>
        <v>594</v>
      </c>
      <c r="H595" s="36"/>
      <c r="K595" s="30"/>
    </row>
    <row r="596" customFormat="false" ht="15.75" hidden="false" customHeight="false" outlineLevel="0" collapsed="false">
      <c r="C596" s="30"/>
      <c r="D596" s="26" t="n">
        <f aca="false">D595+1</f>
        <v>595</v>
      </c>
      <c r="H596" s="36"/>
      <c r="K596" s="30"/>
    </row>
    <row r="597" customFormat="false" ht="15.75" hidden="false" customHeight="false" outlineLevel="0" collapsed="false">
      <c r="C597" s="30"/>
      <c r="D597" s="26" t="n">
        <f aca="false">D596+1</f>
        <v>596</v>
      </c>
      <c r="H597" s="36"/>
      <c r="K597" s="30"/>
    </row>
    <row r="598" customFormat="false" ht="15.75" hidden="false" customHeight="false" outlineLevel="0" collapsed="false">
      <c r="C598" s="30"/>
      <c r="D598" s="26" t="n">
        <f aca="false">D597+1</f>
        <v>597</v>
      </c>
      <c r="H598" s="36"/>
      <c r="K598" s="30"/>
    </row>
    <row r="599" customFormat="false" ht="15.75" hidden="false" customHeight="false" outlineLevel="0" collapsed="false">
      <c r="C599" s="30"/>
      <c r="D599" s="26" t="n">
        <f aca="false">D598+1</f>
        <v>598</v>
      </c>
      <c r="H599" s="36"/>
      <c r="K599" s="30"/>
    </row>
    <row r="600" customFormat="false" ht="15.75" hidden="false" customHeight="false" outlineLevel="0" collapsed="false">
      <c r="C600" s="30"/>
      <c r="D600" s="26" t="n">
        <f aca="false">D599+1</f>
        <v>599</v>
      </c>
      <c r="H600" s="36"/>
      <c r="K600" s="30"/>
    </row>
    <row r="601" customFormat="false" ht="15.75" hidden="false" customHeight="false" outlineLevel="0" collapsed="false">
      <c r="C601" s="30"/>
      <c r="D601" s="26" t="n">
        <f aca="false">D600+1</f>
        <v>600</v>
      </c>
      <c r="H601" s="36"/>
      <c r="K601" s="30"/>
    </row>
    <row r="602" customFormat="false" ht="15.75" hidden="false" customHeight="false" outlineLevel="0" collapsed="false">
      <c r="C602" s="30"/>
      <c r="D602" s="26" t="n">
        <f aca="false">D601+1</f>
        <v>601</v>
      </c>
      <c r="H602" s="36"/>
      <c r="K602" s="30"/>
    </row>
    <row r="603" customFormat="false" ht="15.75" hidden="false" customHeight="false" outlineLevel="0" collapsed="false">
      <c r="C603" s="30"/>
      <c r="D603" s="26" t="n">
        <f aca="false">D602+1</f>
        <v>602</v>
      </c>
      <c r="H603" s="36"/>
      <c r="K603" s="30"/>
    </row>
    <row r="604" customFormat="false" ht="15.75" hidden="false" customHeight="false" outlineLevel="0" collapsed="false">
      <c r="C604" s="30"/>
      <c r="D604" s="26" t="n">
        <f aca="false">D603+1</f>
        <v>603</v>
      </c>
      <c r="H604" s="36"/>
      <c r="K604" s="30"/>
    </row>
    <row r="605" customFormat="false" ht="15.75" hidden="false" customHeight="false" outlineLevel="0" collapsed="false">
      <c r="C605" s="30"/>
      <c r="D605" s="26" t="n">
        <f aca="false">D604+1</f>
        <v>604</v>
      </c>
      <c r="H605" s="36"/>
      <c r="K605" s="30"/>
    </row>
    <row r="606" customFormat="false" ht="15.75" hidden="false" customHeight="false" outlineLevel="0" collapsed="false">
      <c r="C606" s="30"/>
      <c r="D606" s="26" t="n">
        <f aca="false">D605+1</f>
        <v>605</v>
      </c>
      <c r="H606" s="36"/>
      <c r="K606" s="30"/>
    </row>
    <row r="607" customFormat="false" ht="15.75" hidden="false" customHeight="false" outlineLevel="0" collapsed="false">
      <c r="C607" s="30"/>
      <c r="D607" s="26" t="n">
        <f aca="false">D606+1</f>
        <v>606</v>
      </c>
      <c r="H607" s="36"/>
      <c r="K607" s="30"/>
    </row>
    <row r="608" customFormat="false" ht="15.75" hidden="false" customHeight="false" outlineLevel="0" collapsed="false">
      <c r="C608" s="30"/>
      <c r="D608" s="26" t="n">
        <f aca="false">D607+1</f>
        <v>607</v>
      </c>
      <c r="H608" s="36"/>
      <c r="K608" s="30"/>
    </row>
    <row r="609" customFormat="false" ht="15.75" hidden="false" customHeight="false" outlineLevel="0" collapsed="false">
      <c r="C609" s="30"/>
      <c r="D609" s="26" t="n">
        <f aca="false">D608+1</f>
        <v>608</v>
      </c>
      <c r="H609" s="36"/>
      <c r="K609" s="30"/>
    </row>
    <row r="610" customFormat="false" ht="15.75" hidden="false" customHeight="false" outlineLevel="0" collapsed="false">
      <c r="C610" s="30"/>
      <c r="D610" s="26" t="n">
        <f aca="false">D609+1</f>
        <v>609</v>
      </c>
      <c r="H610" s="36"/>
      <c r="K610" s="30"/>
    </row>
    <row r="611" customFormat="false" ht="15.75" hidden="false" customHeight="false" outlineLevel="0" collapsed="false">
      <c r="C611" s="30"/>
      <c r="D611" s="26" t="n">
        <f aca="false">D610+1</f>
        <v>610</v>
      </c>
      <c r="H611" s="36"/>
      <c r="K611" s="30"/>
    </row>
    <row r="612" customFormat="false" ht="15.75" hidden="false" customHeight="false" outlineLevel="0" collapsed="false">
      <c r="C612" s="30"/>
      <c r="D612" s="26" t="n">
        <f aca="false">D611+1</f>
        <v>611</v>
      </c>
      <c r="H612" s="36"/>
      <c r="K612" s="30"/>
    </row>
    <row r="613" customFormat="false" ht="15.75" hidden="false" customHeight="false" outlineLevel="0" collapsed="false">
      <c r="C613" s="30"/>
      <c r="D613" s="26" t="n">
        <f aca="false">D612+1</f>
        <v>612</v>
      </c>
      <c r="H613" s="36"/>
      <c r="K613" s="30"/>
    </row>
    <row r="614" customFormat="false" ht="15.75" hidden="false" customHeight="false" outlineLevel="0" collapsed="false">
      <c r="C614" s="30"/>
      <c r="D614" s="26" t="n">
        <f aca="false">D613+1</f>
        <v>613</v>
      </c>
      <c r="H614" s="36"/>
      <c r="K614" s="30"/>
    </row>
    <row r="615" customFormat="false" ht="15.75" hidden="false" customHeight="false" outlineLevel="0" collapsed="false">
      <c r="C615" s="30"/>
      <c r="D615" s="26" t="n">
        <f aca="false">D614+1</f>
        <v>614</v>
      </c>
      <c r="H615" s="36"/>
      <c r="K615" s="30"/>
    </row>
    <row r="616" customFormat="false" ht="15.75" hidden="false" customHeight="false" outlineLevel="0" collapsed="false">
      <c r="C616" s="30"/>
      <c r="D616" s="26" t="n">
        <f aca="false">D615+1</f>
        <v>615</v>
      </c>
      <c r="H616" s="36"/>
      <c r="K616" s="30"/>
    </row>
    <row r="617" customFormat="false" ht="15.75" hidden="false" customHeight="false" outlineLevel="0" collapsed="false">
      <c r="C617" s="30"/>
      <c r="D617" s="26" t="n">
        <f aca="false">D616+1</f>
        <v>616</v>
      </c>
      <c r="H617" s="36"/>
      <c r="K617" s="30"/>
    </row>
    <row r="618" customFormat="false" ht="15.75" hidden="false" customHeight="false" outlineLevel="0" collapsed="false">
      <c r="C618" s="30"/>
      <c r="D618" s="26" t="n">
        <f aca="false">D617+1</f>
        <v>617</v>
      </c>
      <c r="H618" s="36"/>
      <c r="K618" s="30"/>
    </row>
    <row r="619" customFormat="false" ht="15.75" hidden="false" customHeight="false" outlineLevel="0" collapsed="false">
      <c r="C619" s="30"/>
      <c r="D619" s="26" t="n">
        <f aca="false">D618+1</f>
        <v>618</v>
      </c>
      <c r="H619" s="36"/>
      <c r="K619" s="30"/>
    </row>
    <row r="620" customFormat="false" ht="15.75" hidden="false" customHeight="false" outlineLevel="0" collapsed="false">
      <c r="C620" s="30"/>
      <c r="D620" s="26" t="n">
        <f aca="false">D619+1</f>
        <v>619</v>
      </c>
      <c r="H620" s="36"/>
      <c r="K620" s="30"/>
    </row>
    <row r="621" customFormat="false" ht="15.75" hidden="false" customHeight="false" outlineLevel="0" collapsed="false">
      <c r="C621" s="30"/>
      <c r="D621" s="26" t="n">
        <f aca="false">D620+1</f>
        <v>620</v>
      </c>
      <c r="H621" s="36"/>
      <c r="K621" s="30"/>
    </row>
    <row r="622" customFormat="false" ht="15.75" hidden="false" customHeight="false" outlineLevel="0" collapsed="false">
      <c r="C622" s="30"/>
      <c r="D622" s="26" t="n">
        <f aca="false">D621+1</f>
        <v>621</v>
      </c>
      <c r="H622" s="36"/>
      <c r="K622" s="30"/>
    </row>
    <row r="623" customFormat="false" ht="15.75" hidden="false" customHeight="false" outlineLevel="0" collapsed="false">
      <c r="C623" s="30"/>
      <c r="D623" s="26" t="n">
        <f aca="false">D622+1</f>
        <v>622</v>
      </c>
      <c r="H623" s="36"/>
      <c r="K623" s="30"/>
    </row>
    <row r="624" customFormat="false" ht="15.75" hidden="false" customHeight="false" outlineLevel="0" collapsed="false">
      <c r="C624" s="30"/>
      <c r="D624" s="26" t="n">
        <f aca="false">D623+1</f>
        <v>623</v>
      </c>
      <c r="H624" s="36"/>
      <c r="K624" s="30"/>
    </row>
    <row r="625" customFormat="false" ht="15.75" hidden="false" customHeight="false" outlineLevel="0" collapsed="false">
      <c r="C625" s="30"/>
      <c r="D625" s="26" t="n">
        <f aca="false">D624+1</f>
        <v>624</v>
      </c>
      <c r="H625" s="36"/>
      <c r="K625" s="30"/>
    </row>
    <row r="626" customFormat="false" ht="15.75" hidden="false" customHeight="false" outlineLevel="0" collapsed="false">
      <c r="C626" s="30"/>
      <c r="D626" s="26" t="n">
        <f aca="false">D625+1</f>
        <v>625</v>
      </c>
      <c r="H626" s="36"/>
      <c r="K626" s="30"/>
    </row>
    <row r="627" customFormat="false" ht="15.75" hidden="false" customHeight="false" outlineLevel="0" collapsed="false">
      <c r="C627" s="30"/>
      <c r="D627" s="26" t="n">
        <f aca="false">D626+1</f>
        <v>626</v>
      </c>
      <c r="H627" s="36"/>
      <c r="K627" s="30"/>
    </row>
    <row r="628" customFormat="false" ht="15.75" hidden="false" customHeight="false" outlineLevel="0" collapsed="false">
      <c r="C628" s="30"/>
      <c r="D628" s="26" t="n">
        <f aca="false">D627+1</f>
        <v>627</v>
      </c>
      <c r="H628" s="36"/>
      <c r="K628" s="30"/>
    </row>
    <row r="629" customFormat="false" ht="15.75" hidden="false" customHeight="false" outlineLevel="0" collapsed="false">
      <c r="C629" s="30"/>
      <c r="D629" s="26" t="n">
        <f aca="false">D628+1</f>
        <v>628</v>
      </c>
      <c r="H629" s="36"/>
      <c r="K629" s="30"/>
    </row>
    <row r="630" customFormat="false" ht="15.75" hidden="false" customHeight="false" outlineLevel="0" collapsed="false">
      <c r="C630" s="30"/>
      <c r="D630" s="26" t="n">
        <f aca="false">D629+1</f>
        <v>629</v>
      </c>
      <c r="H630" s="36"/>
      <c r="K630" s="30"/>
    </row>
    <row r="631" customFormat="false" ht="15.75" hidden="false" customHeight="false" outlineLevel="0" collapsed="false">
      <c r="C631" s="30"/>
      <c r="D631" s="26" t="n">
        <f aca="false">D630+1</f>
        <v>630</v>
      </c>
      <c r="H631" s="36"/>
      <c r="K631" s="30"/>
    </row>
    <row r="632" customFormat="false" ht="15.75" hidden="false" customHeight="false" outlineLevel="0" collapsed="false">
      <c r="C632" s="30"/>
      <c r="D632" s="26" t="n">
        <f aca="false">D631+1</f>
        <v>631</v>
      </c>
      <c r="H632" s="36"/>
      <c r="K632" s="30"/>
    </row>
    <row r="633" customFormat="false" ht="15.75" hidden="false" customHeight="false" outlineLevel="0" collapsed="false">
      <c r="C633" s="30"/>
      <c r="D633" s="26" t="n">
        <f aca="false">D632+1</f>
        <v>632</v>
      </c>
      <c r="H633" s="36"/>
      <c r="K633" s="30"/>
    </row>
    <row r="634" customFormat="false" ht="15.75" hidden="false" customHeight="false" outlineLevel="0" collapsed="false">
      <c r="C634" s="30"/>
      <c r="D634" s="26" t="n">
        <f aca="false">D633+1</f>
        <v>633</v>
      </c>
      <c r="H634" s="36"/>
      <c r="K634" s="30"/>
    </row>
    <row r="635" customFormat="false" ht="15.75" hidden="false" customHeight="false" outlineLevel="0" collapsed="false">
      <c r="C635" s="30"/>
      <c r="D635" s="26" t="n">
        <f aca="false">D634+1</f>
        <v>634</v>
      </c>
      <c r="H635" s="36"/>
      <c r="K635" s="30"/>
    </row>
    <row r="636" customFormat="false" ht="15.75" hidden="false" customHeight="false" outlineLevel="0" collapsed="false">
      <c r="C636" s="30"/>
      <c r="D636" s="26" t="n">
        <f aca="false">D635+1</f>
        <v>635</v>
      </c>
      <c r="H636" s="36"/>
      <c r="K636" s="30"/>
    </row>
    <row r="637" customFormat="false" ht="15.75" hidden="false" customHeight="false" outlineLevel="0" collapsed="false">
      <c r="C637" s="30"/>
      <c r="D637" s="26" t="n">
        <f aca="false">D636+1</f>
        <v>636</v>
      </c>
      <c r="H637" s="36"/>
      <c r="K637" s="30"/>
    </row>
    <row r="638" customFormat="false" ht="15.75" hidden="false" customHeight="false" outlineLevel="0" collapsed="false">
      <c r="C638" s="30"/>
      <c r="D638" s="26" t="n">
        <f aca="false">D637+1</f>
        <v>637</v>
      </c>
      <c r="H638" s="36"/>
      <c r="K638" s="30"/>
    </row>
    <row r="639" customFormat="false" ht="15.75" hidden="false" customHeight="false" outlineLevel="0" collapsed="false">
      <c r="C639" s="30"/>
      <c r="D639" s="26" t="n">
        <f aca="false">D638+1</f>
        <v>638</v>
      </c>
      <c r="H639" s="36"/>
      <c r="K639" s="30"/>
    </row>
    <row r="640" customFormat="false" ht="15.75" hidden="false" customHeight="false" outlineLevel="0" collapsed="false">
      <c r="C640" s="30"/>
      <c r="D640" s="26" t="n">
        <f aca="false">D639+1</f>
        <v>639</v>
      </c>
      <c r="H640" s="36"/>
      <c r="K640" s="30"/>
    </row>
    <row r="641" customFormat="false" ht="15.75" hidden="false" customHeight="false" outlineLevel="0" collapsed="false">
      <c r="C641" s="30"/>
      <c r="D641" s="26" t="n">
        <f aca="false">D640+1</f>
        <v>640</v>
      </c>
      <c r="H641" s="36"/>
      <c r="K641" s="30"/>
    </row>
    <row r="642" customFormat="false" ht="15.75" hidden="false" customHeight="false" outlineLevel="0" collapsed="false">
      <c r="C642" s="30"/>
      <c r="D642" s="26" t="n">
        <f aca="false">D641+1</f>
        <v>641</v>
      </c>
      <c r="H642" s="36"/>
      <c r="K642" s="30"/>
    </row>
    <row r="643" customFormat="false" ht="15.75" hidden="false" customHeight="false" outlineLevel="0" collapsed="false">
      <c r="C643" s="30"/>
      <c r="D643" s="26" t="n">
        <f aca="false">D642+1</f>
        <v>642</v>
      </c>
      <c r="H643" s="36"/>
      <c r="K643" s="30"/>
    </row>
    <row r="644" customFormat="false" ht="15.75" hidden="false" customHeight="false" outlineLevel="0" collapsed="false">
      <c r="C644" s="30"/>
      <c r="D644" s="26" t="n">
        <f aca="false">D643+1</f>
        <v>643</v>
      </c>
      <c r="H644" s="36"/>
      <c r="K644" s="30"/>
    </row>
    <row r="645" customFormat="false" ht="15.75" hidden="false" customHeight="false" outlineLevel="0" collapsed="false">
      <c r="C645" s="30"/>
      <c r="D645" s="26" t="n">
        <f aca="false">D644+1</f>
        <v>644</v>
      </c>
      <c r="H645" s="36"/>
      <c r="K645" s="30"/>
    </row>
    <row r="646" customFormat="false" ht="15.75" hidden="false" customHeight="false" outlineLevel="0" collapsed="false">
      <c r="C646" s="30"/>
      <c r="D646" s="26" t="n">
        <f aca="false">D645+1</f>
        <v>645</v>
      </c>
      <c r="H646" s="36"/>
      <c r="K646" s="30"/>
    </row>
    <row r="647" customFormat="false" ht="15.75" hidden="false" customHeight="false" outlineLevel="0" collapsed="false">
      <c r="C647" s="30"/>
      <c r="D647" s="26" t="n">
        <f aca="false">D646+1</f>
        <v>646</v>
      </c>
      <c r="H647" s="36"/>
      <c r="K647" s="30"/>
    </row>
    <row r="648" customFormat="false" ht="15.75" hidden="false" customHeight="false" outlineLevel="0" collapsed="false">
      <c r="C648" s="30"/>
      <c r="D648" s="26" t="n">
        <f aca="false">D647+1</f>
        <v>647</v>
      </c>
      <c r="H648" s="36"/>
      <c r="K648" s="30"/>
    </row>
    <row r="649" customFormat="false" ht="15.75" hidden="false" customHeight="false" outlineLevel="0" collapsed="false">
      <c r="C649" s="30"/>
      <c r="D649" s="26" t="n">
        <f aca="false">D648+1</f>
        <v>648</v>
      </c>
      <c r="H649" s="36"/>
      <c r="K649" s="30"/>
    </row>
    <row r="650" customFormat="false" ht="15.75" hidden="false" customHeight="false" outlineLevel="0" collapsed="false">
      <c r="C650" s="30"/>
      <c r="D650" s="26" t="n">
        <f aca="false">D649+1</f>
        <v>649</v>
      </c>
      <c r="H650" s="36"/>
      <c r="K650" s="30"/>
    </row>
    <row r="651" customFormat="false" ht="15.75" hidden="false" customHeight="false" outlineLevel="0" collapsed="false">
      <c r="C651" s="30"/>
      <c r="D651" s="26" t="n">
        <f aca="false">D650+1</f>
        <v>650</v>
      </c>
      <c r="H651" s="36"/>
      <c r="K651" s="30"/>
    </row>
    <row r="652" customFormat="false" ht="15.75" hidden="false" customHeight="false" outlineLevel="0" collapsed="false">
      <c r="C652" s="30"/>
      <c r="D652" s="26" t="n">
        <f aca="false">D651+1</f>
        <v>651</v>
      </c>
      <c r="H652" s="36"/>
      <c r="K652" s="30"/>
    </row>
    <row r="653" customFormat="false" ht="15.75" hidden="false" customHeight="false" outlineLevel="0" collapsed="false">
      <c r="C653" s="30"/>
      <c r="D653" s="26" t="n">
        <f aca="false">D652+1</f>
        <v>652</v>
      </c>
      <c r="H653" s="36"/>
      <c r="K653" s="30"/>
    </row>
    <row r="654" customFormat="false" ht="15.75" hidden="false" customHeight="false" outlineLevel="0" collapsed="false">
      <c r="C654" s="30"/>
      <c r="D654" s="26" t="n">
        <f aca="false">D653+1</f>
        <v>653</v>
      </c>
      <c r="H654" s="36"/>
      <c r="K654" s="30"/>
    </row>
    <row r="655" customFormat="false" ht="15.75" hidden="false" customHeight="false" outlineLevel="0" collapsed="false">
      <c r="C655" s="30"/>
      <c r="D655" s="26" t="n">
        <f aca="false">D654+1</f>
        <v>654</v>
      </c>
      <c r="H655" s="36"/>
      <c r="K655" s="30"/>
    </row>
    <row r="656" customFormat="false" ht="15.75" hidden="false" customHeight="false" outlineLevel="0" collapsed="false">
      <c r="C656" s="30"/>
      <c r="D656" s="26" t="n">
        <f aca="false">D655+1</f>
        <v>655</v>
      </c>
      <c r="H656" s="36"/>
      <c r="K656" s="30"/>
    </row>
    <row r="657" customFormat="false" ht="15.75" hidden="false" customHeight="false" outlineLevel="0" collapsed="false">
      <c r="C657" s="30"/>
      <c r="D657" s="26" t="n">
        <f aca="false">D656+1</f>
        <v>656</v>
      </c>
      <c r="H657" s="36"/>
      <c r="K657" s="30"/>
    </row>
    <row r="658" customFormat="false" ht="15.75" hidden="false" customHeight="false" outlineLevel="0" collapsed="false">
      <c r="C658" s="30"/>
      <c r="D658" s="26" t="n">
        <f aca="false">D657+1</f>
        <v>657</v>
      </c>
      <c r="H658" s="36"/>
      <c r="K658" s="30"/>
    </row>
    <row r="659" customFormat="false" ht="15.75" hidden="false" customHeight="false" outlineLevel="0" collapsed="false">
      <c r="C659" s="30"/>
      <c r="D659" s="26" t="n">
        <f aca="false">D658+1</f>
        <v>658</v>
      </c>
      <c r="H659" s="36"/>
      <c r="K659" s="30"/>
    </row>
    <row r="660" customFormat="false" ht="15.75" hidden="false" customHeight="false" outlineLevel="0" collapsed="false">
      <c r="C660" s="30"/>
      <c r="D660" s="26" t="n">
        <f aca="false">D659+1</f>
        <v>659</v>
      </c>
      <c r="H660" s="36"/>
      <c r="K660" s="30"/>
    </row>
    <row r="661" customFormat="false" ht="15.75" hidden="false" customHeight="false" outlineLevel="0" collapsed="false">
      <c r="C661" s="30"/>
      <c r="D661" s="26" t="n">
        <f aca="false">D660+1</f>
        <v>660</v>
      </c>
      <c r="H661" s="36"/>
      <c r="K661" s="30"/>
    </row>
    <row r="662" customFormat="false" ht="15.75" hidden="false" customHeight="false" outlineLevel="0" collapsed="false">
      <c r="C662" s="30"/>
      <c r="D662" s="26" t="n">
        <f aca="false">D661+1</f>
        <v>661</v>
      </c>
      <c r="H662" s="36"/>
      <c r="K662" s="30"/>
    </row>
    <row r="663" customFormat="false" ht="15.75" hidden="false" customHeight="false" outlineLevel="0" collapsed="false">
      <c r="C663" s="30"/>
      <c r="D663" s="26" t="n">
        <f aca="false">D662+1</f>
        <v>662</v>
      </c>
      <c r="H663" s="36"/>
      <c r="K663" s="30"/>
    </row>
    <row r="664" customFormat="false" ht="15.75" hidden="false" customHeight="false" outlineLevel="0" collapsed="false">
      <c r="C664" s="30"/>
      <c r="D664" s="26" t="n">
        <f aca="false">D663+1</f>
        <v>663</v>
      </c>
      <c r="H664" s="36"/>
      <c r="K664" s="30"/>
    </row>
    <row r="665" customFormat="false" ht="15.75" hidden="false" customHeight="false" outlineLevel="0" collapsed="false">
      <c r="C665" s="30"/>
      <c r="D665" s="26" t="n">
        <f aca="false">D664+1</f>
        <v>664</v>
      </c>
      <c r="H665" s="36"/>
      <c r="K665" s="30"/>
    </row>
    <row r="666" customFormat="false" ht="15.75" hidden="false" customHeight="false" outlineLevel="0" collapsed="false">
      <c r="C666" s="30"/>
      <c r="D666" s="26" t="n">
        <f aca="false">D665+1</f>
        <v>665</v>
      </c>
      <c r="H666" s="36"/>
      <c r="K666" s="30"/>
    </row>
    <row r="667" customFormat="false" ht="15.75" hidden="false" customHeight="false" outlineLevel="0" collapsed="false">
      <c r="C667" s="30"/>
      <c r="D667" s="26" t="n">
        <f aca="false">D666+1</f>
        <v>666</v>
      </c>
      <c r="H667" s="36"/>
      <c r="K667" s="30"/>
    </row>
    <row r="668" customFormat="false" ht="15.75" hidden="false" customHeight="false" outlineLevel="0" collapsed="false">
      <c r="C668" s="30"/>
      <c r="D668" s="26" t="n">
        <f aca="false">D667+1</f>
        <v>667</v>
      </c>
      <c r="H668" s="36"/>
      <c r="K668" s="30"/>
    </row>
    <row r="669" customFormat="false" ht="15.75" hidden="false" customHeight="false" outlineLevel="0" collapsed="false">
      <c r="C669" s="30"/>
      <c r="D669" s="26" t="n">
        <f aca="false">D668+1</f>
        <v>668</v>
      </c>
      <c r="H669" s="36"/>
      <c r="K669" s="30"/>
    </row>
    <row r="670" customFormat="false" ht="15.75" hidden="false" customHeight="false" outlineLevel="0" collapsed="false">
      <c r="C670" s="30"/>
      <c r="D670" s="26" t="n">
        <f aca="false">D669+1</f>
        <v>669</v>
      </c>
      <c r="H670" s="36"/>
      <c r="K670" s="30"/>
    </row>
    <row r="671" customFormat="false" ht="15.75" hidden="false" customHeight="false" outlineLevel="0" collapsed="false">
      <c r="C671" s="30"/>
      <c r="D671" s="26" t="n">
        <f aca="false">D670+1</f>
        <v>670</v>
      </c>
      <c r="H671" s="36"/>
      <c r="K671" s="30"/>
    </row>
    <row r="672" customFormat="false" ht="15.75" hidden="false" customHeight="false" outlineLevel="0" collapsed="false">
      <c r="C672" s="30"/>
      <c r="D672" s="26" t="n">
        <f aca="false">D671+1</f>
        <v>671</v>
      </c>
      <c r="H672" s="36"/>
      <c r="K672" s="30"/>
    </row>
    <row r="673" customFormat="false" ht="15.75" hidden="false" customHeight="false" outlineLevel="0" collapsed="false">
      <c r="C673" s="30"/>
      <c r="D673" s="26" t="n">
        <f aca="false">D672+1</f>
        <v>672</v>
      </c>
      <c r="H673" s="36"/>
      <c r="K673" s="30"/>
    </row>
    <row r="674" customFormat="false" ht="15.75" hidden="false" customHeight="false" outlineLevel="0" collapsed="false">
      <c r="C674" s="30"/>
      <c r="D674" s="26" t="n">
        <f aca="false">D673+1</f>
        <v>673</v>
      </c>
      <c r="H674" s="36"/>
      <c r="K674" s="30"/>
    </row>
    <row r="675" customFormat="false" ht="15.75" hidden="false" customHeight="false" outlineLevel="0" collapsed="false">
      <c r="C675" s="30"/>
      <c r="D675" s="26" t="n">
        <f aca="false">D674+1</f>
        <v>674</v>
      </c>
      <c r="H675" s="36"/>
      <c r="K675" s="30"/>
    </row>
    <row r="676" customFormat="false" ht="15.75" hidden="false" customHeight="false" outlineLevel="0" collapsed="false">
      <c r="C676" s="30"/>
      <c r="D676" s="26" t="n">
        <f aca="false">D675+1</f>
        <v>675</v>
      </c>
      <c r="H676" s="36"/>
      <c r="K676" s="30"/>
    </row>
    <row r="677" customFormat="false" ht="15.75" hidden="false" customHeight="false" outlineLevel="0" collapsed="false">
      <c r="C677" s="30"/>
      <c r="D677" s="26" t="n">
        <f aca="false">D676+1</f>
        <v>676</v>
      </c>
      <c r="H677" s="36"/>
      <c r="K677" s="30"/>
    </row>
    <row r="678" customFormat="false" ht="15.75" hidden="false" customHeight="false" outlineLevel="0" collapsed="false">
      <c r="C678" s="30"/>
      <c r="D678" s="26" t="n">
        <f aca="false">D677+1</f>
        <v>677</v>
      </c>
      <c r="H678" s="36"/>
      <c r="K678" s="30"/>
    </row>
    <row r="679" customFormat="false" ht="15.75" hidden="false" customHeight="false" outlineLevel="0" collapsed="false">
      <c r="C679" s="30"/>
      <c r="D679" s="26" t="n">
        <f aca="false">D678+1</f>
        <v>678</v>
      </c>
      <c r="H679" s="36"/>
      <c r="K679" s="30"/>
    </row>
    <row r="680" customFormat="false" ht="15.75" hidden="false" customHeight="false" outlineLevel="0" collapsed="false">
      <c r="C680" s="30"/>
      <c r="D680" s="26" t="n">
        <f aca="false">D679+1</f>
        <v>679</v>
      </c>
      <c r="H680" s="36"/>
      <c r="K680" s="30"/>
    </row>
    <row r="681" customFormat="false" ht="15.75" hidden="false" customHeight="false" outlineLevel="0" collapsed="false">
      <c r="C681" s="30"/>
      <c r="D681" s="26" t="n">
        <f aca="false">D680+1</f>
        <v>680</v>
      </c>
      <c r="H681" s="36"/>
      <c r="K681" s="30"/>
    </row>
    <row r="682" customFormat="false" ht="15.75" hidden="false" customHeight="false" outlineLevel="0" collapsed="false">
      <c r="C682" s="30"/>
      <c r="D682" s="26" t="n">
        <f aca="false">D681+1</f>
        <v>681</v>
      </c>
      <c r="H682" s="36"/>
      <c r="K682" s="30"/>
    </row>
    <row r="683" customFormat="false" ht="15.75" hidden="false" customHeight="false" outlineLevel="0" collapsed="false">
      <c r="C683" s="30"/>
      <c r="D683" s="26" t="n">
        <f aca="false">D682+1</f>
        <v>682</v>
      </c>
      <c r="H683" s="36"/>
      <c r="K683" s="30"/>
    </row>
    <row r="684" customFormat="false" ht="15.75" hidden="false" customHeight="false" outlineLevel="0" collapsed="false">
      <c r="C684" s="30"/>
      <c r="D684" s="26" t="n">
        <f aca="false">D683+1</f>
        <v>683</v>
      </c>
      <c r="H684" s="36"/>
      <c r="K684" s="30"/>
    </row>
    <row r="685" customFormat="false" ht="15.75" hidden="false" customHeight="false" outlineLevel="0" collapsed="false">
      <c r="C685" s="30"/>
      <c r="D685" s="26" t="n">
        <f aca="false">D684+1</f>
        <v>684</v>
      </c>
      <c r="H685" s="36"/>
      <c r="K685" s="30"/>
    </row>
    <row r="686" customFormat="false" ht="15.75" hidden="false" customHeight="false" outlineLevel="0" collapsed="false">
      <c r="C686" s="30"/>
      <c r="D686" s="26" t="n">
        <f aca="false">D685+1</f>
        <v>685</v>
      </c>
      <c r="H686" s="36"/>
      <c r="K686" s="30"/>
    </row>
    <row r="687" customFormat="false" ht="15.75" hidden="false" customHeight="false" outlineLevel="0" collapsed="false">
      <c r="C687" s="30"/>
      <c r="D687" s="26" t="n">
        <f aca="false">D686+1</f>
        <v>686</v>
      </c>
      <c r="H687" s="36"/>
      <c r="K687" s="30"/>
    </row>
    <row r="688" customFormat="false" ht="15.75" hidden="false" customHeight="false" outlineLevel="0" collapsed="false">
      <c r="C688" s="30"/>
      <c r="D688" s="26" t="n">
        <f aca="false">D687+1</f>
        <v>687</v>
      </c>
      <c r="H688" s="36"/>
      <c r="K688" s="30"/>
    </row>
    <row r="689" customFormat="false" ht="15.75" hidden="false" customHeight="false" outlineLevel="0" collapsed="false">
      <c r="C689" s="30"/>
      <c r="D689" s="26" t="n">
        <f aca="false">D688+1</f>
        <v>688</v>
      </c>
      <c r="H689" s="36"/>
      <c r="K689" s="30"/>
    </row>
    <row r="690" customFormat="false" ht="15.75" hidden="false" customHeight="false" outlineLevel="0" collapsed="false">
      <c r="C690" s="30"/>
      <c r="D690" s="26" t="n">
        <f aca="false">D689+1</f>
        <v>689</v>
      </c>
      <c r="H690" s="36"/>
      <c r="K690" s="30"/>
    </row>
    <row r="691" customFormat="false" ht="15.75" hidden="false" customHeight="false" outlineLevel="0" collapsed="false">
      <c r="C691" s="30"/>
      <c r="D691" s="26" t="n">
        <f aca="false">D690+1</f>
        <v>690</v>
      </c>
      <c r="H691" s="36"/>
      <c r="K691" s="30"/>
    </row>
    <row r="692" customFormat="false" ht="15.75" hidden="false" customHeight="false" outlineLevel="0" collapsed="false">
      <c r="C692" s="30"/>
      <c r="D692" s="26" t="n">
        <f aca="false">D691+1</f>
        <v>691</v>
      </c>
      <c r="H692" s="36"/>
      <c r="K692" s="30"/>
    </row>
    <row r="693" customFormat="false" ht="15.75" hidden="false" customHeight="false" outlineLevel="0" collapsed="false">
      <c r="C693" s="30"/>
      <c r="D693" s="26" t="n">
        <f aca="false">D692+1</f>
        <v>692</v>
      </c>
      <c r="H693" s="36"/>
      <c r="K693" s="30"/>
    </row>
    <row r="694" customFormat="false" ht="15.75" hidden="false" customHeight="false" outlineLevel="0" collapsed="false">
      <c r="C694" s="30"/>
      <c r="D694" s="26" t="n">
        <f aca="false">D693+1</f>
        <v>693</v>
      </c>
      <c r="H694" s="36"/>
      <c r="K694" s="30"/>
    </row>
    <row r="695" customFormat="false" ht="15.75" hidden="false" customHeight="false" outlineLevel="0" collapsed="false">
      <c r="C695" s="30"/>
      <c r="D695" s="26" t="n">
        <f aca="false">D694+1</f>
        <v>694</v>
      </c>
      <c r="H695" s="36"/>
      <c r="K695" s="30"/>
    </row>
    <row r="696" customFormat="false" ht="15.75" hidden="false" customHeight="false" outlineLevel="0" collapsed="false">
      <c r="C696" s="30"/>
      <c r="D696" s="26" t="n">
        <f aca="false">D695+1</f>
        <v>695</v>
      </c>
      <c r="H696" s="36"/>
      <c r="K696" s="30"/>
    </row>
    <row r="697" customFormat="false" ht="15.75" hidden="false" customHeight="false" outlineLevel="0" collapsed="false">
      <c r="C697" s="30"/>
      <c r="D697" s="26" t="n">
        <f aca="false">D696+1</f>
        <v>696</v>
      </c>
      <c r="H697" s="36"/>
      <c r="K697" s="30"/>
    </row>
    <row r="698" customFormat="false" ht="15.75" hidden="false" customHeight="false" outlineLevel="0" collapsed="false">
      <c r="C698" s="30"/>
      <c r="D698" s="26" t="n">
        <f aca="false">D697+1</f>
        <v>697</v>
      </c>
      <c r="H698" s="36"/>
      <c r="K698" s="30"/>
    </row>
    <row r="699" customFormat="false" ht="15.75" hidden="false" customHeight="false" outlineLevel="0" collapsed="false">
      <c r="C699" s="30"/>
      <c r="D699" s="26" t="n">
        <f aca="false">D698+1</f>
        <v>698</v>
      </c>
      <c r="H699" s="36"/>
      <c r="K699" s="30"/>
    </row>
    <row r="700" customFormat="false" ht="15.75" hidden="false" customHeight="false" outlineLevel="0" collapsed="false">
      <c r="C700" s="30"/>
      <c r="D700" s="26" t="n">
        <f aca="false">D699+1</f>
        <v>699</v>
      </c>
      <c r="H700" s="36"/>
      <c r="K700" s="30"/>
    </row>
    <row r="701" customFormat="false" ht="15.75" hidden="false" customHeight="false" outlineLevel="0" collapsed="false">
      <c r="C701" s="30"/>
      <c r="D701" s="26" t="n">
        <f aca="false">D700+1</f>
        <v>700</v>
      </c>
      <c r="H701" s="36"/>
      <c r="K701" s="30"/>
    </row>
    <row r="702" customFormat="false" ht="15.75" hidden="false" customHeight="false" outlineLevel="0" collapsed="false">
      <c r="C702" s="30"/>
      <c r="D702" s="26" t="n">
        <f aca="false">D701+1</f>
        <v>701</v>
      </c>
      <c r="H702" s="36"/>
      <c r="K702" s="30"/>
    </row>
    <row r="703" customFormat="false" ht="15.75" hidden="false" customHeight="false" outlineLevel="0" collapsed="false">
      <c r="C703" s="30"/>
      <c r="D703" s="26" t="n">
        <f aca="false">D702+1</f>
        <v>702</v>
      </c>
      <c r="H703" s="36"/>
      <c r="K703" s="30"/>
    </row>
    <row r="704" customFormat="false" ht="15.75" hidden="false" customHeight="false" outlineLevel="0" collapsed="false">
      <c r="C704" s="30"/>
      <c r="D704" s="26" t="n">
        <f aca="false">D703+1</f>
        <v>703</v>
      </c>
      <c r="H704" s="36"/>
      <c r="K704" s="30"/>
    </row>
    <row r="705" customFormat="false" ht="15.75" hidden="false" customHeight="false" outlineLevel="0" collapsed="false">
      <c r="C705" s="30"/>
      <c r="D705" s="26" t="n">
        <f aca="false">D704+1</f>
        <v>704</v>
      </c>
      <c r="H705" s="36"/>
      <c r="K705" s="30"/>
    </row>
    <row r="706" customFormat="false" ht="15.75" hidden="false" customHeight="false" outlineLevel="0" collapsed="false">
      <c r="C706" s="30"/>
      <c r="D706" s="26" t="n">
        <f aca="false">D705+1</f>
        <v>705</v>
      </c>
      <c r="H706" s="36"/>
      <c r="K706" s="30"/>
    </row>
    <row r="707" customFormat="false" ht="15.75" hidden="false" customHeight="false" outlineLevel="0" collapsed="false">
      <c r="C707" s="30"/>
      <c r="D707" s="26" t="n">
        <f aca="false">D706+1</f>
        <v>706</v>
      </c>
      <c r="H707" s="36"/>
      <c r="K707" s="30"/>
    </row>
    <row r="708" customFormat="false" ht="15.75" hidden="false" customHeight="false" outlineLevel="0" collapsed="false">
      <c r="C708" s="30"/>
      <c r="D708" s="26" t="n">
        <f aca="false">D707+1</f>
        <v>707</v>
      </c>
      <c r="H708" s="36"/>
      <c r="K708" s="30"/>
    </row>
    <row r="709" customFormat="false" ht="15.75" hidden="false" customHeight="false" outlineLevel="0" collapsed="false">
      <c r="C709" s="30"/>
      <c r="D709" s="26" t="n">
        <f aca="false">D708+1</f>
        <v>708</v>
      </c>
      <c r="H709" s="36"/>
      <c r="K709" s="30"/>
    </row>
    <row r="710" customFormat="false" ht="15.75" hidden="false" customHeight="false" outlineLevel="0" collapsed="false">
      <c r="C710" s="30"/>
      <c r="D710" s="26" t="n">
        <f aca="false">D709+1</f>
        <v>709</v>
      </c>
      <c r="H710" s="36"/>
      <c r="K710" s="30"/>
    </row>
    <row r="711" customFormat="false" ht="15.75" hidden="false" customHeight="false" outlineLevel="0" collapsed="false">
      <c r="C711" s="30"/>
      <c r="D711" s="26" t="n">
        <f aca="false">D710+1</f>
        <v>710</v>
      </c>
      <c r="H711" s="36"/>
      <c r="K711" s="30"/>
    </row>
    <row r="712" customFormat="false" ht="15.75" hidden="false" customHeight="false" outlineLevel="0" collapsed="false">
      <c r="C712" s="30"/>
      <c r="D712" s="26" t="n">
        <f aca="false">D711+1</f>
        <v>711</v>
      </c>
      <c r="H712" s="36"/>
      <c r="K712" s="30"/>
    </row>
    <row r="713" customFormat="false" ht="15.75" hidden="false" customHeight="false" outlineLevel="0" collapsed="false">
      <c r="C713" s="30"/>
      <c r="D713" s="26" t="n">
        <f aca="false">D712+1</f>
        <v>712</v>
      </c>
      <c r="H713" s="36"/>
      <c r="K713" s="30"/>
    </row>
    <row r="714" customFormat="false" ht="15.75" hidden="false" customHeight="false" outlineLevel="0" collapsed="false">
      <c r="C714" s="30"/>
      <c r="D714" s="26" t="n">
        <f aca="false">D713+1</f>
        <v>713</v>
      </c>
      <c r="H714" s="36"/>
      <c r="K714" s="30"/>
    </row>
    <row r="715" customFormat="false" ht="15.75" hidden="false" customHeight="false" outlineLevel="0" collapsed="false">
      <c r="C715" s="30"/>
      <c r="D715" s="26" t="n">
        <f aca="false">D714+1</f>
        <v>714</v>
      </c>
      <c r="H715" s="36"/>
      <c r="K715" s="30"/>
    </row>
    <row r="716" customFormat="false" ht="15.75" hidden="false" customHeight="false" outlineLevel="0" collapsed="false">
      <c r="C716" s="30"/>
      <c r="D716" s="26" t="n">
        <f aca="false">D715+1</f>
        <v>715</v>
      </c>
      <c r="H716" s="36"/>
      <c r="K716" s="30"/>
    </row>
    <row r="717" customFormat="false" ht="15.75" hidden="false" customHeight="false" outlineLevel="0" collapsed="false">
      <c r="C717" s="30"/>
      <c r="D717" s="26" t="n">
        <f aca="false">D716+1</f>
        <v>716</v>
      </c>
      <c r="H717" s="36"/>
      <c r="K717" s="30"/>
    </row>
    <row r="718" customFormat="false" ht="15.75" hidden="false" customHeight="false" outlineLevel="0" collapsed="false">
      <c r="C718" s="30"/>
      <c r="D718" s="26" t="n">
        <f aca="false">D717+1</f>
        <v>717</v>
      </c>
      <c r="H718" s="36"/>
      <c r="K718" s="30"/>
    </row>
    <row r="719" customFormat="false" ht="15.75" hidden="false" customHeight="false" outlineLevel="0" collapsed="false">
      <c r="C719" s="30"/>
      <c r="D719" s="26" t="n">
        <f aca="false">D718+1</f>
        <v>718</v>
      </c>
      <c r="H719" s="36"/>
      <c r="K719" s="30"/>
    </row>
    <row r="720" customFormat="false" ht="15.75" hidden="false" customHeight="false" outlineLevel="0" collapsed="false">
      <c r="C720" s="30"/>
      <c r="D720" s="26" t="n">
        <f aca="false">D719+1</f>
        <v>719</v>
      </c>
      <c r="H720" s="36"/>
      <c r="K720" s="30"/>
    </row>
    <row r="721" customFormat="false" ht="15.75" hidden="false" customHeight="false" outlineLevel="0" collapsed="false">
      <c r="C721" s="30"/>
      <c r="D721" s="26" t="n">
        <f aca="false">D720+1</f>
        <v>720</v>
      </c>
      <c r="H721" s="36"/>
      <c r="K721" s="30"/>
    </row>
    <row r="722" customFormat="false" ht="15.75" hidden="false" customHeight="false" outlineLevel="0" collapsed="false">
      <c r="C722" s="30"/>
      <c r="D722" s="26" t="n">
        <f aca="false">D721+1</f>
        <v>721</v>
      </c>
      <c r="H722" s="36"/>
      <c r="K722" s="30"/>
    </row>
    <row r="723" customFormat="false" ht="15.75" hidden="false" customHeight="false" outlineLevel="0" collapsed="false">
      <c r="C723" s="30"/>
      <c r="D723" s="26" t="n">
        <f aca="false">D722+1</f>
        <v>722</v>
      </c>
      <c r="H723" s="36"/>
      <c r="K723" s="30"/>
    </row>
    <row r="724" customFormat="false" ht="15.75" hidden="false" customHeight="false" outlineLevel="0" collapsed="false">
      <c r="C724" s="30"/>
      <c r="D724" s="26" t="n">
        <f aca="false">D723+1</f>
        <v>723</v>
      </c>
      <c r="H724" s="36"/>
      <c r="K724" s="30"/>
    </row>
    <row r="725" customFormat="false" ht="15.75" hidden="false" customHeight="false" outlineLevel="0" collapsed="false">
      <c r="C725" s="30"/>
      <c r="D725" s="26" t="n">
        <f aca="false">D724+1</f>
        <v>724</v>
      </c>
      <c r="H725" s="36"/>
      <c r="K725" s="30"/>
    </row>
    <row r="726" customFormat="false" ht="15.75" hidden="false" customHeight="false" outlineLevel="0" collapsed="false">
      <c r="C726" s="30"/>
      <c r="D726" s="26" t="n">
        <f aca="false">D725+1</f>
        <v>725</v>
      </c>
      <c r="H726" s="36"/>
      <c r="K726" s="30"/>
    </row>
    <row r="727" customFormat="false" ht="15.75" hidden="false" customHeight="false" outlineLevel="0" collapsed="false">
      <c r="C727" s="30"/>
      <c r="D727" s="26" t="n">
        <f aca="false">D726+1</f>
        <v>726</v>
      </c>
      <c r="H727" s="36"/>
      <c r="K727" s="30"/>
    </row>
    <row r="728" customFormat="false" ht="15.75" hidden="false" customHeight="false" outlineLevel="0" collapsed="false">
      <c r="C728" s="30"/>
      <c r="D728" s="26" t="n">
        <f aca="false">D727+1</f>
        <v>727</v>
      </c>
      <c r="H728" s="36"/>
      <c r="K728" s="30"/>
    </row>
    <row r="729" customFormat="false" ht="15.75" hidden="false" customHeight="false" outlineLevel="0" collapsed="false">
      <c r="C729" s="30"/>
      <c r="D729" s="26" t="n">
        <f aca="false">D728+1</f>
        <v>728</v>
      </c>
      <c r="H729" s="36"/>
      <c r="K729" s="30"/>
    </row>
    <row r="730" customFormat="false" ht="15.75" hidden="false" customHeight="false" outlineLevel="0" collapsed="false">
      <c r="C730" s="30"/>
      <c r="D730" s="26" t="n">
        <f aca="false">D729+1</f>
        <v>729</v>
      </c>
      <c r="H730" s="36"/>
      <c r="K730" s="30"/>
    </row>
    <row r="731" customFormat="false" ht="15.75" hidden="false" customHeight="false" outlineLevel="0" collapsed="false">
      <c r="C731" s="30"/>
      <c r="D731" s="26" t="n">
        <f aca="false">D730+1</f>
        <v>730</v>
      </c>
      <c r="H731" s="36"/>
      <c r="K731" s="30"/>
    </row>
    <row r="732" customFormat="false" ht="15.75" hidden="false" customHeight="false" outlineLevel="0" collapsed="false">
      <c r="C732" s="30"/>
      <c r="D732" s="26" t="n">
        <f aca="false">D731+1</f>
        <v>731</v>
      </c>
      <c r="H732" s="36"/>
      <c r="K732" s="30"/>
    </row>
    <row r="733" customFormat="false" ht="15.75" hidden="false" customHeight="false" outlineLevel="0" collapsed="false">
      <c r="C733" s="30"/>
      <c r="D733" s="26" t="n">
        <f aca="false">D732+1</f>
        <v>732</v>
      </c>
      <c r="H733" s="36"/>
      <c r="K733" s="30"/>
    </row>
    <row r="734" customFormat="false" ht="15.75" hidden="false" customHeight="false" outlineLevel="0" collapsed="false">
      <c r="C734" s="30"/>
      <c r="D734" s="26" t="n">
        <f aca="false">D733+1</f>
        <v>733</v>
      </c>
      <c r="H734" s="36"/>
      <c r="K734" s="30"/>
    </row>
    <row r="735" customFormat="false" ht="15.75" hidden="false" customHeight="false" outlineLevel="0" collapsed="false">
      <c r="C735" s="30"/>
      <c r="D735" s="26" t="n">
        <f aca="false">D734+1</f>
        <v>734</v>
      </c>
      <c r="H735" s="36"/>
      <c r="K735" s="30"/>
    </row>
    <row r="736" customFormat="false" ht="15.75" hidden="false" customHeight="false" outlineLevel="0" collapsed="false">
      <c r="C736" s="30"/>
      <c r="D736" s="26" t="n">
        <f aca="false">D735+1</f>
        <v>735</v>
      </c>
      <c r="H736" s="36"/>
      <c r="K736" s="30"/>
    </row>
    <row r="737" customFormat="false" ht="15.75" hidden="false" customHeight="false" outlineLevel="0" collapsed="false">
      <c r="C737" s="30"/>
      <c r="D737" s="26" t="n">
        <f aca="false">D736+1</f>
        <v>736</v>
      </c>
      <c r="H737" s="36"/>
      <c r="K737" s="30"/>
    </row>
    <row r="738" customFormat="false" ht="15.75" hidden="false" customHeight="false" outlineLevel="0" collapsed="false">
      <c r="C738" s="30"/>
      <c r="D738" s="26" t="n">
        <f aca="false">D737+1</f>
        <v>737</v>
      </c>
      <c r="H738" s="36"/>
      <c r="K738" s="30"/>
    </row>
    <row r="739" customFormat="false" ht="15.75" hidden="false" customHeight="false" outlineLevel="0" collapsed="false">
      <c r="C739" s="30"/>
      <c r="D739" s="26" t="n">
        <f aca="false">D738+1</f>
        <v>738</v>
      </c>
      <c r="H739" s="36"/>
      <c r="K739" s="30"/>
    </row>
    <row r="740" customFormat="false" ht="15.75" hidden="false" customHeight="false" outlineLevel="0" collapsed="false">
      <c r="C740" s="30"/>
      <c r="D740" s="26" t="n">
        <f aca="false">D739+1</f>
        <v>739</v>
      </c>
      <c r="H740" s="36"/>
      <c r="K740" s="30"/>
    </row>
    <row r="741" customFormat="false" ht="15.75" hidden="false" customHeight="false" outlineLevel="0" collapsed="false">
      <c r="C741" s="30"/>
      <c r="D741" s="26" t="n">
        <f aca="false">D740+1</f>
        <v>740</v>
      </c>
      <c r="H741" s="36"/>
      <c r="K741" s="30"/>
    </row>
    <row r="742" customFormat="false" ht="15.75" hidden="false" customHeight="false" outlineLevel="0" collapsed="false">
      <c r="C742" s="30"/>
      <c r="D742" s="26" t="n">
        <f aca="false">D741+1</f>
        <v>741</v>
      </c>
      <c r="H742" s="36"/>
      <c r="K742" s="30"/>
    </row>
    <row r="743" customFormat="false" ht="15.75" hidden="false" customHeight="false" outlineLevel="0" collapsed="false">
      <c r="C743" s="30"/>
      <c r="D743" s="26" t="n">
        <f aca="false">D742+1</f>
        <v>742</v>
      </c>
      <c r="H743" s="36"/>
      <c r="K743" s="30"/>
    </row>
    <row r="744" customFormat="false" ht="15.75" hidden="false" customHeight="false" outlineLevel="0" collapsed="false">
      <c r="C744" s="30"/>
      <c r="D744" s="26" t="n">
        <f aca="false">D743+1</f>
        <v>743</v>
      </c>
      <c r="H744" s="36"/>
      <c r="K744" s="30"/>
    </row>
    <row r="745" customFormat="false" ht="15.75" hidden="false" customHeight="false" outlineLevel="0" collapsed="false">
      <c r="C745" s="30"/>
      <c r="D745" s="26" t="n">
        <f aca="false">D744+1</f>
        <v>744</v>
      </c>
      <c r="H745" s="36"/>
      <c r="K745" s="30"/>
    </row>
    <row r="746" customFormat="false" ht="15.75" hidden="false" customHeight="false" outlineLevel="0" collapsed="false">
      <c r="C746" s="30"/>
      <c r="D746" s="26" t="n">
        <f aca="false">D745+1</f>
        <v>745</v>
      </c>
      <c r="H746" s="36"/>
      <c r="K746" s="30"/>
    </row>
    <row r="747" customFormat="false" ht="15.75" hidden="false" customHeight="false" outlineLevel="0" collapsed="false">
      <c r="C747" s="30"/>
      <c r="D747" s="26" t="n">
        <f aca="false">D746+1</f>
        <v>746</v>
      </c>
      <c r="H747" s="36"/>
      <c r="K747" s="30"/>
    </row>
    <row r="748" customFormat="false" ht="15.75" hidden="false" customHeight="false" outlineLevel="0" collapsed="false">
      <c r="C748" s="30"/>
      <c r="D748" s="26" t="n">
        <f aca="false">D747+1</f>
        <v>747</v>
      </c>
      <c r="H748" s="36"/>
      <c r="K748" s="30"/>
    </row>
    <row r="749" customFormat="false" ht="15.75" hidden="false" customHeight="false" outlineLevel="0" collapsed="false">
      <c r="C749" s="30"/>
      <c r="D749" s="26" t="n">
        <f aca="false">D748+1</f>
        <v>748</v>
      </c>
      <c r="H749" s="36"/>
      <c r="K749" s="30"/>
    </row>
    <row r="750" customFormat="false" ht="15.75" hidden="false" customHeight="false" outlineLevel="0" collapsed="false">
      <c r="C750" s="30"/>
      <c r="D750" s="26" t="n">
        <f aca="false">D749+1</f>
        <v>749</v>
      </c>
      <c r="H750" s="36"/>
      <c r="K750" s="30"/>
    </row>
    <row r="751" customFormat="false" ht="15.75" hidden="false" customHeight="false" outlineLevel="0" collapsed="false">
      <c r="C751" s="30"/>
      <c r="D751" s="26" t="n">
        <f aca="false">D750+1</f>
        <v>750</v>
      </c>
      <c r="H751" s="36"/>
      <c r="K751" s="30"/>
    </row>
    <row r="752" customFormat="false" ht="15.75" hidden="false" customHeight="false" outlineLevel="0" collapsed="false">
      <c r="C752" s="30"/>
      <c r="D752" s="26" t="n">
        <f aca="false">D751+1</f>
        <v>751</v>
      </c>
      <c r="H752" s="36"/>
      <c r="K752" s="30"/>
    </row>
    <row r="753" customFormat="false" ht="15.75" hidden="false" customHeight="false" outlineLevel="0" collapsed="false">
      <c r="C753" s="30"/>
      <c r="D753" s="26" t="n">
        <f aca="false">D752+1</f>
        <v>752</v>
      </c>
      <c r="H753" s="36"/>
      <c r="K753" s="30"/>
    </row>
    <row r="754" customFormat="false" ht="15.75" hidden="false" customHeight="false" outlineLevel="0" collapsed="false">
      <c r="C754" s="30"/>
      <c r="D754" s="26" t="n">
        <f aca="false">D753+1</f>
        <v>753</v>
      </c>
      <c r="H754" s="36"/>
      <c r="K754" s="30"/>
    </row>
    <row r="755" customFormat="false" ht="15.75" hidden="false" customHeight="false" outlineLevel="0" collapsed="false">
      <c r="C755" s="30"/>
      <c r="D755" s="26" t="n">
        <f aca="false">D754+1</f>
        <v>754</v>
      </c>
      <c r="H755" s="36"/>
      <c r="K755" s="30"/>
    </row>
    <row r="756" customFormat="false" ht="15.75" hidden="false" customHeight="false" outlineLevel="0" collapsed="false">
      <c r="C756" s="30"/>
      <c r="D756" s="26" t="n">
        <f aca="false">D755+1</f>
        <v>755</v>
      </c>
      <c r="H756" s="36"/>
      <c r="K756" s="30"/>
    </row>
    <row r="757" customFormat="false" ht="15.75" hidden="false" customHeight="false" outlineLevel="0" collapsed="false">
      <c r="C757" s="30"/>
      <c r="D757" s="26" t="n">
        <f aca="false">D756+1</f>
        <v>756</v>
      </c>
      <c r="H757" s="36"/>
      <c r="K757" s="30"/>
    </row>
    <row r="758" customFormat="false" ht="15.75" hidden="false" customHeight="false" outlineLevel="0" collapsed="false">
      <c r="C758" s="30"/>
      <c r="D758" s="26" t="n">
        <f aca="false">D757+1</f>
        <v>757</v>
      </c>
      <c r="H758" s="36"/>
      <c r="K758" s="30"/>
    </row>
    <row r="759" customFormat="false" ht="15.75" hidden="false" customHeight="false" outlineLevel="0" collapsed="false">
      <c r="C759" s="30"/>
      <c r="D759" s="26" t="n">
        <f aca="false">D758+1</f>
        <v>758</v>
      </c>
      <c r="H759" s="36"/>
      <c r="K759" s="30"/>
    </row>
    <row r="760" customFormat="false" ht="15.75" hidden="false" customHeight="false" outlineLevel="0" collapsed="false">
      <c r="C760" s="30"/>
      <c r="D760" s="26" t="n">
        <f aca="false">D759+1</f>
        <v>759</v>
      </c>
      <c r="H760" s="36"/>
      <c r="K760" s="30"/>
    </row>
    <row r="761" customFormat="false" ht="15.75" hidden="false" customHeight="false" outlineLevel="0" collapsed="false">
      <c r="C761" s="30"/>
      <c r="D761" s="26" t="n">
        <f aca="false">D760+1</f>
        <v>760</v>
      </c>
      <c r="H761" s="36"/>
      <c r="K761" s="30"/>
    </row>
    <row r="762" customFormat="false" ht="15.75" hidden="false" customHeight="false" outlineLevel="0" collapsed="false">
      <c r="C762" s="30"/>
      <c r="D762" s="26" t="n">
        <f aca="false">D761+1</f>
        <v>761</v>
      </c>
      <c r="H762" s="36"/>
      <c r="K762" s="30"/>
    </row>
    <row r="763" customFormat="false" ht="15.75" hidden="false" customHeight="false" outlineLevel="0" collapsed="false">
      <c r="C763" s="30"/>
      <c r="D763" s="26" t="n">
        <f aca="false">D762+1</f>
        <v>762</v>
      </c>
      <c r="H763" s="36"/>
      <c r="K763" s="30"/>
    </row>
    <row r="764" customFormat="false" ht="15.75" hidden="false" customHeight="false" outlineLevel="0" collapsed="false">
      <c r="C764" s="30"/>
      <c r="D764" s="26" t="n">
        <f aca="false">D763+1</f>
        <v>763</v>
      </c>
      <c r="H764" s="36"/>
      <c r="K764" s="30"/>
    </row>
    <row r="765" customFormat="false" ht="15.75" hidden="false" customHeight="false" outlineLevel="0" collapsed="false">
      <c r="C765" s="30"/>
      <c r="D765" s="26" t="n">
        <f aca="false">D764+1</f>
        <v>764</v>
      </c>
      <c r="H765" s="36"/>
      <c r="K765" s="30"/>
    </row>
    <row r="766" customFormat="false" ht="15.75" hidden="false" customHeight="false" outlineLevel="0" collapsed="false">
      <c r="C766" s="30"/>
      <c r="D766" s="26" t="n">
        <f aca="false">D765+1</f>
        <v>765</v>
      </c>
      <c r="H766" s="36"/>
      <c r="K766" s="30"/>
    </row>
    <row r="767" customFormat="false" ht="15.75" hidden="false" customHeight="false" outlineLevel="0" collapsed="false">
      <c r="C767" s="30"/>
      <c r="D767" s="26" t="n">
        <f aca="false">D766+1</f>
        <v>766</v>
      </c>
      <c r="H767" s="36"/>
      <c r="K767" s="30"/>
    </row>
    <row r="768" customFormat="false" ht="15.75" hidden="false" customHeight="false" outlineLevel="0" collapsed="false">
      <c r="C768" s="30"/>
      <c r="D768" s="26" t="n">
        <f aca="false">D767+1</f>
        <v>767</v>
      </c>
      <c r="H768" s="36"/>
      <c r="K768" s="30"/>
    </row>
    <row r="769" customFormat="false" ht="15.75" hidden="false" customHeight="false" outlineLevel="0" collapsed="false">
      <c r="C769" s="30"/>
      <c r="D769" s="26" t="n">
        <f aca="false">D768+1</f>
        <v>768</v>
      </c>
      <c r="H769" s="36"/>
      <c r="K769" s="30"/>
    </row>
    <row r="770" customFormat="false" ht="15.75" hidden="false" customHeight="false" outlineLevel="0" collapsed="false">
      <c r="C770" s="30"/>
      <c r="D770" s="26" t="n">
        <f aca="false">D769+1</f>
        <v>769</v>
      </c>
      <c r="H770" s="36"/>
      <c r="K770" s="30"/>
    </row>
    <row r="771" customFormat="false" ht="15.75" hidden="false" customHeight="false" outlineLevel="0" collapsed="false">
      <c r="C771" s="30"/>
      <c r="D771" s="26" t="n">
        <f aca="false">D770+1</f>
        <v>770</v>
      </c>
      <c r="H771" s="36"/>
      <c r="K771" s="30"/>
    </row>
    <row r="772" customFormat="false" ht="15.75" hidden="false" customHeight="false" outlineLevel="0" collapsed="false">
      <c r="C772" s="30"/>
      <c r="D772" s="26" t="n">
        <f aca="false">D771+1</f>
        <v>771</v>
      </c>
      <c r="H772" s="36"/>
      <c r="K772" s="30"/>
    </row>
    <row r="773" customFormat="false" ht="15.75" hidden="false" customHeight="false" outlineLevel="0" collapsed="false">
      <c r="C773" s="30"/>
      <c r="D773" s="26" t="n">
        <f aca="false">D772+1</f>
        <v>772</v>
      </c>
      <c r="H773" s="36"/>
      <c r="K773" s="30"/>
    </row>
    <row r="774" customFormat="false" ht="15.75" hidden="false" customHeight="false" outlineLevel="0" collapsed="false">
      <c r="C774" s="30"/>
      <c r="D774" s="26" t="n">
        <f aca="false">D773+1</f>
        <v>773</v>
      </c>
      <c r="H774" s="36"/>
      <c r="K774" s="30"/>
    </row>
    <row r="775" customFormat="false" ht="15.75" hidden="false" customHeight="false" outlineLevel="0" collapsed="false">
      <c r="C775" s="30"/>
      <c r="D775" s="26" t="n">
        <f aca="false">D774+1</f>
        <v>774</v>
      </c>
      <c r="H775" s="36"/>
      <c r="K775" s="30"/>
    </row>
    <row r="776" customFormat="false" ht="15.75" hidden="false" customHeight="false" outlineLevel="0" collapsed="false">
      <c r="C776" s="30"/>
      <c r="D776" s="26" t="n">
        <f aca="false">D775+1</f>
        <v>775</v>
      </c>
      <c r="H776" s="36"/>
      <c r="K776" s="30"/>
    </row>
    <row r="777" customFormat="false" ht="15.75" hidden="false" customHeight="false" outlineLevel="0" collapsed="false">
      <c r="C777" s="30"/>
      <c r="D777" s="26" t="n">
        <f aca="false">D776+1</f>
        <v>776</v>
      </c>
      <c r="H777" s="36"/>
      <c r="K777" s="30"/>
    </row>
    <row r="778" customFormat="false" ht="15.75" hidden="false" customHeight="false" outlineLevel="0" collapsed="false">
      <c r="C778" s="30"/>
      <c r="D778" s="26" t="n">
        <f aca="false">D777+1</f>
        <v>777</v>
      </c>
      <c r="H778" s="36"/>
      <c r="K778" s="30"/>
    </row>
    <row r="779" customFormat="false" ht="15.75" hidden="false" customHeight="false" outlineLevel="0" collapsed="false">
      <c r="C779" s="30"/>
      <c r="D779" s="26" t="n">
        <f aca="false">D778+1</f>
        <v>778</v>
      </c>
      <c r="H779" s="36"/>
      <c r="K779" s="30"/>
    </row>
    <row r="780" customFormat="false" ht="15.75" hidden="false" customHeight="false" outlineLevel="0" collapsed="false">
      <c r="C780" s="30"/>
      <c r="D780" s="26" t="n">
        <f aca="false">D779+1</f>
        <v>779</v>
      </c>
      <c r="H780" s="36"/>
      <c r="K780" s="30"/>
    </row>
    <row r="781" customFormat="false" ht="15.75" hidden="false" customHeight="false" outlineLevel="0" collapsed="false">
      <c r="C781" s="30"/>
      <c r="D781" s="26" t="n">
        <f aca="false">D780+1</f>
        <v>780</v>
      </c>
      <c r="H781" s="36"/>
      <c r="K781" s="30"/>
    </row>
    <row r="782" customFormat="false" ht="15.75" hidden="false" customHeight="false" outlineLevel="0" collapsed="false">
      <c r="C782" s="30"/>
      <c r="D782" s="26" t="n">
        <f aca="false">D781+1</f>
        <v>781</v>
      </c>
      <c r="H782" s="36"/>
      <c r="K782" s="30"/>
    </row>
    <row r="783" customFormat="false" ht="15.75" hidden="false" customHeight="false" outlineLevel="0" collapsed="false">
      <c r="C783" s="30"/>
      <c r="D783" s="26" t="n">
        <f aca="false">D782+1</f>
        <v>782</v>
      </c>
      <c r="H783" s="36"/>
      <c r="K783" s="30"/>
    </row>
    <row r="784" customFormat="false" ht="15.75" hidden="false" customHeight="false" outlineLevel="0" collapsed="false">
      <c r="C784" s="30"/>
      <c r="D784" s="26" t="n">
        <f aca="false">D783+1</f>
        <v>783</v>
      </c>
      <c r="H784" s="36"/>
      <c r="K784" s="30"/>
    </row>
    <row r="785" customFormat="false" ht="15.75" hidden="false" customHeight="false" outlineLevel="0" collapsed="false">
      <c r="C785" s="30"/>
      <c r="D785" s="26" t="n">
        <f aca="false">D784+1</f>
        <v>784</v>
      </c>
      <c r="H785" s="36"/>
      <c r="K785" s="30"/>
    </row>
    <row r="786" customFormat="false" ht="15.75" hidden="false" customHeight="false" outlineLevel="0" collapsed="false">
      <c r="C786" s="30"/>
      <c r="D786" s="26" t="n">
        <f aca="false">D785+1</f>
        <v>785</v>
      </c>
      <c r="H786" s="36"/>
      <c r="K786" s="30"/>
    </row>
    <row r="787" customFormat="false" ht="15.75" hidden="false" customHeight="false" outlineLevel="0" collapsed="false">
      <c r="C787" s="30"/>
      <c r="D787" s="26" t="n">
        <f aca="false">D786+1</f>
        <v>786</v>
      </c>
      <c r="H787" s="36"/>
      <c r="K787" s="30"/>
    </row>
    <row r="788" customFormat="false" ht="15.75" hidden="false" customHeight="false" outlineLevel="0" collapsed="false">
      <c r="C788" s="30"/>
      <c r="D788" s="26" t="n">
        <f aca="false">D787+1</f>
        <v>787</v>
      </c>
      <c r="H788" s="36"/>
      <c r="K788" s="30"/>
    </row>
    <row r="789" customFormat="false" ht="15.75" hidden="false" customHeight="false" outlineLevel="0" collapsed="false">
      <c r="C789" s="30"/>
      <c r="D789" s="26" t="n">
        <f aca="false">D788+1</f>
        <v>788</v>
      </c>
      <c r="H789" s="36"/>
      <c r="K789" s="30"/>
    </row>
    <row r="790" customFormat="false" ht="15.75" hidden="false" customHeight="false" outlineLevel="0" collapsed="false">
      <c r="C790" s="30"/>
      <c r="D790" s="26" t="n">
        <f aca="false">D789+1</f>
        <v>789</v>
      </c>
      <c r="H790" s="36"/>
      <c r="K790" s="30"/>
    </row>
    <row r="791" customFormat="false" ht="15.75" hidden="false" customHeight="false" outlineLevel="0" collapsed="false">
      <c r="C791" s="30"/>
      <c r="D791" s="26" t="n">
        <f aca="false">D790+1</f>
        <v>790</v>
      </c>
      <c r="H791" s="36"/>
      <c r="K791" s="30"/>
    </row>
    <row r="792" customFormat="false" ht="15.75" hidden="false" customHeight="false" outlineLevel="0" collapsed="false">
      <c r="C792" s="30"/>
      <c r="D792" s="26" t="n">
        <f aca="false">D791+1</f>
        <v>791</v>
      </c>
      <c r="H792" s="36"/>
      <c r="K792" s="30"/>
    </row>
    <row r="793" customFormat="false" ht="15.75" hidden="false" customHeight="false" outlineLevel="0" collapsed="false">
      <c r="C793" s="30"/>
      <c r="D793" s="26" t="n">
        <f aca="false">D792+1</f>
        <v>792</v>
      </c>
      <c r="H793" s="36"/>
      <c r="K793" s="30"/>
    </row>
    <row r="794" customFormat="false" ht="15.75" hidden="false" customHeight="false" outlineLevel="0" collapsed="false">
      <c r="C794" s="30"/>
      <c r="D794" s="26" t="n">
        <f aca="false">D793+1</f>
        <v>793</v>
      </c>
      <c r="H794" s="36"/>
      <c r="K794" s="30"/>
    </row>
    <row r="795" customFormat="false" ht="15.75" hidden="false" customHeight="false" outlineLevel="0" collapsed="false">
      <c r="C795" s="30"/>
      <c r="D795" s="26" t="n">
        <f aca="false">D794+1</f>
        <v>794</v>
      </c>
      <c r="H795" s="36"/>
      <c r="K795" s="30"/>
    </row>
    <row r="796" customFormat="false" ht="15.75" hidden="false" customHeight="false" outlineLevel="0" collapsed="false">
      <c r="C796" s="30"/>
      <c r="D796" s="26" t="n">
        <f aca="false">D795+1</f>
        <v>795</v>
      </c>
      <c r="H796" s="36"/>
      <c r="K796" s="30"/>
    </row>
    <row r="797" customFormat="false" ht="15.75" hidden="false" customHeight="false" outlineLevel="0" collapsed="false">
      <c r="C797" s="30"/>
      <c r="D797" s="26" t="n">
        <f aca="false">D796+1</f>
        <v>796</v>
      </c>
      <c r="H797" s="36"/>
      <c r="K797" s="30"/>
    </row>
    <row r="798" customFormat="false" ht="15.75" hidden="false" customHeight="false" outlineLevel="0" collapsed="false">
      <c r="C798" s="30"/>
      <c r="D798" s="26" t="n">
        <f aca="false">D797+1</f>
        <v>797</v>
      </c>
      <c r="H798" s="36"/>
      <c r="K798" s="30"/>
    </row>
    <row r="799" customFormat="false" ht="15.75" hidden="false" customHeight="false" outlineLevel="0" collapsed="false">
      <c r="C799" s="30"/>
      <c r="D799" s="26" t="n">
        <f aca="false">D798+1</f>
        <v>798</v>
      </c>
      <c r="H799" s="36"/>
      <c r="K799" s="30"/>
    </row>
    <row r="800" customFormat="false" ht="15.75" hidden="false" customHeight="false" outlineLevel="0" collapsed="false">
      <c r="C800" s="30"/>
      <c r="D800" s="26" t="n">
        <f aca="false">D799+1</f>
        <v>799</v>
      </c>
      <c r="H800" s="36"/>
      <c r="K800" s="30"/>
    </row>
    <row r="801" customFormat="false" ht="15.75" hidden="false" customHeight="false" outlineLevel="0" collapsed="false">
      <c r="C801" s="30"/>
      <c r="D801" s="26" t="n">
        <f aca="false">D800+1</f>
        <v>800</v>
      </c>
      <c r="H801" s="36"/>
      <c r="K801" s="30"/>
    </row>
    <row r="802" customFormat="false" ht="15.75" hidden="false" customHeight="false" outlineLevel="0" collapsed="false">
      <c r="C802" s="30"/>
      <c r="D802" s="26" t="n">
        <f aca="false">D801+1</f>
        <v>801</v>
      </c>
      <c r="H802" s="36"/>
      <c r="K802" s="30"/>
    </row>
    <row r="803" customFormat="false" ht="15.75" hidden="false" customHeight="false" outlineLevel="0" collapsed="false">
      <c r="C803" s="30"/>
      <c r="D803" s="26" t="n">
        <f aca="false">D802+1</f>
        <v>802</v>
      </c>
      <c r="H803" s="36"/>
      <c r="K803" s="30"/>
    </row>
    <row r="804" customFormat="false" ht="15.75" hidden="false" customHeight="false" outlineLevel="0" collapsed="false">
      <c r="C804" s="30"/>
      <c r="D804" s="26" t="n">
        <f aca="false">D803+1</f>
        <v>803</v>
      </c>
      <c r="H804" s="36"/>
      <c r="K804" s="30"/>
    </row>
    <row r="805" customFormat="false" ht="15.75" hidden="false" customHeight="false" outlineLevel="0" collapsed="false">
      <c r="C805" s="30"/>
      <c r="D805" s="26" t="n">
        <f aca="false">D804+1</f>
        <v>804</v>
      </c>
      <c r="H805" s="36"/>
      <c r="K805" s="30"/>
    </row>
    <row r="806" customFormat="false" ht="15.75" hidden="false" customHeight="false" outlineLevel="0" collapsed="false">
      <c r="C806" s="30"/>
      <c r="D806" s="26" t="n">
        <f aca="false">D805+1</f>
        <v>805</v>
      </c>
      <c r="H806" s="36"/>
      <c r="K806" s="30"/>
    </row>
    <row r="807" customFormat="false" ht="15.75" hidden="false" customHeight="false" outlineLevel="0" collapsed="false">
      <c r="C807" s="30"/>
      <c r="D807" s="26" t="n">
        <f aca="false">D806+1</f>
        <v>806</v>
      </c>
      <c r="H807" s="36"/>
      <c r="K807" s="30"/>
    </row>
    <row r="808" customFormat="false" ht="15.75" hidden="false" customHeight="false" outlineLevel="0" collapsed="false">
      <c r="C808" s="30"/>
      <c r="D808" s="26" t="n">
        <f aca="false">D807+1</f>
        <v>807</v>
      </c>
      <c r="H808" s="36"/>
      <c r="K808" s="30"/>
    </row>
    <row r="809" customFormat="false" ht="15.75" hidden="false" customHeight="false" outlineLevel="0" collapsed="false">
      <c r="C809" s="30"/>
      <c r="D809" s="26" t="n">
        <f aca="false">D808+1</f>
        <v>808</v>
      </c>
      <c r="H809" s="36"/>
      <c r="K809" s="30"/>
    </row>
    <row r="810" customFormat="false" ht="15.75" hidden="false" customHeight="false" outlineLevel="0" collapsed="false">
      <c r="C810" s="30"/>
      <c r="D810" s="26" t="n">
        <f aca="false">D809+1</f>
        <v>809</v>
      </c>
      <c r="H810" s="36"/>
      <c r="K810" s="30"/>
    </row>
    <row r="811" customFormat="false" ht="15.75" hidden="false" customHeight="false" outlineLevel="0" collapsed="false">
      <c r="C811" s="30"/>
      <c r="D811" s="26" t="n">
        <f aca="false">D810+1</f>
        <v>810</v>
      </c>
      <c r="H811" s="36"/>
      <c r="K811" s="30"/>
    </row>
    <row r="812" customFormat="false" ht="15.75" hidden="false" customHeight="false" outlineLevel="0" collapsed="false">
      <c r="C812" s="30"/>
      <c r="D812" s="26" t="n">
        <f aca="false">D811+1</f>
        <v>811</v>
      </c>
      <c r="H812" s="36"/>
      <c r="K812" s="30"/>
    </row>
    <row r="813" customFormat="false" ht="15.75" hidden="false" customHeight="false" outlineLevel="0" collapsed="false">
      <c r="C813" s="30"/>
      <c r="D813" s="26" t="n">
        <f aca="false">D812+1</f>
        <v>812</v>
      </c>
      <c r="H813" s="36"/>
      <c r="K813" s="30"/>
    </row>
    <row r="814" customFormat="false" ht="15.75" hidden="false" customHeight="false" outlineLevel="0" collapsed="false">
      <c r="C814" s="30"/>
      <c r="D814" s="26" t="n">
        <f aca="false">D813+1</f>
        <v>813</v>
      </c>
      <c r="H814" s="36"/>
      <c r="K814" s="30"/>
    </row>
    <row r="815" customFormat="false" ht="15.75" hidden="false" customHeight="false" outlineLevel="0" collapsed="false">
      <c r="C815" s="30"/>
      <c r="D815" s="26" t="n">
        <f aca="false">D814+1</f>
        <v>814</v>
      </c>
      <c r="H815" s="36"/>
      <c r="K815" s="30"/>
    </row>
    <row r="816" customFormat="false" ht="15.75" hidden="false" customHeight="false" outlineLevel="0" collapsed="false">
      <c r="C816" s="30"/>
      <c r="D816" s="26" t="n">
        <f aca="false">D815+1</f>
        <v>815</v>
      </c>
      <c r="H816" s="36"/>
      <c r="K816" s="30"/>
    </row>
    <row r="817" customFormat="false" ht="15.75" hidden="false" customHeight="false" outlineLevel="0" collapsed="false">
      <c r="C817" s="30"/>
      <c r="D817" s="26" t="n">
        <f aca="false">D816+1</f>
        <v>816</v>
      </c>
      <c r="H817" s="36"/>
      <c r="K817" s="30"/>
    </row>
    <row r="818" customFormat="false" ht="15.75" hidden="false" customHeight="false" outlineLevel="0" collapsed="false">
      <c r="C818" s="30"/>
      <c r="D818" s="26" t="n">
        <f aca="false">D817+1</f>
        <v>817</v>
      </c>
      <c r="H818" s="36"/>
      <c r="K818" s="30"/>
    </row>
    <row r="819" customFormat="false" ht="15.75" hidden="false" customHeight="false" outlineLevel="0" collapsed="false">
      <c r="C819" s="30"/>
      <c r="D819" s="26" t="n">
        <f aca="false">D818+1</f>
        <v>818</v>
      </c>
      <c r="H819" s="36"/>
      <c r="K819" s="30"/>
    </row>
    <row r="820" customFormat="false" ht="15.75" hidden="false" customHeight="false" outlineLevel="0" collapsed="false">
      <c r="C820" s="30"/>
      <c r="D820" s="26" t="n">
        <f aca="false">D819+1</f>
        <v>819</v>
      </c>
      <c r="H820" s="36"/>
      <c r="K820" s="30"/>
    </row>
    <row r="821" customFormat="false" ht="15.75" hidden="false" customHeight="false" outlineLevel="0" collapsed="false">
      <c r="C821" s="30"/>
      <c r="D821" s="26" t="n">
        <f aca="false">D820+1</f>
        <v>820</v>
      </c>
      <c r="H821" s="36"/>
      <c r="K821" s="30"/>
    </row>
    <row r="822" customFormat="false" ht="15.75" hidden="false" customHeight="false" outlineLevel="0" collapsed="false">
      <c r="C822" s="30"/>
      <c r="D822" s="26" t="n">
        <f aca="false">D821+1</f>
        <v>821</v>
      </c>
      <c r="H822" s="36"/>
      <c r="K822" s="30"/>
    </row>
    <row r="823" customFormat="false" ht="15.75" hidden="false" customHeight="false" outlineLevel="0" collapsed="false">
      <c r="C823" s="30"/>
      <c r="D823" s="26" t="n">
        <f aca="false">D822+1</f>
        <v>822</v>
      </c>
      <c r="H823" s="36"/>
      <c r="K823" s="30"/>
    </row>
    <row r="824" customFormat="false" ht="15.75" hidden="false" customHeight="false" outlineLevel="0" collapsed="false">
      <c r="C824" s="30"/>
      <c r="D824" s="26" t="n">
        <f aca="false">D823+1</f>
        <v>823</v>
      </c>
      <c r="H824" s="36"/>
      <c r="K824" s="30"/>
    </row>
    <row r="825" customFormat="false" ht="15.75" hidden="false" customHeight="false" outlineLevel="0" collapsed="false">
      <c r="C825" s="30"/>
      <c r="D825" s="26" t="n">
        <f aca="false">D824+1</f>
        <v>824</v>
      </c>
      <c r="H825" s="36"/>
      <c r="K825" s="30"/>
    </row>
    <row r="826" customFormat="false" ht="15.75" hidden="false" customHeight="false" outlineLevel="0" collapsed="false">
      <c r="C826" s="30"/>
      <c r="D826" s="26" t="n">
        <f aca="false">D825+1</f>
        <v>825</v>
      </c>
      <c r="H826" s="36"/>
      <c r="K826" s="30"/>
    </row>
    <row r="827" customFormat="false" ht="15.75" hidden="false" customHeight="false" outlineLevel="0" collapsed="false">
      <c r="C827" s="30"/>
      <c r="D827" s="26" t="n">
        <f aca="false">D826+1</f>
        <v>826</v>
      </c>
      <c r="H827" s="36"/>
      <c r="K827" s="30"/>
    </row>
    <row r="828" customFormat="false" ht="15.75" hidden="false" customHeight="false" outlineLevel="0" collapsed="false">
      <c r="C828" s="30"/>
      <c r="D828" s="26" t="n">
        <f aca="false">D827+1</f>
        <v>827</v>
      </c>
      <c r="H828" s="36"/>
      <c r="K828" s="30"/>
    </row>
    <row r="829" customFormat="false" ht="15.75" hidden="false" customHeight="false" outlineLevel="0" collapsed="false">
      <c r="C829" s="30"/>
      <c r="D829" s="26" t="n">
        <f aca="false">D828+1</f>
        <v>828</v>
      </c>
      <c r="H829" s="36"/>
      <c r="K829" s="30"/>
    </row>
    <row r="830" customFormat="false" ht="15.75" hidden="false" customHeight="false" outlineLevel="0" collapsed="false">
      <c r="C830" s="30"/>
      <c r="D830" s="26" t="n">
        <f aca="false">D829+1</f>
        <v>829</v>
      </c>
      <c r="H830" s="36"/>
      <c r="K830" s="30"/>
    </row>
    <row r="831" customFormat="false" ht="15.75" hidden="false" customHeight="false" outlineLevel="0" collapsed="false">
      <c r="C831" s="30"/>
      <c r="D831" s="26" t="n">
        <f aca="false">D830+1</f>
        <v>830</v>
      </c>
      <c r="H831" s="36"/>
      <c r="K831" s="30"/>
    </row>
    <row r="832" customFormat="false" ht="15.75" hidden="false" customHeight="false" outlineLevel="0" collapsed="false">
      <c r="C832" s="30"/>
      <c r="D832" s="26" t="n">
        <f aca="false">D831+1</f>
        <v>831</v>
      </c>
      <c r="H832" s="36"/>
      <c r="K832" s="30"/>
    </row>
    <row r="833" customFormat="false" ht="15.75" hidden="false" customHeight="false" outlineLevel="0" collapsed="false">
      <c r="C833" s="30"/>
      <c r="D833" s="26" t="n">
        <f aca="false">D832+1</f>
        <v>832</v>
      </c>
      <c r="H833" s="36"/>
      <c r="K833" s="30"/>
    </row>
    <row r="834" customFormat="false" ht="15.75" hidden="false" customHeight="false" outlineLevel="0" collapsed="false">
      <c r="C834" s="30"/>
      <c r="D834" s="26" t="n">
        <f aca="false">D833+1</f>
        <v>833</v>
      </c>
      <c r="H834" s="36"/>
      <c r="K834" s="30"/>
    </row>
    <row r="835" customFormat="false" ht="15.75" hidden="false" customHeight="false" outlineLevel="0" collapsed="false">
      <c r="C835" s="30"/>
      <c r="D835" s="26" t="n">
        <f aca="false">D834+1</f>
        <v>834</v>
      </c>
      <c r="H835" s="36"/>
      <c r="K835" s="30"/>
    </row>
    <row r="836" customFormat="false" ht="15.75" hidden="false" customHeight="false" outlineLevel="0" collapsed="false">
      <c r="C836" s="30"/>
      <c r="D836" s="26" t="n">
        <f aca="false">D835+1</f>
        <v>835</v>
      </c>
      <c r="H836" s="36"/>
      <c r="K836" s="30"/>
    </row>
    <row r="837" customFormat="false" ht="15.75" hidden="false" customHeight="false" outlineLevel="0" collapsed="false">
      <c r="C837" s="30"/>
      <c r="D837" s="26" t="n">
        <f aca="false">D836+1</f>
        <v>836</v>
      </c>
      <c r="H837" s="36"/>
      <c r="K837" s="30"/>
    </row>
    <row r="838" customFormat="false" ht="15.75" hidden="false" customHeight="false" outlineLevel="0" collapsed="false">
      <c r="C838" s="30"/>
      <c r="D838" s="26" t="n">
        <f aca="false">D837+1</f>
        <v>837</v>
      </c>
      <c r="H838" s="36"/>
      <c r="K838" s="30"/>
    </row>
    <row r="839" customFormat="false" ht="15.75" hidden="false" customHeight="false" outlineLevel="0" collapsed="false">
      <c r="C839" s="30"/>
      <c r="D839" s="26" t="n">
        <f aca="false">D838+1</f>
        <v>838</v>
      </c>
      <c r="H839" s="36"/>
      <c r="K839" s="30"/>
    </row>
    <row r="840" customFormat="false" ht="15.75" hidden="false" customHeight="false" outlineLevel="0" collapsed="false">
      <c r="C840" s="30"/>
      <c r="D840" s="26" t="n">
        <f aca="false">D839+1</f>
        <v>839</v>
      </c>
      <c r="H840" s="36"/>
      <c r="K840" s="30"/>
    </row>
    <row r="841" customFormat="false" ht="15.75" hidden="false" customHeight="false" outlineLevel="0" collapsed="false">
      <c r="C841" s="30"/>
      <c r="D841" s="26" t="n">
        <f aca="false">D840+1</f>
        <v>840</v>
      </c>
      <c r="H841" s="36"/>
      <c r="K841" s="30"/>
    </row>
    <row r="842" customFormat="false" ht="15.75" hidden="false" customHeight="false" outlineLevel="0" collapsed="false">
      <c r="C842" s="30"/>
      <c r="D842" s="26" t="n">
        <f aca="false">D841+1</f>
        <v>841</v>
      </c>
      <c r="H842" s="36"/>
      <c r="K842" s="30"/>
    </row>
    <row r="843" customFormat="false" ht="15.75" hidden="false" customHeight="false" outlineLevel="0" collapsed="false">
      <c r="C843" s="30"/>
      <c r="D843" s="26" t="n">
        <f aca="false">D842+1</f>
        <v>842</v>
      </c>
      <c r="H843" s="36"/>
      <c r="K843" s="30"/>
    </row>
    <row r="844" customFormat="false" ht="15.75" hidden="false" customHeight="false" outlineLevel="0" collapsed="false">
      <c r="C844" s="30"/>
      <c r="D844" s="26" t="n">
        <f aca="false">D843+1</f>
        <v>843</v>
      </c>
      <c r="H844" s="36"/>
      <c r="K844" s="30"/>
    </row>
    <row r="845" customFormat="false" ht="15.75" hidden="false" customHeight="false" outlineLevel="0" collapsed="false">
      <c r="C845" s="30"/>
      <c r="D845" s="26" t="n">
        <f aca="false">D844+1</f>
        <v>844</v>
      </c>
      <c r="H845" s="36"/>
      <c r="K845" s="30"/>
    </row>
    <row r="846" customFormat="false" ht="15.75" hidden="false" customHeight="false" outlineLevel="0" collapsed="false">
      <c r="C846" s="30"/>
      <c r="D846" s="26" t="n">
        <f aca="false">D845+1</f>
        <v>845</v>
      </c>
      <c r="H846" s="36"/>
      <c r="K846" s="30"/>
    </row>
    <row r="847" customFormat="false" ht="15.75" hidden="false" customHeight="false" outlineLevel="0" collapsed="false">
      <c r="C847" s="30"/>
      <c r="D847" s="26" t="n">
        <f aca="false">D846+1</f>
        <v>846</v>
      </c>
      <c r="H847" s="36"/>
      <c r="K847" s="30"/>
    </row>
    <row r="848" customFormat="false" ht="15.75" hidden="false" customHeight="false" outlineLevel="0" collapsed="false">
      <c r="C848" s="30"/>
      <c r="D848" s="26" t="n">
        <f aca="false">D847+1</f>
        <v>847</v>
      </c>
      <c r="H848" s="36"/>
      <c r="K848" s="30"/>
    </row>
    <row r="849" customFormat="false" ht="15.75" hidden="false" customHeight="false" outlineLevel="0" collapsed="false">
      <c r="C849" s="30"/>
      <c r="D849" s="26" t="n">
        <f aca="false">D848+1</f>
        <v>848</v>
      </c>
      <c r="H849" s="36"/>
      <c r="K849" s="30"/>
    </row>
    <row r="850" customFormat="false" ht="15.75" hidden="false" customHeight="false" outlineLevel="0" collapsed="false">
      <c r="C850" s="30"/>
      <c r="D850" s="26" t="n">
        <f aca="false">D849+1</f>
        <v>849</v>
      </c>
      <c r="H850" s="36"/>
      <c r="K850" s="30"/>
    </row>
    <row r="851" customFormat="false" ht="15.75" hidden="false" customHeight="false" outlineLevel="0" collapsed="false">
      <c r="C851" s="30"/>
      <c r="D851" s="26" t="n">
        <f aca="false">D850+1</f>
        <v>850</v>
      </c>
      <c r="H851" s="36"/>
      <c r="K851" s="30"/>
    </row>
    <row r="852" customFormat="false" ht="15.75" hidden="false" customHeight="false" outlineLevel="0" collapsed="false">
      <c r="C852" s="30"/>
      <c r="D852" s="26" t="n">
        <f aca="false">D851+1</f>
        <v>851</v>
      </c>
      <c r="H852" s="36"/>
      <c r="K852" s="30"/>
    </row>
    <row r="853" customFormat="false" ht="15.75" hidden="false" customHeight="false" outlineLevel="0" collapsed="false">
      <c r="C853" s="30"/>
      <c r="D853" s="26" t="n">
        <f aca="false">D852+1</f>
        <v>852</v>
      </c>
      <c r="H853" s="36"/>
      <c r="K853" s="30"/>
    </row>
    <row r="854" customFormat="false" ht="15.75" hidden="false" customHeight="false" outlineLevel="0" collapsed="false">
      <c r="C854" s="30"/>
      <c r="D854" s="26" t="n">
        <f aca="false">D853+1</f>
        <v>853</v>
      </c>
      <c r="H854" s="36"/>
      <c r="K854" s="30"/>
    </row>
    <row r="855" customFormat="false" ht="15.75" hidden="false" customHeight="false" outlineLevel="0" collapsed="false">
      <c r="C855" s="30"/>
      <c r="D855" s="26" t="n">
        <f aca="false">D854+1</f>
        <v>854</v>
      </c>
      <c r="H855" s="36"/>
      <c r="K855" s="30"/>
    </row>
    <row r="856" customFormat="false" ht="15.75" hidden="false" customHeight="false" outlineLevel="0" collapsed="false">
      <c r="C856" s="30"/>
      <c r="D856" s="26" t="n">
        <f aca="false">D855+1</f>
        <v>855</v>
      </c>
      <c r="H856" s="36"/>
      <c r="K856" s="30"/>
    </row>
    <row r="857" customFormat="false" ht="15.75" hidden="false" customHeight="false" outlineLevel="0" collapsed="false">
      <c r="C857" s="30"/>
      <c r="D857" s="26" t="n">
        <f aca="false">D856+1</f>
        <v>856</v>
      </c>
      <c r="H857" s="36"/>
      <c r="K857" s="30"/>
    </row>
    <row r="858" customFormat="false" ht="15.75" hidden="false" customHeight="false" outlineLevel="0" collapsed="false">
      <c r="C858" s="30"/>
      <c r="D858" s="26" t="n">
        <f aca="false">D857+1</f>
        <v>857</v>
      </c>
      <c r="H858" s="36"/>
      <c r="K858" s="30"/>
    </row>
    <row r="859" customFormat="false" ht="15.75" hidden="false" customHeight="false" outlineLevel="0" collapsed="false">
      <c r="C859" s="30"/>
      <c r="D859" s="26" t="n">
        <f aca="false">D858+1</f>
        <v>858</v>
      </c>
      <c r="H859" s="36"/>
      <c r="K859" s="30"/>
    </row>
    <row r="860" customFormat="false" ht="15.75" hidden="false" customHeight="false" outlineLevel="0" collapsed="false">
      <c r="C860" s="30"/>
      <c r="D860" s="26" t="n">
        <f aca="false">D859+1</f>
        <v>859</v>
      </c>
      <c r="H860" s="36"/>
      <c r="K860" s="30"/>
    </row>
    <row r="861" customFormat="false" ht="15.75" hidden="false" customHeight="false" outlineLevel="0" collapsed="false">
      <c r="C861" s="30"/>
      <c r="D861" s="26" t="n">
        <f aca="false">D860+1</f>
        <v>860</v>
      </c>
      <c r="H861" s="36"/>
      <c r="K861" s="30"/>
    </row>
    <row r="862" customFormat="false" ht="15.75" hidden="false" customHeight="false" outlineLevel="0" collapsed="false">
      <c r="C862" s="30"/>
      <c r="D862" s="26" t="n">
        <f aca="false">D861+1</f>
        <v>861</v>
      </c>
      <c r="H862" s="36"/>
      <c r="K862" s="30"/>
    </row>
    <row r="863" customFormat="false" ht="15.75" hidden="false" customHeight="false" outlineLevel="0" collapsed="false">
      <c r="C863" s="30"/>
      <c r="D863" s="26" t="n">
        <f aca="false">D862+1</f>
        <v>862</v>
      </c>
      <c r="H863" s="36"/>
      <c r="K863" s="30"/>
    </row>
    <row r="864" customFormat="false" ht="15.75" hidden="false" customHeight="false" outlineLevel="0" collapsed="false">
      <c r="C864" s="30"/>
      <c r="D864" s="26" t="n">
        <f aca="false">D863+1</f>
        <v>863</v>
      </c>
      <c r="H864" s="36"/>
      <c r="K864" s="30"/>
    </row>
    <row r="865" customFormat="false" ht="15.75" hidden="false" customHeight="false" outlineLevel="0" collapsed="false">
      <c r="C865" s="30"/>
      <c r="D865" s="26" t="n">
        <f aca="false">D864+1</f>
        <v>864</v>
      </c>
      <c r="H865" s="36"/>
      <c r="K865" s="30"/>
    </row>
    <row r="866" customFormat="false" ht="15.75" hidden="false" customHeight="false" outlineLevel="0" collapsed="false">
      <c r="C866" s="30"/>
      <c r="D866" s="26" t="n">
        <f aca="false">D865+1</f>
        <v>865</v>
      </c>
      <c r="H866" s="36"/>
      <c r="K866" s="30"/>
    </row>
    <row r="867" customFormat="false" ht="15.75" hidden="false" customHeight="false" outlineLevel="0" collapsed="false">
      <c r="C867" s="30"/>
      <c r="D867" s="26" t="n">
        <f aca="false">D866+1</f>
        <v>866</v>
      </c>
      <c r="H867" s="36"/>
      <c r="K867" s="30"/>
    </row>
    <row r="868" customFormat="false" ht="15.75" hidden="false" customHeight="false" outlineLevel="0" collapsed="false">
      <c r="C868" s="30"/>
      <c r="D868" s="26" t="n">
        <f aca="false">D867+1</f>
        <v>867</v>
      </c>
      <c r="H868" s="36"/>
      <c r="K868" s="30"/>
    </row>
    <row r="869" customFormat="false" ht="15.75" hidden="false" customHeight="false" outlineLevel="0" collapsed="false">
      <c r="C869" s="30"/>
      <c r="D869" s="26" t="n">
        <f aca="false">D868+1</f>
        <v>868</v>
      </c>
      <c r="H869" s="36"/>
      <c r="K869" s="30"/>
    </row>
    <row r="870" customFormat="false" ht="15.75" hidden="false" customHeight="false" outlineLevel="0" collapsed="false">
      <c r="C870" s="30"/>
      <c r="D870" s="26" t="n">
        <f aca="false">D869+1</f>
        <v>869</v>
      </c>
      <c r="H870" s="36"/>
      <c r="K870" s="30"/>
    </row>
    <row r="871" customFormat="false" ht="15.75" hidden="false" customHeight="false" outlineLevel="0" collapsed="false">
      <c r="C871" s="30"/>
      <c r="D871" s="26" t="n">
        <f aca="false">D870+1</f>
        <v>870</v>
      </c>
      <c r="H871" s="36"/>
      <c r="K871" s="30"/>
    </row>
    <row r="872" customFormat="false" ht="15.75" hidden="false" customHeight="false" outlineLevel="0" collapsed="false">
      <c r="C872" s="30"/>
      <c r="D872" s="26" t="n">
        <f aca="false">D871+1</f>
        <v>871</v>
      </c>
      <c r="H872" s="36"/>
      <c r="K872" s="30"/>
    </row>
    <row r="873" customFormat="false" ht="15.75" hidden="false" customHeight="false" outlineLevel="0" collapsed="false">
      <c r="C873" s="30"/>
      <c r="D873" s="26" t="n">
        <f aca="false">D872+1</f>
        <v>872</v>
      </c>
      <c r="H873" s="36"/>
      <c r="K873" s="30"/>
    </row>
    <row r="874" customFormat="false" ht="15.75" hidden="false" customHeight="false" outlineLevel="0" collapsed="false">
      <c r="C874" s="30"/>
      <c r="D874" s="26" t="n">
        <f aca="false">D873+1</f>
        <v>873</v>
      </c>
      <c r="H874" s="36"/>
      <c r="K874" s="30"/>
    </row>
    <row r="875" customFormat="false" ht="15.75" hidden="false" customHeight="false" outlineLevel="0" collapsed="false">
      <c r="C875" s="30"/>
      <c r="D875" s="26" t="n">
        <f aca="false">D874+1</f>
        <v>874</v>
      </c>
      <c r="H875" s="36"/>
      <c r="K875" s="30"/>
    </row>
    <row r="876" customFormat="false" ht="15.75" hidden="false" customHeight="false" outlineLevel="0" collapsed="false">
      <c r="C876" s="30"/>
      <c r="D876" s="26" t="n">
        <f aca="false">D875+1</f>
        <v>875</v>
      </c>
      <c r="H876" s="36"/>
      <c r="K876" s="30"/>
    </row>
    <row r="877" customFormat="false" ht="15.75" hidden="false" customHeight="false" outlineLevel="0" collapsed="false">
      <c r="C877" s="30"/>
      <c r="D877" s="26" t="n">
        <f aca="false">D876+1</f>
        <v>876</v>
      </c>
      <c r="H877" s="36"/>
      <c r="K877" s="30"/>
    </row>
    <row r="878" customFormat="false" ht="15.75" hidden="false" customHeight="false" outlineLevel="0" collapsed="false">
      <c r="C878" s="30"/>
      <c r="D878" s="26" t="n">
        <f aca="false">D877+1</f>
        <v>877</v>
      </c>
      <c r="H878" s="36"/>
      <c r="K878" s="30"/>
    </row>
    <row r="879" customFormat="false" ht="15.75" hidden="false" customHeight="false" outlineLevel="0" collapsed="false">
      <c r="C879" s="30"/>
      <c r="D879" s="26" t="n">
        <f aca="false">D878+1</f>
        <v>878</v>
      </c>
      <c r="H879" s="36"/>
      <c r="K879" s="30"/>
    </row>
    <row r="880" customFormat="false" ht="15.75" hidden="false" customHeight="false" outlineLevel="0" collapsed="false">
      <c r="C880" s="30"/>
      <c r="D880" s="26" t="n">
        <f aca="false">D879+1</f>
        <v>879</v>
      </c>
      <c r="H880" s="36"/>
      <c r="K880" s="30"/>
    </row>
    <row r="881" customFormat="false" ht="15.75" hidden="false" customHeight="false" outlineLevel="0" collapsed="false">
      <c r="C881" s="30"/>
      <c r="D881" s="26" t="n">
        <f aca="false">D880+1</f>
        <v>880</v>
      </c>
      <c r="H881" s="36"/>
      <c r="K881" s="30"/>
    </row>
    <row r="882" customFormat="false" ht="15.75" hidden="false" customHeight="false" outlineLevel="0" collapsed="false">
      <c r="C882" s="30"/>
      <c r="D882" s="26" t="n">
        <f aca="false">D881+1</f>
        <v>881</v>
      </c>
      <c r="H882" s="36"/>
      <c r="K882" s="30"/>
    </row>
    <row r="883" customFormat="false" ht="15.75" hidden="false" customHeight="false" outlineLevel="0" collapsed="false">
      <c r="C883" s="30"/>
      <c r="D883" s="26" t="n">
        <f aca="false">D882+1</f>
        <v>882</v>
      </c>
      <c r="H883" s="36"/>
      <c r="K883" s="30"/>
    </row>
    <row r="884" customFormat="false" ht="15.75" hidden="false" customHeight="false" outlineLevel="0" collapsed="false">
      <c r="C884" s="30"/>
      <c r="D884" s="26" t="n">
        <f aca="false">D883+1</f>
        <v>883</v>
      </c>
      <c r="H884" s="36"/>
      <c r="K884" s="30"/>
    </row>
    <row r="885" customFormat="false" ht="15.75" hidden="false" customHeight="false" outlineLevel="0" collapsed="false">
      <c r="C885" s="30"/>
      <c r="D885" s="26" t="n">
        <f aca="false">D884+1</f>
        <v>884</v>
      </c>
      <c r="H885" s="36"/>
      <c r="K885" s="30"/>
    </row>
    <row r="886" customFormat="false" ht="15.75" hidden="false" customHeight="false" outlineLevel="0" collapsed="false">
      <c r="C886" s="30"/>
      <c r="D886" s="26" t="n">
        <f aca="false">D885+1</f>
        <v>885</v>
      </c>
      <c r="H886" s="36"/>
      <c r="K886" s="30"/>
    </row>
    <row r="887" customFormat="false" ht="15.75" hidden="false" customHeight="false" outlineLevel="0" collapsed="false">
      <c r="C887" s="30"/>
      <c r="D887" s="26" t="n">
        <f aca="false">D886+1</f>
        <v>886</v>
      </c>
      <c r="H887" s="36"/>
      <c r="K887" s="30"/>
    </row>
    <row r="888" customFormat="false" ht="15.75" hidden="false" customHeight="false" outlineLevel="0" collapsed="false">
      <c r="C888" s="30"/>
      <c r="D888" s="26" t="n">
        <f aca="false">D887+1</f>
        <v>887</v>
      </c>
      <c r="H888" s="36"/>
      <c r="K888" s="30"/>
    </row>
    <row r="889" customFormat="false" ht="15.75" hidden="false" customHeight="false" outlineLevel="0" collapsed="false">
      <c r="C889" s="30"/>
      <c r="D889" s="26" t="n">
        <f aca="false">D888+1</f>
        <v>888</v>
      </c>
      <c r="H889" s="36"/>
      <c r="K889" s="30"/>
    </row>
    <row r="890" customFormat="false" ht="15.75" hidden="false" customHeight="false" outlineLevel="0" collapsed="false">
      <c r="C890" s="30"/>
      <c r="D890" s="26" t="n">
        <f aca="false">D889+1</f>
        <v>889</v>
      </c>
      <c r="H890" s="36"/>
      <c r="K890" s="30"/>
    </row>
    <row r="891" customFormat="false" ht="15.75" hidden="false" customHeight="false" outlineLevel="0" collapsed="false">
      <c r="C891" s="30"/>
      <c r="D891" s="26" t="n">
        <f aca="false">D890+1</f>
        <v>890</v>
      </c>
      <c r="H891" s="36"/>
      <c r="K891" s="30"/>
    </row>
    <row r="892" customFormat="false" ht="15.75" hidden="false" customHeight="false" outlineLevel="0" collapsed="false">
      <c r="C892" s="30"/>
      <c r="D892" s="26" t="n">
        <f aca="false">D891+1</f>
        <v>891</v>
      </c>
      <c r="H892" s="36"/>
      <c r="K892" s="30"/>
    </row>
    <row r="893" customFormat="false" ht="15.75" hidden="false" customHeight="false" outlineLevel="0" collapsed="false">
      <c r="C893" s="30"/>
      <c r="D893" s="26" t="n">
        <f aca="false">D892+1</f>
        <v>892</v>
      </c>
      <c r="H893" s="36"/>
      <c r="K893" s="30"/>
    </row>
    <row r="894" customFormat="false" ht="15.75" hidden="false" customHeight="false" outlineLevel="0" collapsed="false">
      <c r="C894" s="30"/>
      <c r="D894" s="26" t="n">
        <f aca="false">D893+1</f>
        <v>893</v>
      </c>
      <c r="H894" s="36"/>
      <c r="K894" s="30"/>
    </row>
    <row r="895" customFormat="false" ht="15.75" hidden="false" customHeight="false" outlineLevel="0" collapsed="false">
      <c r="C895" s="30"/>
      <c r="D895" s="26" t="n">
        <f aca="false">D894+1</f>
        <v>894</v>
      </c>
      <c r="H895" s="36"/>
      <c r="K895" s="30"/>
    </row>
    <row r="896" customFormat="false" ht="15.75" hidden="false" customHeight="false" outlineLevel="0" collapsed="false">
      <c r="C896" s="30"/>
      <c r="D896" s="26" t="n">
        <f aca="false">D895+1</f>
        <v>895</v>
      </c>
      <c r="H896" s="36"/>
      <c r="K896" s="30"/>
    </row>
    <row r="897" customFormat="false" ht="15.75" hidden="false" customHeight="false" outlineLevel="0" collapsed="false">
      <c r="C897" s="30"/>
      <c r="D897" s="26" t="n">
        <f aca="false">D896+1</f>
        <v>896</v>
      </c>
      <c r="H897" s="36"/>
      <c r="K897" s="30"/>
    </row>
    <row r="898" customFormat="false" ht="15.75" hidden="false" customHeight="false" outlineLevel="0" collapsed="false">
      <c r="C898" s="30"/>
      <c r="D898" s="26" t="n">
        <f aca="false">D897+1</f>
        <v>897</v>
      </c>
      <c r="H898" s="36"/>
      <c r="K898" s="30"/>
    </row>
    <row r="899" customFormat="false" ht="15.75" hidden="false" customHeight="false" outlineLevel="0" collapsed="false">
      <c r="C899" s="30"/>
      <c r="D899" s="26" t="n">
        <f aca="false">D898+1</f>
        <v>898</v>
      </c>
      <c r="H899" s="36"/>
      <c r="K899" s="30"/>
    </row>
    <row r="900" customFormat="false" ht="15.75" hidden="false" customHeight="false" outlineLevel="0" collapsed="false">
      <c r="C900" s="30"/>
      <c r="D900" s="26" t="n">
        <f aca="false">D899+1</f>
        <v>899</v>
      </c>
      <c r="H900" s="36"/>
      <c r="K900" s="30"/>
    </row>
    <row r="901" customFormat="false" ht="15.75" hidden="false" customHeight="false" outlineLevel="0" collapsed="false">
      <c r="C901" s="30"/>
      <c r="D901" s="26" t="n">
        <f aca="false">D900+1</f>
        <v>900</v>
      </c>
      <c r="H901" s="36"/>
      <c r="K901" s="30"/>
    </row>
    <row r="902" customFormat="false" ht="15.75" hidden="false" customHeight="false" outlineLevel="0" collapsed="false">
      <c r="C902" s="30"/>
      <c r="D902" s="26" t="n">
        <f aca="false">D901+1</f>
        <v>901</v>
      </c>
      <c r="H902" s="36"/>
      <c r="K902" s="30"/>
    </row>
    <row r="903" customFormat="false" ht="15.75" hidden="false" customHeight="false" outlineLevel="0" collapsed="false">
      <c r="C903" s="30"/>
      <c r="D903" s="26" t="n">
        <f aca="false">D902+1</f>
        <v>902</v>
      </c>
      <c r="H903" s="36"/>
      <c r="K903" s="30"/>
    </row>
    <row r="904" customFormat="false" ht="15.75" hidden="false" customHeight="false" outlineLevel="0" collapsed="false">
      <c r="C904" s="30"/>
      <c r="D904" s="26" t="n">
        <f aca="false">D903+1</f>
        <v>903</v>
      </c>
      <c r="H904" s="36"/>
      <c r="K904" s="30"/>
    </row>
    <row r="905" customFormat="false" ht="15.75" hidden="false" customHeight="false" outlineLevel="0" collapsed="false">
      <c r="C905" s="30"/>
      <c r="D905" s="26" t="n">
        <f aca="false">D904+1</f>
        <v>904</v>
      </c>
      <c r="H905" s="36"/>
      <c r="K905" s="30"/>
    </row>
    <row r="906" customFormat="false" ht="15.75" hidden="false" customHeight="false" outlineLevel="0" collapsed="false">
      <c r="C906" s="30"/>
      <c r="D906" s="26" t="n">
        <f aca="false">D905+1</f>
        <v>905</v>
      </c>
      <c r="H906" s="36"/>
      <c r="K906" s="30"/>
    </row>
    <row r="907" customFormat="false" ht="15.75" hidden="false" customHeight="false" outlineLevel="0" collapsed="false">
      <c r="C907" s="30"/>
      <c r="D907" s="26" t="n">
        <f aca="false">D906+1</f>
        <v>906</v>
      </c>
      <c r="H907" s="36"/>
      <c r="K907" s="30"/>
    </row>
    <row r="908" customFormat="false" ht="15.75" hidden="false" customHeight="false" outlineLevel="0" collapsed="false">
      <c r="C908" s="30"/>
      <c r="D908" s="26" t="n">
        <f aca="false">D907+1</f>
        <v>907</v>
      </c>
      <c r="H908" s="36"/>
      <c r="K908" s="30"/>
    </row>
    <row r="909" customFormat="false" ht="15.75" hidden="false" customHeight="false" outlineLevel="0" collapsed="false">
      <c r="C909" s="30"/>
      <c r="D909" s="26" t="n">
        <f aca="false">D908+1</f>
        <v>908</v>
      </c>
      <c r="H909" s="36"/>
      <c r="K909" s="30"/>
    </row>
    <row r="910" customFormat="false" ht="15.75" hidden="false" customHeight="false" outlineLevel="0" collapsed="false">
      <c r="C910" s="30"/>
      <c r="D910" s="26" t="n">
        <f aca="false">D909+1</f>
        <v>909</v>
      </c>
      <c r="H910" s="36"/>
      <c r="K910" s="30"/>
    </row>
    <row r="911" customFormat="false" ht="15.75" hidden="false" customHeight="false" outlineLevel="0" collapsed="false">
      <c r="C911" s="30"/>
      <c r="D911" s="26" t="n">
        <f aca="false">D910+1</f>
        <v>910</v>
      </c>
      <c r="H911" s="36"/>
      <c r="K911" s="30"/>
    </row>
    <row r="912" customFormat="false" ht="15.75" hidden="false" customHeight="false" outlineLevel="0" collapsed="false">
      <c r="C912" s="30"/>
      <c r="D912" s="26" t="n">
        <f aca="false">D911+1</f>
        <v>911</v>
      </c>
      <c r="H912" s="36"/>
      <c r="K912" s="30"/>
    </row>
    <row r="913" customFormat="false" ht="15.75" hidden="false" customHeight="false" outlineLevel="0" collapsed="false">
      <c r="C913" s="30"/>
      <c r="D913" s="26" t="n">
        <f aca="false">D912+1</f>
        <v>912</v>
      </c>
      <c r="H913" s="36"/>
      <c r="K913" s="30"/>
    </row>
    <row r="914" customFormat="false" ht="15.75" hidden="false" customHeight="false" outlineLevel="0" collapsed="false">
      <c r="C914" s="30"/>
      <c r="D914" s="26" t="n">
        <f aca="false">D913+1</f>
        <v>913</v>
      </c>
      <c r="H914" s="36"/>
      <c r="K914" s="30"/>
    </row>
    <row r="915" customFormat="false" ht="15.75" hidden="false" customHeight="false" outlineLevel="0" collapsed="false">
      <c r="C915" s="30"/>
      <c r="D915" s="26" t="n">
        <f aca="false">D914+1</f>
        <v>914</v>
      </c>
      <c r="H915" s="36"/>
      <c r="K915" s="30"/>
    </row>
    <row r="916" customFormat="false" ht="15.75" hidden="false" customHeight="false" outlineLevel="0" collapsed="false">
      <c r="C916" s="30"/>
      <c r="D916" s="26" t="n">
        <f aca="false">D915+1</f>
        <v>915</v>
      </c>
      <c r="H916" s="36"/>
      <c r="K916" s="30"/>
    </row>
    <row r="917" customFormat="false" ht="15.75" hidden="false" customHeight="false" outlineLevel="0" collapsed="false">
      <c r="C917" s="30"/>
      <c r="D917" s="26" t="n">
        <f aca="false">D916+1</f>
        <v>916</v>
      </c>
      <c r="H917" s="36"/>
      <c r="K917" s="30"/>
    </row>
    <row r="918" customFormat="false" ht="15.75" hidden="false" customHeight="false" outlineLevel="0" collapsed="false">
      <c r="C918" s="30"/>
      <c r="D918" s="26" t="n">
        <f aca="false">D917+1</f>
        <v>917</v>
      </c>
      <c r="H918" s="36"/>
      <c r="K918" s="30"/>
    </row>
    <row r="919" customFormat="false" ht="15.75" hidden="false" customHeight="false" outlineLevel="0" collapsed="false">
      <c r="C919" s="30"/>
      <c r="D919" s="26" t="n">
        <f aca="false">D918+1</f>
        <v>918</v>
      </c>
      <c r="H919" s="36"/>
      <c r="K919" s="30"/>
    </row>
    <row r="920" customFormat="false" ht="15.75" hidden="false" customHeight="false" outlineLevel="0" collapsed="false">
      <c r="C920" s="30"/>
      <c r="D920" s="26" t="n">
        <f aca="false">D919+1</f>
        <v>919</v>
      </c>
      <c r="H920" s="36"/>
      <c r="K920" s="30"/>
    </row>
    <row r="921" customFormat="false" ht="15.75" hidden="false" customHeight="false" outlineLevel="0" collapsed="false">
      <c r="C921" s="30"/>
      <c r="D921" s="26" t="n">
        <f aca="false">D920+1</f>
        <v>920</v>
      </c>
      <c r="H921" s="36"/>
      <c r="K921" s="30"/>
    </row>
    <row r="922" customFormat="false" ht="15.75" hidden="false" customHeight="false" outlineLevel="0" collapsed="false">
      <c r="C922" s="30"/>
      <c r="D922" s="26" t="n">
        <f aca="false">D921+1</f>
        <v>921</v>
      </c>
      <c r="H922" s="36"/>
      <c r="K922" s="30"/>
    </row>
    <row r="923" customFormat="false" ht="15.75" hidden="false" customHeight="false" outlineLevel="0" collapsed="false">
      <c r="C923" s="30"/>
      <c r="D923" s="26" t="n">
        <f aca="false">D922+1</f>
        <v>922</v>
      </c>
      <c r="H923" s="36"/>
      <c r="K923" s="30"/>
    </row>
    <row r="924" customFormat="false" ht="15.75" hidden="false" customHeight="false" outlineLevel="0" collapsed="false">
      <c r="C924" s="30"/>
      <c r="D924" s="26" t="n">
        <f aca="false">D923+1</f>
        <v>923</v>
      </c>
      <c r="H924" s="36"/>
      <c r="K924" s="30"/>
    </row>
    <row r="925" customFormat="false" ht="15.75" hidden="false" customHeight="false" outlineLevel="0" collapsed="false">
      <c r="C925" s="30"/>
      <c r="D925" s="26" t="n">
        <f aca="false">D924+1</f>
        <v>924</v>
      </c>
      <c r="H925" s="36"/>
      <c r="K925" s="30"/>
    </row>
    <row r="926" customFormat="false" ht="15.75" hidden="false" customHeight="false" outlineLevel="0" collapsed="false">
      <c r="C926" s="30"/>
      <c r="D926" s="26" t="n">
        <f aca="false">D925+1</f>
        <v>925</v>
      </c>
      <c r="H926" s="36"/>
      <c r="K926" s="30"/>
    </row>
    <row r="927" customFormat="false" ht="15.75" hidden="false" customHeight="false" outlineLevel="0" collapsed="false">
      <c r="C927" s="30"/>
      <c r="D927" s="26" t="n">
        <f aca="false">D926+1</f>
        <v>926</v>
      </c>
      <c r="H927" s="36"/>
      <c r="K927" s="30"/>
    </row>
    <row r="928" customFormat="false" ht="15.75" hidden="false" customHeight="false" outlineLevel="0" collapsed="false">
      <c r="C928" s="30"/>
      <c r="D928" s="26" t="n">
        <f aca="false">D927+1</f>
        <v>927</v>
      </c>
      <c r="H928" s="36"/>
      <c r="K928" s="30"/>
    </row>
    <row r="929" customFormat="false" ht="15.75" hidden="false" customHeight="false" outlineLevel="0" collapsed="false">
      <c r="C929" s="30"/>
      <c r="D929" s="26" t="n">
        <f aca="false">D928+1</f>
        <v>928</v>
      </c>
      <c r="H929" s="36"/>
      <c r="K929" s="30"/>
    </row>
    <row r="930" customFormat="false" ht="15.75" hidden="false" customHeight="false" outlineLevel="0" collapsed="false">
      <c r="C930" s="30"/>
      <c r="D930" s="26" t="n">
        <f aca="false">D929+1</f>
        <v>929</v>
      </c>
      <c r="H930" s="36"/>
      <c r="K930" s="30"/>
    </row>
    <row r="931" customFormat="false" ht="15.75" hidden="false" customHeight="false" outlineLevel="0" collapsed="false">
      <c r="C931" s="30"/>
      <c r="D931" s="26" t="n">
        <f aca="false">D930+1</f>
        <v>930</v>
      </c>
      <c r="H931" s="36"/>
      <c r="K931" s="30"/>
    </row>
    <row r="932" customFormat="false" ht="15.75" hidden="false" customHeight="false" outlineLevel="0" collapsed="false">
      <c r="C932" s="30"/>
      <c r="D932" s="26" t="n">
        <f aca="false">D931+1</f>
        <v>931</v>
      </c>
      <c r="H932" s="36"/>
      <c r="K932" s="30"/>
    </row>
    <row r="933" customFormat="false" ht="15.75" hidden="false" customHeight="false" outlineLevel="0" collapsed="false">
      <c r="C933" s="30"/>
      <c r="D933" s="26" t="n">
        <f aca="false">D932+1</f>
        <v>932</v>
      </c>
      <c r="H933" s="36"/>
      <c r="K933" s="30"/>
    </row>
    <row r="934" customFormat="false" ht="15.75" hidden="false" customHeight="false" outlineLevel="0" collapsed="false">
      <c r="C934" s="30"/>
      <c r="D934" s="26" t="n">
        <f aca="false">D933+1</f>
        <v>933</v>
      </c>
      <c r="H934" s="36"/>
      <c r="K934" s="30"/>
    </row>
    <row r="935" customFormat="false" ht="15.75" hidden="false" customHeight="false" outlineLevel="0" collapsed="false">
      <c r="C935" s="30"/>
      <c r="D935" s="26" t="n">
        <f aca="false">D934+1</f>
        <v>934</v>
      </c>
      <c r="H935" s="36"/>
      <c r="K935" s="30"/>
    </row>
    <row r="936" customFormat="false" ht="15.75" hidden="false" customHeight="false" outlineLevel="0" collapsed="false">
      <c r="C936" s="30"/>
      <c r="D936" s="26" t="n">
        <f aca="false">D935+1</f>
        <v>935</v>
      </c>
      <c r="H936" s="36"/>
      <c r="K936" s="30"/>
    </row>
    <row r="937" customFormat="false" ht="15.75" hidden="false" customHeight="false" outlineLevel="0" collapsed="false">
      <c r="C937" s="30"/>
      <c r="D937" s="26" t="n">
        <f aca="false">D936+1</f>
        <v>936</v>
      </c>
      <c r="H937" s="36"/>
      <c r="K937" s="30"/>
    </row>
    <row r="938" customFormat="false" ht="15.75" hidden="false" customHeight="false" outlineLevel="0" collapsed="false">
      <c r="C938" s="30"/>
      <c r="D938" s="26" t="n">
        <f aca="false">D937+1</f>
        <v>937</v>
      </c>
      <c r="H938" s="36"/>
      <c r="K938" s="30"/>
    </row>
    <row r="939" customFormat="false" ht="15.75" hidden="false" customHeight="false" outlineLevel="0" collapsed="false">
      <c r="C939" s="30"/>
      <c r="D939" s="26" t="n">
        <f aca="false">D938+1</f>
        <v>938</v>
      </c>
      <c r="H939" s="36"/>
      <c r="K939" s="30"/>
    </row>
    <row r="940" customFormat="false" ht="15.75" hidden="false" customHeight="false" outlineLevel="0" collapsed="false">
      <c r="C940" s="30"/>
      <c r="D940" s="26" t="n">
        <f aca="false">D939+1</f>
        <v>939</v>
      </c>
      <c r="H940" s="36"/>
      <c r="K940" s="30"/>
    </row>
    <row r="941" customFormat="false" ht="15.75" hidden="false" customHeight="false" outlineLevel="0" collapsed="false">
      <c r="C941" s="30"/>
      <c r="D941" s="26" t="n">
        <f aca="false">D940+1</f>
        <v>940</v>
      </c>
      <c r="H941" s="36"/>
      <c r="K941" s="30"/>
    </row>
    <row r="942" customFormat="false" ht="15.75" hidden="false" customHeight="false" outlineLevel="0" collapsed="false">
      <c r="C942" s="30"/>
      <c r="D942" s="26" t="n">
        <f aca="false">D941+1</f>
        <v>941</v>
      </c>
      <c r="H942" s="36"/>
      <c r="K942" s="30"/>
    </row>
    <row r="943" customFormat="false" ht="15.75" hidden="false" customHeight="false" outlineLevel="0" collapsed="false">
      <c r="C943" s="30"/>
      <c r="D943" s="26" t="n">
        <f aca="false">D942+1</f>
        <v>942</v>
      </c>
      <c r="H943" s="36"/>
      <c r="K943" s="30"/>
    </row>
    <row r="944" customFormat="false" ht="15.75" hidden="false" customHeight="false" outlineLevel="0" collapsed="false">
      <c r="C944" s="30"/>
      <c r="D944" s="26" t="n">
        <f aca="false">D943+1</f>
        <v>943</v>
      </c>
      <c r="H944" s="36"/>
      <c r="K944" s="30"/>
    </row>
    <row r="945" customFormat="false" ht="15.75" hidden="false" customHeight="false" outlineLevel="0" collapsed="false">
      <c r="C945" s="30"/>
      <c r="D945" s="26" t="n">
        <f aca="false">D944+1</f>
        <v>944</v>
      </c>
      <c r="H945" s="36"/>
      <c r="K945" s="30"/>
    </row>
    <row r="946" customFormat="false" ht="15.75" hidden="false" customHeight="false" outlineLevel="0" collapsed="false">
      <c r="C946" s="30"/>
      <c r="D946" s="26" t="n">
        <f aca="false">D945+1</f>
        <v>945</v>
      </c>
      <c r="H946" s="36"/>
      <c r="K946" s="30"/>
    </row>
    <row r="947" customFormat="false" ht="15.75" hidden="false" customHeight="false" outlineLevel="0" collapsed="false">
      <c r="C947" s="30"/>
      <c r="D947" s="26" t="n">
        <f aca="false">D946+1</f>
        <v>946</v>
      </c>
      <c r="H947" s="36"/>
      <c r="K947" s="30"/>
    </row>
    <row r="948" customFormat="false" ht="15.75" hidden="false" customHeight="false" outlineLevel="0" collapsed="false">
      <c r="C948" s="30"/>
      <c r="D948" s="26" t="n">
        <f aca="false">D947+1</f>
        <v>947</v>
      </c>
      <c r="H948" s="36"/>
      <c r="K948" s="30"/>
    </row>
    <row r="949" customFormat="false" ht="15.75" hidden="false" customHeight="false" outlineLevel="0" collapsed="false">
      <c r="C949" s="30"/>
      <c r="D949" s="26" t="n">
        <f aca="false">D948+1</f>
        <v>948</v>
      </c>
      <c r="H949" s="36"/>
      <c r="K949" s="30"/>
    </row>
    <row r="950" customFormat="false" ht="15.75" hidden="false" customHeight="false" outlineLevel="0" collapsed="false">
      <c r="C950" s="30"/>
      <c r="D950" s="26" t="n">
        <f aca="false">D949+1</f>
        <v>949</v>
      </c>
      <c r="H950" s="36"/>
      <c r="K950" s="30"/>
    </row>
    <row r="951" customFormat="false" ht="15.75" hidden="false" customHeight="false" outlineLevel="0" collapsed="false">
      <c r="C951" s="30"/>
      <c r="D951" s="26" t="n">
        <f aca="false">D950+1</f>
        <v>950</v>
      </c>
      <c r="H951" s="36"/>
      <c r="K951" s="30"/>
    </row>
    <row r="952" customFormat="false" ht="15.75" hidden="false" customHeight="false" outlineLevel="0" collapsed="false">
      <c r="C952" s="30"/>
      <c r="D952" s="26" t="n">
        <f aca="false">D951+1</f>
        <v>951</v>
      </c>
      <c r="H952" s="36"/>
      <c r="K952" s="30"/>
    </row>
    <row r="953" customFormat="false" ht="15.75" hidden="false" customHeight="false" outlineLevel="0" collapsed="false">
      <c r="C953" s="30"/>
      <c r="D953" s="26" t="n">
        <f aca="false">D952+1</f>
        <v>952</v>
      </c>
      <c r="H953" s="36"/>
      <c r="K953" s="30"/>
    </row>
    <row r="954" customFormat="false" ht="15.75" hidden="false" customHeight="false" outlineLevel="0" collapsed="false">
      <c r="C954" s="30"/>
      <c r="D954" s="26" t="n">
        <f aca="false">D953+1</f>
        <v>953</v>
      </c>
      <c r="H954" s="36"/>
      <c r="K954" s="30"/>
    </row>
    <row r="955" customFormat="false" ht="15.75" hidden="false" customHeight="false" outlineLevel="0" collapsed="false">
      <c r="C955" s="30"/>
      <c r="D955" s="26" t="n">
        <f aca="false">D954+1</f>
        <v>954</v>
      </c>
      <c r="H955" s="36"/>
      <c r="K955" s="30"/>
    </row>
    <row r="956" customFormat="false" ht="15.75" hidden="false" customHeight="false" outlineLevel="0" collapsed="false">
      <c r="C956" s="30"/>
      <c r="D956" s="26" t="n">
        <f aca="false">D955+1</f>
        <v>955</v>
      </c>
      <c r="H956" s="36"/>
      <c r="K956" s="30"/>
    </row>
    <row r="957" customFormat="false" ht="15.75" hidden="false" customHeight="false" outlineLevel="0" collapsed="false">
      <c r="C957" s="30"/>
      <c r="D957" s="26" t="n">
        <f aca="false">D956+1</f>
        <v>956</v>
      </c>
      <c r="H957" s="36"/>
      <c r="K957" s="30"/>
    </row>
    <row r="958" customFormat="false" ht="15.75" hidden="false" customHeight="false" outlineLevel="0" collapsed="false">
      <c r="C958" s="30"/>
      <c r="D958" s="26" t="n">
        <f aca="false">D957+1</f>
        <v>957</v>
      </c>
      <c r="H958" s="36"/>
      <c r="K958" s="30"/>
    </row>
    <row r="959" customFormat="false" ht="15.75" hidden="false" customHeight="false" outlineLevel="0" collapsed="false">
      <c r="C959" s="30"/>
      <c r="D959" s="26" t="n">
        <f aca="false">D958+1</f>
        <v>958</v>
      </c>
      <c r="H959" s="36"/>
      <c r="K959" s="30"/>
    </row>
    <row r="960" customFormat="false" ht="15.75" hidden="false" customHeight="false" outlineLevel="0" collapsed="false">
      <c r="C960" s="30"/>
      <c r="D960" s="26" t="n">
        <f aca="false">D959+1</f>
        <v>959</v>
      </c>
      <c r="H960" s="36"/>
      <c r="K960" s="30"/>
    </row>
    <row r="961" customFormat="false" ht="15.75" hidden="false" customHeight="false" outlineLevel="0" collapsed="false">
      <c r="C961" s="30"/>
      <c r="D961" s="26" t="n">
        <f aca="false">D960+1</f>
        <v>960</v>
      </c>
      <c r="H961" s="36"/>
      <c r="K961" s="30"/>
    </row>
    <row r="962" customFormat="false" ht="15.75" hidden="false" customHeight="false" outlineLevel="0" collapsed="false">
      <c r="C962" s="30"/>
      <c r="D962" s="26" t="n">
        <f aca="false">D961+1</f>
        <v>961</v>
      </c>
      <c r="H962" s="36"/>
      <c r="K962" s="30"/>
    </row>
    <row r="963" customFormat="false" ht="15.75" hidden="false" customHeight="false" outlineLevel="0" collapsed="false">
      <c r="C963" s="30"/>
      <c r="D963" s="26" t="n">
        <f aca="false">D962+1</f>
        <v>962</v>
      </c>
      <c r="H963" s="36"/>
      <c r="K963" s="30"/>
    </row>
    <row r="964" customFormat="false" ht="15.75" hidden="false" customHeight="false" outlineLevel="0" collapsed="false">
      <c r="C964" s="30"/>
      <c r="D964" s="26" t="n">
        <f aca="false">D963+1</f>
        <v>963</v>
      </c>
      <c r="H964" s="36"/>
      <c r="K964" s="30"/>
    </row>
    <row r="965" customFormat="false" ht="15.75" hidden="false" customHeight="false" outlineLevel="0" collapsed="false">
      <c r="C965" s="30"/>
      <c r="D965" s="26" t="n">
        <f aca="false">D964+1</f>
        <v>964</v>
      </c>
      <c r="H965" s="36"/>
      <c r="K965" s="30"/>
    </row>
    <row r="966" customFormat="false" ht="15.75" hidden="false" customHeight="false" outlineLevel="0" collapsed="false">
      <c r="C966" s="30"/>
      <c r="D966" s="26" t="n">
        <f aca="false">D965+1</f>
        <v>965</v>
      </c>
      <c r="H966" s="36"/>
      <c r="K966" s="30"/>
    </row>
    <row r="967" customFormat="false" ht="15.75" hidden="false" customHeight="false" outlineLevel="0" collapsed="false">
      <c r="C967" s="30"/>
      <c r="D967" s="26" t="n">
        <f aca="false">D966+1</f>
        <v>966</v>
      </c>
      <c r="H967" s="36"/>
      <c r="K967" s="30"/>
    </row>
    <row r="968" customFormat="false" ht="15.75" hidden="false" customHeight="false" outlineLevel="0" collapsed="false">
      <c r="C968" s="30"/>
      <c r="D968" s="26" t="n">
        <f aca="false">D967+1</f>
        <v>967</v>
      </c>
      <c r="H968" s="36"/>
      <c r="K968" s="30"/>
    </row>
    <row r="969" customFormat="false" ht="15.75" hidden="false" customHeight="false" outlineLevel="0" collapsed="false">
      <c r="C969" s="30"/>
      <c r="D969" s="26" t="n">
        <f aca="false">D968+1</f>
        <v>968</v>
      </c>
      <c r="H969" s="36"/>
      <c r="K969" s="30"/>
    </row>
    <row r="970" customFormat="false" ht="15.75" hidden="false" customHeight="false" outlineLevel="0" collapsed="false">
      <c r="C970" s="30"/>
      <c r="D970" s="26" t="n">
        <f aca="false">D969+1</f>
        <v>969</v>
      </c>
      <c r="H970" s="36"/>
      <c r="K970" s="30"/>
    </row>
    <row r="971" customFormat="false" ht="15.75" hidden="false" customHeight="false" outlineLevel="0" collapsed="false">
      <c r="C971" s="30"/>
      <c r="D971" s="26" t="n">
        <f aca="false">D970+1</f>
        <v>970</v>
      </c>
      <c r="H971" s="36"/>
      <c r="K971" s="30"/>
    </row>
    <row r="972" customFormat="false" ht="15.75" hidden="false" customHeight="false" outlineLevel="0" collapsed="false">
      <c r="C972" s="30"/>
      <c r="D972" s="26" t="n">
        <f aca="false">D971+1</f>
        <v>971</v>
      </c>
      <c r="H972" s="36"/>
      <c r="K972" s="30"/>
    </row>
    <row r="973" customFormat="false" ht="15.75" hidden="false" customHeight="false" outlineLevel="0" collapsed="false">
      <c r="C973" s="30"/>
      <c r="D973" s="26" t="n">
        <f aca="false">D972+1</f>
        <v>972</v>
      </c>
      <c r="H973" s="36"/>
      <c r="K973" s="30"/>
    </row>
    <row r="974" customFormat="false" ht="15.75" hidden="false" customHeight="false" outlineLevel="0" collapsed="false">
      <c r="C974" s="30"/>
      <c r="D974" s="26" t="n">
        <f aca="false">D973+1</f>
        <v>973</v>
      </c>
      <c r="H974" s="36"/>
      <c r="K974" s="30"/>
    </row>
    <row r="975" customFormat="false" ht="15.75" hidden="false" customHeight="false" outlineLevel="0" collapsed="false">
      <c r="C975" s="30"/>
      <c r="D975" s="26" t="n">
        <f aca="false">D974+1</f>
        <v>974</v>
      </c>
      <c r="H975" s="36"/>
      <c r="K975" s="30"/>
    </row>
    <row r="976" customFormat="false" ht="15.75" hidden="false" customHeight="false" outlineLevel="0" collapsed="false">
      <c r="C976" s="30"/>
      <c r="D976" s="26" t="n">
        <f aca="false">D975+1</f>
        <v>975</v>
      </c>
      <c r="H976" s="36"/>
      <c r="K976" s="30"/>
    </row>
    <row r="977" customFormat="false" ht="15.75" hidden="false" customHeight="false" outlineLevel="0" collapsed="false">
      <c r="C977" s="30"/>
      <c r="D977" s="26" t="n">
        <f aca="false">D976+1</f>
        <v>976</v>
      </c>
      <c r="H977" s="36"/>
      <c r="K977" s="30"/>
    </row>
    <row r="978" customFormat="false" ht="15.75" hidden="false" customHeight="false" outlineLevel="0" collapsed="false">
      <c r="C978" s="30"/>
      <c r="D978" s="26" t="n">
        <f aca="false">D977+1</f>
        <v>977</v>
      </c>
      <c r="H978" s="36"/>
      <c r="K978" s="30"/>
    </row>
    <row r="979" customFormat="false" ht="15.75" hidden="false" customHeight="false" outlineLevel="0" collapsed="false">
      <c r="C979" s="30"/>
      <c r="D979" s="26" t="n">
        <f aca="false">D978+1</f>
        <v>978</v>
      </c>
      <c r="H979" s="36"/>
      <c r="K979" s="30"/>
    </row>
    <row r="980" customFormat="false" ht="15.75" hidden="false" customHeight="false" outlineLevel="0" collapsed="false">
      <c r="C980" s="30"/>
      <c r="D980" s="26" t="n">
        <f aca="false">D979+1</f>
        <v>979</v>
      </c>
      <c r="H980" s="36"/>
      <c r="K980" s="30"/>
    </row>
    <row r="981" customFormat="false" ht="15.75" hidden="false" customHeight="false" outlineLevel="0" collapsed="false">
      <c r="C981" s="30"/>
      <c r="D981" s="26" t="n">
        <f aca="false">D980+1</f>
        <v>980</v>
      </c>
      <c r="H981" s="36"/>
      <c r="K981" s="30"/>
    </row>
    <row r="982" customFormat="false" ht="15.75" hidden="false" customHeight="false" outlineLevel="0" collapsed="false">
      <c r="C982" s="30"/>
      <c r="D982" s="26" t="n">
        <f aca="false">D981+1</f>
        <v>981</v>
      </c>
      <c r="H982" s="36"/>
      <c r="K982" s="30"/>
    </row>
    <row r="983" customFormat="false" ht="15.75" hidden="false" customHeight="false" outlineLevel="0" collapsed="false">
      <c r="C983" s="30"/>
      <c r="D983" s="26" t="n">
        <f aca="false">D982+1</f>
        <v>982</v>
      </c>
      <c r="H983" s="36"/>
      <c r="K983" s="30"/>
    </row>
    <row r="984" customFormat="false" ht="15.75" hidden="false" customHeight="false" outlineLevel="0" collapsed="false">
      <c r="C984" s="30"/>
      <c r="D984" s="26" t="n">
        <f aca="false">D983+1</f>
        <v>983</v>
      </c>
      <c r="H984" s="36"/>
      <c r="K984" s="30"/>
    </row>
    <row r="985" customFormat="false" ht="15.75" hidden="false" customHeight="false" outlineLevel="0" collapsed="false">
      <c r="C985" s="30"/>
      <c r="D985" s="26" t="n">
        <f aca="false">D984+1</f>
        <v>984</v>
      </c>
      <c r="H985" s="36"/>
      <c r="K985" s="30"/>
    </row>
    <row r="986" customFormat="false" ht="15.75" hidden="false" customHeight="false" outlineLevel="0" collapsed="false">
      <c r="C986" s="30"/>
      <c r="D986" s="26" t="n">
        <f aca="false">D985+1</f>
        <v>985</v>
      </c>
      <c r="H986" s="36"/>
      <c r="K986" s="30"/>
    </row>
    <row r="987" customFormat="false" ht="15.75" hidden="false" customHeight="false" outlineLevel="0" collapsed="false">
      <c r="C987" s="30"/>
      <c r="D987" s="26" t="n">
        <f aca="false">D986+1</f>
        <v>986</v>
      </c>
      <c r="H987" s="36"/>
      <c r="K987" s="30"/>
    </row>
    <row r="988" customFormat="false" ht="15.75" hidden="false" customHeight="false" outlineLevel="0" collapsed="false">
      <c r="C988" s="30"/>
      <c r="D988" s="26" t="n">
        <f aca="false">D987+1</f>
        <v>987</v>
      </c>
      <c r="H988" s="36"/>
      <c r="K988" s="30"/>
    </row>
    <row r="989" customFormat="false" ht="15.75" hidden="false" customHeight="false" outlineLevel="0" collapsed="false">
      <c r="C989" s="30"/>
      <c r="D989" s="26" t="n">
        <f aca="false">D988+1</f>
        <v>988</v>
      </c>
      <c r="H989" s="36"/>
      <c r="K989" s="30"/>
    </row>
    <row r="990" customFormat="false" ht="15.75" hidden="false" customHeight="false" outlineLevel="0" collapsed="false">
      <c r="C990" s="30"/>
      <c r="D990" s="26" t="n">
        <f aca="false">D989+1</f>
        <v>989</v>
      </c>
      <c r="H990" s="36"/>
      <c r="K990" s="30"/>
    </row>
    <row r="991" customFormat="false" ht="15.75" hidden="false" customHeight="false" outlineLevel="0" collapsed="false">
      <c r="C991" s="30"/>
      <c r="D991" s="26" t="n">
        <f aca="false">D990+1</f>
        <v>990</v>
      </c>
      <c r="H991" s="36"/>
      <c r="K991" s="30"/>
    </row>
    <row r="992" customFormat="false" ht="15.75" hidden="false" customHeight="false" outlineLevel="0" collapsed="false">
      <c r="C992" s="30"/>
      <c r="D992" s="26" t="n">
        <f aca="false">D991+1</f>
        <v>991</v>
      </c>
      <c r="H992" s="36"/>
      <c r="K992" s="30"/>
    </row>
    <row r="993" customFormat="false" ht="15.75" hidden="false" customHeight="false" outlineLevel="0" collapsed="false">
      <c r="C993" s="30"/>
      <c r="D993" s="26" t="n">
        <f aca="false">D992+1</f>
        <v>992</v>
      </c>
      <c r="H993" s="36"/>
      <c r="K993" s="30"/>
    </row>
    <row r="994" customFormat="false" ht="15.75" hidden="false" customHeight="false" outlineLevel="0" collapsed="false">
      <c r="C994" s="30"/>
      <c r="D994" s="26" t="n">
        <f aca="false">D993+1</f>
        <v>993</v>
      </c>
      <c r="H994" s="36"/>
      <c r="K994" s="30"/>
    </row>
    <row r="995" customFormat="false" ht="15.75" hidden="false" customHeight="false" outlineLevel="0" collapsed="false">
      <c r="C995" s="30"/>
      <c r="D995" s="26" t="n">
        <f aca="false">D994+1</f>
        <v>994</v>
      </c>
      <c r="H995" s="36"/>
      <c r="K995" s="30"/>
    </row>
    <row r="996" customFormat="false" ht="15.75" hidden="false" customHeight="false" outlineLevel="0" collapsed="false">
      <c r="C996" s="30"/>
      <c r="D996" s="26" t="n">
        <f aca="false">D995+1</f>
        <v>995</v>
      </c>
      <c r="H996" s="36"/>
      <c r="K996" s="30"/>
    </row>
    <row r="997" customFormat="false" ht="15.75" hidden="false" customHeight="false" outlineLevel="0" collapsed="false">
      <c r="C997" s="30"/>
      <c r="D997" s="26" t="n">
        <f aca="false">D996+1</f>
        <v>996</v>
      </c>
      <c r="H997" s="36"/>
      <c r="K997" s="30"/>
    </row>
    <row r="998" customFormat="false" ht="15.75" hidden="false" customHeight="false" outlineLevel="0" collapsed="false">
      <c r="C998" s="30"/>
      <c r="D998" s="26" t="n">
        <f aca="false">D997+1</f>
        <v>997</v>
      </c>
      <c r="H998" s="36"/>
      <c r="K998" s="30"/>
    </row>
    <row r="999" customFormat="false" ht="15.75" hidden="false" customHeight="false" outlineLevel="0" collapsed="false">
      <c r="C999" s="30"/>
      <c r="D999" s="26" t="n">
        <f aca="false">D998+1</f>
        <v>998</v>
      </c>
      <c r="H999" s="36"/>
      <c r="K999" s="30"/>
    </row>
    <row r="1000" customFormat="false" ht="15.75" hidden="false" customHeight="false" outlineLevel="0" collapsed="false">
      <c r="C1000" s="30"/>
      <c r="D1000" s="26" t="n">
        <f aca="false">D999+1</f>
        <v>999</v>
      </c>
      <c r="H1000" s="36"/>
      <c r="K1000" s="30"/>
    </row>
  </sheetData>
  <mergeCells count="13">
    <mergeCell ref="A1:B1"/>
    <mergeCell ref="L2:O2"/>
    <mergeCell ref="L4:O4"/>
    <mergeCell ref="L6:O6"/>
    <mergeCell ref="L8:O8"/>
    <mergeCell ref="L10:O10"/>
    <mergeCell ref="L12:O12"/>
    <mergeCell ref="L14:O14"/>
    <mergeCell ref="L16:O16"/>
    <mergeCell ref="L18:O18"/>
    <mergeCell ref="L20:O20"/>
    <mergeCell ref="L22:O22"/>
    <mergeCell ref="L24:O2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4" activeCellId="0" sqref="B4"/>
    </sheetView>
  </sheetViews>
  <sheetFormatPr defaultRowHeight="15.75"/>
  <cols>
    <col collapsed="false" hidden="false" max="1" min="1" style="0" width="10.7091836734694"/>
    <col collapsed="false" hidden="false" max="2" min="2" style="0" width="2.29591836734694"/>
    <col collapsed="false" hidden="false" max="3" min="3" style="0" width="53"/>
    <col collapsed="false" hidden="false" max="5" min="5" style="0" width="11.4285714285714"/>
    <col collapsed="false" hidden="false" max="12" min="6" style="0" width="8.70918367346939"/>
    <col collapsed="false" hidden="false" max="13" min="13" style="0" width="7.56632653061225"/>
    <col collapsed="false" hidden="false" max="15" min="14" style="0" width="8.70918367346939"/>
    <col collapsed="false" hidden="false" max="17" min="17" style="0" width="2.29591836734694"/>
    <col collapsed="false" hidden="false" max="18" min="18" style="0" width="15.5714285714286"/>
    <col collapsed="false" hidden="false" max="1025" min="19" style="0" width="14.4285714285714"/>
  </cols>
  <sheetData>
    <row r="1" customFormat="false" ht="6" hidden="false" customHeight="true" outlineLevel="0" collapsed="false">
      <c r="A1" s="52"/>
      <c r="B1" s="52"/>
      <c r="C1" s="53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5"/>
      <c r="Q1" s="56"/>
      <c r="R1" s="57"/>
    </row>
    <row r="2" customFormat="false" ht="38.25" hidden="false" customHeight="true" outlineLevel="0" collapsed="false">
      <c r="A2" s="58"/>
      <c r="B2" s="58"/>
      <c r="C2" s="59" t="s">
        <v>27</v>
      </c>
      <c r="D2" s="60" t="n">
        <v>42005</v>
      </c>
      <c r="E2" s="60" t="n">
        <v>42036</v>
      </c>
      <c r="F2" s="60" t="n">
        <v>42064</v>
      </c>
      <c r="G2" s="60" t="n">
        <v>42095</v>
      </c>
      <c r="H2" s="60" t="n">
        <v>42125</v>
      </c>
      <c r="I2" s="60" t="n">
        <v>42156</v>
      </c>
      <c r="J2" s="60" t="n">
        <v>42186</v>
      </c>
      <c r="K2" s="60" t="n">
        <v>42217</v>
      </c>
      <c r="L2" s="60" t="n">
        <v>42248</v>
      </c>
      <c r="M2" s="60" t="n">
        <v>42278</v>
      </c>
      <c r="N2" s="60" t="n">
        <v>42309</v>
      </c>
      <c r="O2" s="60" t="n">
        <v>42339</v>
      </c>
      <c r="P2" s="61" t="s">
        <v>434</v>
      </c>
      <c r="Q2" s="62"/>
      <c r="R2" s="61"/>
    </row>
    <row r="3" customFormat="false" ht="24" hidden="false" customHeight="true" outlineLevel="0" collapsed="false">
      <c r="A3" s="63" t="s">
        <v>53</v>
      </c>
      <c r="B3" s="64"/>
      <c r="C3" s="65" t="s">
        <v>435</v>
      </c>
      <c r="D3" s="66" t="n">
        <f aca="false">SUM(D4:D12)</f>
        <v>2981000</v>
      </c>
      <c r="E3" s="66" t="n">
        <f aca="false">SUM(E4:E12)</f>
        <v>0</v>
      </c>
      <c r="F3" s="66" t="n">
        <f aca="false">SUM(F4:F12)</f>
        <v>0</v>
      </c>
      <c r="G3" s="66" t="n">
        <f aca="false">SUM(G4:G12)</f>
        <v>0</v>
      </c>
      <c r="H3" s="66" t="n">
        <f aca="false">SUM(H4:H12)</f>
        <v>0</v>
      </c>
      <c r="I3" s="66" t="n">
        <f aca="false">SUM(I4:I12)</f>
        <v>0</v>
      </c>
      <c r="J3" s="66" t="n">
        <f aca="false">SUM(J4:J12)</f>
        <v>0</v>
      </c>
      <c r="K3" s="66" t="n">
        <f aca="false">SUM(K4:K12)</f>
        <v>0</v>
      </c>
      <c r="L3" s="66" t="n">
        <f aca="false">SUM(L4:L12)</f>
        <v>0</v>
      </c>
      <c r="M3" s="66" t="n">
        <f aca="false">SUM(M4:M12)</f>
        <v>0</v>
      </c>
      <c r="N3" s="66" t="n">
        <f aca="false">SUM(N4:N12)</f>
        <v>0</v>
      </c>
      <c r="O3" s="66" t="n">
        <f aca="false">SUM(O4:O12)</f>
        <v>0</v>
      </c>
      <c r="P3" s="67" t="n">
        <f aca="false">SUM(D3:O3)</f>
        <v>2981000</v>
      </c>
      <c r="Q3" s="68"/>
      <c r="R3" s="69"/>
    </row>
    <row r="4" customFormat="false" ht="19.5" hidden="false" customHeight="true" outlineLevel="0" collapsed="false">
      <c r="A4" s="70"/>
      <c r="B4" s="71"/>
      <c r="C4" s="72" t="s">
        <v>436</v>
      </c>
      <c r="D4" s="73"/>
      <c r="E4" s="73"/>
      <c r="F4" s="73"/>
      <c r="G4" s="73"/>
      <c r="H4" s="73"/>
      <c r="I4" s="73"/>
      <c r="J4" s="74"/>
      <c r="K4" s="74"/>
      <c r="L4" s="74"/>
      <c r="M4" s="74"/>
      <c r="N4" s="74"/>
      <c r="O4" s="74"/>
      <c r="P4" s="75"/>
      <c r="Q4" s="76"/>
      <c r="R4" s="69"/>
    </row>
    <row r="5" customFormat="false" ht="19.5" hidden="false" customHeight="true" outlineLevel="0" collapsed="false">
      <c r="A5" s="69"/>
      <c r="B5" s="77"/>
      <c r="C5" s="78" t="s">
        <v>437</v>
      </c>
      <c r="D5" s="73" t="n">
        <f aca="false">OVPD!B6+OVPD!D6+OVPD!F6+OVPD!H6</f>
        <v>1783000</v>
      </c>
      <c r="E5" s="73" t="n">
        <f aca="false">OVPD!B17+OVPD!D17+OVPD!F17+OVPD!H17</f>
        <v>0</v>
      </c>
      <c r="F5" s="73" t="n">
        <f aca="false">OVPD!B28+OVPD!D28+OVPD!F28+OVPD!H28</f>
        <v>0</v>
      </c>
      <c r="G5" s="73" t="n">
        <f aca="false">OVPD!B39+OVPD!D39+OVPD!F39+OVPD!H39</f>
        <v>0</v>
      </c>
      <c r="H5" s="73" t="n">
        <f aca="false">OVPD!B50+OVPD!D50+OVPD!F50+OVPD!H50</f>
        <v>0</v>
      </c>
      <c r="I5" s="73" t="n">
        <f aca="false">OVPD!B61+OVPD!D61+OVPD!F61+OVPD!H61</f>
        <v>0</v>
      </c>
      <c r="J5" s="73" t="n">
        <f aca="false">OVPD!B72+OVPD!D72+OVPD!F72+OVPD!H72</f>
        <v>0</v>
      </c>
      <c r="K5" s="73" t="n">
        <f aca="false">OVPD!B83+OVPD!D83+OVPD!F83+OVPD!H83</f>
        <v>0</v>
      </c>
      <c r="L5" s="73" t="n">
        <f aca="false">OVPD!B94+OVPD!D94+OVPD!F94+OVPD!H94</f>
        <v>0</v>
      </c>
      <c r="M5" s="74" t="n">
        <f aca="false">OVPD!B105+OVPD!D105+OVPD!F105+OVPD!H105</f>
        <v>0</v>
      </c>
      <c r="N5" s="73" t="n">
        <f aca="false">OVPD!B116+OVPD!D116+OVPD!F116+OVPD!H116</f>
        <v>0</v>
      </c>
      <c r="O5" s="73" t="n">
        <f aca="false">OVPD!B127+OVPD!D127+OVPD!F127+OVPD!H127</f>
        <v>0</v>
      </c>
      <c r="P5" s="75" t="n">
        <f aca="false">SUM(D5:O5)</f>
        <v>1783000</v>
      </c>
      <c r="Q5" s="76"/>
      <c r="R5" s="69"/>
    </row>
    <row r="6" customFormat="false" ht="19.5" hidden="false" customHeight="true" outlineLevel="0" collapsed="false">
      <c r="A6" s="69"/>
      <c r="B6" s="77"/>
      <c r="C6" s="78" t="s">
        <v>438</v>
      </c>
      <c r="D6" s="73" t="n">
        <f aca="false">OVPD!B7+OVPD!D7+OVPD!F7+OVPD!H7</f>
        <v>841000</v>
      </c>
      <c r="E6" s="73" t="n">
        <f aca="false">OVPD!B18+OVPD!D18+OVPD!F18+OVPD!H18</f>
        <v>0</v>
      </c>
      <c r="F6" s="73" t="n">
        <f aca="false">OVPD!B29+OVPD!D29+OVPD!F29+OVPD!H29</f>
        <v>0</v>
      </c>
      <c r="G6" s="73" t="n">
        <f aca="false">OVPD!B40+OVPD!D40+OVPD!F40+OVPD!H40</f>
        <v>0</v>
      </c>
      <c r="H6" s="73" t="n">
        <f aca="false">OVPD!B51+OVPD!D51+OVPD!F51+OVPD!H51</f>
        <v>0</v>
      </c>
      <c r="I6" s="73" t="n">
        <f aca="false">OVPD!B62+OVPD!D62+OVPD!F62+OVPD!H62</f>
        <v>0</v>
      </c>
      <c r="J6" s="73" t="n">
        <f aca="false">OVPD!B73+OVPD!D73+OVPD!F73+OVPD!H73</f>
        <v>0</v>
      </c>
      <c r="K6" s="73" t="n">
        <f aca="false">OVPD!B84+OVPD!D84+OVPD!F84+OVPD!H84</f>
        <v>0</v>
      </c>
      <c r="L6" s="73" t="n">
        <f aca="false">OVPD!B95+OVPD!D95+OVPD!F95+OVPD!H95</f>
        <v>0</v>
      </c>
      <c r="M6" s="74" t="n">
        <f aca="false">OVPD!B106+OVPD!D106+OVPD!F106+OVPD!H106</f>
        <v>0</v>
      </c>
      <c r="N6" s="73" t="n">
        <f aca="false">OVPD!B117+OVPD!D117+OVPD!F117+OVPD!H117</f>
        <v>0</v>
      </c>
      <c r="O6" s="73" t="n">
        <f aca="false">OVPD!B128+OVPD!D128+OVPD!F128+OVPD!H128</f>
        <v>0</v>
      </c>
      <c r="P6" s="75" t="n">
        <f aca="false">SUM(D6:O6)</f>
        <v>841000</v>
      </c>
      <c r="Q6" s="76"/>
      <c r="R6" s="69"/>
    </row>
    <row r="7" customFormat="false" ht="19.5" hidden="false" customHeight="true" outlineLevel="0" collapsed="false">
      <c r="A7" s="69"/>
      <c r="B7" s="77"/>
      <c r="C7" s="78" t="s">
        <v>439</v>
      </c>
      <c r="D7" s="73" t="n">
        <f aca="false">OVPD!B8+OVPD!D8+OVPD!F8+OVPD!H8</f>
        <v>190000</v>
      </c>
      <c r="E7" s="73" t="n">
        <f aca="false">OVPD!B19+OVPD!D19+OVPD!F19+OVPD!H19</f>
        <v>0</v>
      </c>
      <c r="F7" s="73" t="n">
        <f aca="false">OVPD!B30+OVPD!D30+OVPD!F30+OVPD!H30</f>
        <v>0</v>
      </c>
      <c r="G7" s="73" t="n">
        <f aca="false">OVPD!B41+OVPD!D41+OVPD!F41+OVPD!H41</f>
        <v>0</v>
      </c>
      <c r="H7" s="73" t="n">
        <f aca="false">OVPD!B52+OVPD!D52+OVPD!F52+OVPD!H52</f>
        <v>0</v>
      </c>
      <c r="I7" s="73" t="n">
        <f aca="false">OVPD!B63+OVPD!D63+OVPD!F63+OVPD!H63</f>
        <v>0</v>
      </c>
      <c r="J7" s="73" t="n">
        <f aca="false">OVPD!B74+OVPD!D74+OVPD!F74+OVPD!H74</f>
        <v>0</v>
      </c>
      <c r="K7" s="73" t="n">
        <f aca="false">OVPD!B85+OVPD!D85+OVPD!F85+OVPD!H85</f>
        <v>0</v>
      </c>
      <c r="L7" s="73" t="n">
        <f aca="false">OVPD!B96+OVPD!D96+OVPD!F96+OVPD!H96</f>
        <v>0</v>
      </c>
      <c r="M7" s="74" t="n">
        <f aca="false">OVPD!B107+OVPD!D107+OVPD!F107+OVPD!H107</f>
        <v>0</v>
      </c>
      <c r="N7" s="73" t="n">
        <f aca="false">OVPD!B118+OVPD!D118+OVPD!F118+OVPD!H118</f>
        <v>0</v>
      </c>
      <c r="O7" s="73" t="n">
        <f aca="false">OVPD!B129+OVPD!D129+OVPD!F129+OVPD!H129</f>
        <v>0</v>
      </c>
      <c r="P7" s="75" t="n">
        <f aca="false">SUM(D7:O7)</f>
        <v>190000</v>
      </c>
      <c r="Q7" s="76"/>
      <c r="R7" s="69"/>
    </row>
    <row r="8" customFormat="false" ht="19.5" hidden="false" customHeight="true" outlineLevel="0" collapsed="false">
      <c r="A8" s="69"/>
      <c r="B8" s="77"/>
      <c r="C8" s="78" t="s">
        <v>440</v>
      </c>
      <c r="D8" s="73" t="n">
        <f aca="false">OVPD!B9+OVPD!D9+OVPD!F9+OVPD!H9</f>
        <v>167000</v>
      </c>
      <c r="E8" s="73" t="n">
        <f aca="false">OVPD!B20+OVPD!D20+OVPD!F20+OVPD!H20</f>
        <v>0</v>
      </c>
      <c r="F8" s="73" t="n">
        <f aca="false">OVPD!B31+OVPD!D31+OVPD!F31+OVPD!H31</f>
        <v>0</v>
      </c>
      <c r="G8" s="73" t="n">
        <f aca="false">OVPD!B42+OVPD!D42+OVPD!F42+OVPD!H42</f>
        <v>0</v>
      </c>
      <c r="H8" s="73" t="n">
        <f aca="false">OVPD!B53+OVPD!D53+OVPD!F53+OVPD!H53</f>
        <v>0</v>
      </c>
      <c r="I8" s="73" t="n">
        <f aca="false">OVPD!B64+OVPD!D64+OVPD!F64+OVPD!H64</f>
        <v>0</v>
      </c>
      <c r="J8" s="73" t="n">
        <f aca="false">OVPD!B75+OVPD!D75+OVPD!F75+OVPD!H75</f>
        <v>0</v>
      </c>
      <c r="K8" s="73" t="n">
        <f aca="false">OVPD!B86+OVPD!D86+OVPD!F86+OVPD!H86</f>
        <v>0</v>
      </c>
      <c r="L8" s="73" t="n">
        <f aca="false">OVPD!B97+OVPD!D97+OVPD!F97+OVPD!H97</f>
        <v>0</v>
      </c>
      <c r="M8" s="74" t="n">
        <f aca="false">OVPD!B108+OVPD!D108+OVPD!F108+OVPD!H108</f>
        <v>0</v>
      </c>
      <c r="N8" s="73" t="n">
        <f aca="false">OVPD!B119+OVPD!D119+OVPD!F119+OVPD!H119</f>
        <v>0</v>
      </c>
      <c r="O8" s="73" t="n">
        <f aca="false">OVPD!B130+OVPD!D130+OVPD!F130+OVPD!H130</f>
        <v>0</v>
      </c>
      <c r="P8" s="75" t="n">
        <f aca="false">SUM(D8:O8)</f>
        <v>167000</v>
      </c>
      <c r="Q8" s="76"/>
      <c r="R8" s="79" t="n">
        <f aca="false">SUM(P5:P8)</f>
        <v>2981000</v>
      </c>
    </row>
    <row r="9" customFormat="false" ht="19.5" hidden="false" customHeight="true" outlineLevel="0" collapsed="false">
      <c r="A9" s="69"/>
      <c r="B9" s="77"/>
      <c r="C9" s="80" t="s">
        <v>441</v>
      </c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2"/>
      <c r="Q9" s="76"/>
      <c r="R9" s="69"/>
    </row>
    <row r="10" customFormat="false" ht="19.5" hidden="false" customHeight="true" outlineLevel="0" collapsed="false">
      <c r="A10" s="69"/>
      <c r="B10" s="77"/>
      <c r="C10" s="83" t="s">
        <v>442</v>
      </c>
      <c r="D10" s="81" t="n">
        <f aca="false">OVPD!T7+OVPD!V7+OVPD!X7+OVPD!Z7</f>
        <v>0</v>
      </c>
      <c r="E10" s="81" t="n">
        <f aca="false">OVPD!L17+OVPD!N17+OVPD!P17+OVPD!R17</f>
        <v>0</v>
      </c>
      <c r="F10" s="81" t="n">
        <f aca="false">OVPD!L28+OVPD!N28+OVPD!P28+OVPD!R28</f>
        <v>0</v>
      </c>
      <c r="G10" s="81" t="n">
        <f aca="false">OVPD!L39+OVPD!N39+OVPD!P39+OVPD!R39</f>
        <v>0</v>
      </c>
      <c r="H10" s="81" t="n">
        <f aca="false">OVPD!L50+OVPD!N50+OVPD!P50+OVPD!R50</f>
        <v>0</v>
      </c>
      <c r="I10" s="81" t="n">
        <f aca="false">OVPD!L61+OVPD!N61+OVPD!P61+OVPD!R61</f>
        <v>0</v>
      </c>
      <c r="J10" s="81" t="n">
        <f aca="false">OVPD!L72+OVPD!N72+OVPD!P72+OVPD!R72</f>
        <v>0</v>
      </c>
      <c r="K10" s="81" t="n">
        <f aca="false">OVPD!L83+OVPD!N83+OVPD!P83+OVPD!R83</f>
        <v>0</v>
      </c>
      <c r="L10" s="81" t="n">
        <f aca="false">OVPD!L94+OVPD!N94+OVPD!P94+OVPD!R94</f>
        <v>0</v>
      </c>
      <c r="M10" s="81" t="n">
        <f aca="false">OVPD!L105+OVPD!N105+OVPD!P105+OVPD!R105</f>
        <v>0</v>
      </c>
      <c r="N10" s="81" t="n">
        <f aca="false">OVPD!L116+OVPD!N116+OVPD!P116+OVPD!R116</f>
        <v>0</v>
      </c>
      <c r="O10" s="81" t="n">
        <f aca="false">OVPD!L127+OVPD!N127+OVPD!P127+OVPD!R127</f>
        <v>0</v>
      </c>
      <c r="P10" s="82" t="n">
        <f aca="false">SUM(D10:O10)</f>
        <v>0</v>
      </c>
      <c r="Q10" s="76"/>
      <c r="R10" s="69"/>
    </row>
    <row r="11" customFormat="false" ht="24" hidden="false" customHeight="true" outlineLevel="0" collapsed="false">
      <c r="A11" s="69"/>
      <c r="B11" s="77"/>
      <c r="C11" s="83" t="s">
        <v>443</v>
      </c>
      <c r="D11" s="81" t="n">
        <f aca="false">OVPD!T8+OVPD!V8+OVPD!X8+OVPD!Z8</f>
        <v>0</v>
      </c>
      <c r="E11" s="81" t="n">
        <f aca="false">OVPD!L18+OVPD!N18+OVPD!P18+OVPD!R18</f>
        <v>0</v>
      </c>
      <c r="F11" s="81" t="n">
        <f aca="false">OVPD!L29+OVPD!N29+OVPD!P29+OVPD!R29</f>
        <v>0</v>
      </c>
      <c r="G11" s="81" t="n">
        <f aca="false">OVPD!L40+OVPD!N40+OVPD!P40+OVPD!R40</f>
        <v>0</v>
      </c>
      <c r="H11" s="81" t="n">
        <f aca="false">OVPD!L51+OVPD!N51+OVPD!P51+OVPD!R51</f>
        <v>0</v>
      </c>
      <c r="I11" s="81" t="n">
        <f aca="false">OVPD!L62+OVPD!N62+OVPD!P62+OVPD!R62</f>
        <v>0</v>
      </c>
      <c r="J11" s="81" t="n">
        <f aca="false">OVPD!L73+OVPD!N73+OVPD!P73+OVPD!R73</f>
        <v>0</v>
      </c>
      <c r="K11" s="81" t="n">
        <f aca="false">OVPD!L84+OVPD!N84+OVPD!P84+OVPD!R84</f>
        <v>0</v>
      </c>
      <c r="L11" s="81" t="n">
        <f aca="false">OVPD!L95+OVPD!N95+OVPD!P95+OVPD!R95</f>
        <v>0</v>
      </c>
      <c r="M11" s="81" t="n">
        <f aca="false">OVPD!L106+OVPD!N106+OVPD!P106+OVPD!R106</f>
        <v>0</v>
      </c>
      <c r="N11" s="81" t="n">
        <f aca="false">OVPD!L117+OVPD!N117+OVPD!P117+OVPD!R117</f>
        <v>0</v>
      </c>
      <c r="O11" s="81" t="n">
        <f aca="false">OVPD!L128+OVPD!N128+OVPD!P128+OVPD!R128</f>
        <v>0</v>
      </c>
      <c r="P11" s="82" t="n">
        <f aca="false">SUM(D11:O11)</f>
        <v>0</v>
      </c>
      <c r="Q11" s="68"/>
      <c r="R11" s="69"/>
    </row>
    <row r="12" customFormat="false" ht="19.5" hidden="false" customHeight="true" outlineLevel="0" collapsed="false">
      <c r="A12" s="69"/>
      <c r="B12" s="77"/>
      <c r="C12" s="83" t="s">
        <v>444</v>
      </c>
      <c r="D12" s="81" t="n">
        <f aca="false">OVPD!T9+OVPD!V9+OVPD!X9+OVPD!Z9</f>
        <v>0</v>
      </c>
      <c r="E12" s="81" t="n">
        <f aca="false">OVPD!L19+OVPD!N19+OVPD!P19+OVPD!R19</f>
        <v>0</v>
      </c>
      <c r="F12" s="81" t="n">
        <f aca="false">OVPD!L30+OVPD!N30+OVPD!P30+OVPD!R30</f>
        <v>0</v>
      </c>
      <c r="G12" s="81" t="n">
        <f aca="false">OVPD!L41+OVPD!N41+OVPD!P41+OVPD!R41</f>
        <v>0</v>
      </c>
      <c r="H12" s="81" t="n">
        <f aca="false">OVPD!L52+OVPD!N52+OVPD!P52+OVPD!R52</f>
        <v>0</v>
      </c>
      <c r="I12" s="81" t="n">
        <f aca="false">OVPD!L63+OVPD!N63+OVPD!P63+OVPD!R63</f>
        <v>0</v>
      </c>
      <c r="J12" s="81" t="n">
        <f aca="false">OVPD!L74+OVPD!N74+OVPD!P74+OVPD!R74</f>
        <v>0</v>
      </c>
      <c r="K12" s="81" t="n">
        <f aca="false">OVPD!L85+OVPD!N85+OVPD!P85+OVPD!R85</f>
        <v>0</v>
      </c>
      <c r="L12" s="81" t="n">
        <f aca="false">OVPD!L96+OVPD!N96+OVPD!P96+OVPD!R96</f>
        <v>0</v>
      </c>
      <c r="M12" s="81" t="n">
        <f aca="false">OVPD!L107+OVPD!N107+OVPD!P107+OVPD!R107</f>
        <v>0</v>
      </c>
      <c r="N12" s="81" t="n">
        <f aca="false">OVPD!L118+OVPD!N118+OVPD!P118+OVPD!R118</f>
        <v>0</v>
      </c>
      <c r="O12" s="81" t="n">
        <f aca="false">OVPD!L129+OVPD!N129+OVPD!P129+OVPD!R129</f>
        <v>0</v>
      </c>
      <c r="P12" s="82" t="n">
        <f aca="false">SUM(D12:O12)</f>
        <v>0</v>
      </c>
      <c r="Q12" s="76"/>
      <c r="R12" s="69"/>
    </row>
    <row r="13" customFormat="false" ht="19.5" hidden="false" customHeight="true" outlineLevel="0" collapsed="false">
      <c r="A13" s="69"/>
      <c r="B13" s="77"/>
      <c r="C13" s="83" t="s">
        <v>445</v>
      </c>
      <c r="D13" s="81" t="n">
        <f aca="false">OVPD!T10+OVPD!V10+OVPD!X10+OVPD!Z10</f>
        <v>0</v>
      </c>
      <c r="E13" s="81" t="n">
        <f aca="false">OVPD!L20+OVPD!N20+OVPD!P20+OVPD!R20</f>
        <v>0</v>
      </c>
      <c r="F13" s="81" t="n">
        <f aca="false">OVPD!L31+OVPD!N31+OVPD!P31+OVPD!R31</f>
        <v>0</v>
      </c>
      <c r="G13" s="81" t="n">
        <f aca="false">OVPD!L42+OVPD!N42+OVPD!P42+OVPD!R42</f>
        <v>0</v>
      </c>
      <c r="H13" s="81" t="n">
        <f aca="false">OVPD!L53+OVPD!N53+OVPD!P53+OVPD!R53</f>
        <v>0</v>
      </c>
      <c r="I13" s="81" t="n">
        <f aca="false">OVPD!L64+OVPD!N64+OVPD!P64+OVPD!R64</f>
        <v>0</v>
      </c>
      <c r="J13" s="81" t="n">
        <f aca="false">OVPD!L75+OVPD!N75+OVPD!P75+OVPD!R75</f>
        <v>0</v>
      </c>
      <c r="K13" s="81" t="n">
        <f aca="false">OVPD!L86+OVPD!N86+OVPD!P86+OVPD!R86</f>
        <v>0</v>
      </c>
      <c r="L13" s="81" t="n">
        <f aca="false">OVPD!L97+OVPD!N97+OVPD!P97+OVPD!R97</f>
        <v>0</v>
      </c>
      <c r="M13" s="81" t="n">
        <f aca="false">OVPD!L108+OVPD!N108+OVPD!P108+OVPD!R108</f>
        <v>0</v>
      </c>
      <c r="N13" s="81" t="n">
        <f aca="false">OVPD!L119+OVPD!N119+OVPD!P119+OVPD!R119</f>
        <v>0</v>
      </c>
      <c r="O13" s="81" t="n">
        <f aca="false">OVPD!L130+OVPD!N130+OVPD!P130+OVPD!R130</f>
        <v>0</v>
      </c>
      <c r="P13" s="82" t="n">
        <f aca="false">SUM(D13:O13)</f>
        <v>0</v>
      </c>
      <c r="Q13" s="76"/>
      <c r="R13" s="84" t="n">
        <f aca="false">SUM(P10:P13)</f>
        <v>0</v>
      </c>
    </row>
    <row r="14" customFormat="false" ht="19.5" hidden="false" customHeight="true" outlineLevel="0" collapsed="false">
      <c r="A14" s="69"/>
      <c r="B14" s="77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Q14" s="76"/>
      <c r="R14" s="86" t="n">
        <f aca="false">R8+R13</f>
        <v>2981000</v>
      </c>
    </row>
    <row r="15" customFormat="false" ht="19.5" hidden="false" customHeight="true" outlineLevel="0" collapsed="false">
      <c r="A15" s="87" t="s">
        <v>446</v>
      </c>
      <c r="B15" s="77"/>
      <c r="C15" s="65" t="s">
        <v>435</v>
      </c>
      <c r="D15" s="66" t="e">
        <f aca="false">SUM(D16:D21)</f>
        <v>#VALUE!</v>
      </c>
      <c r="E15" s="66" t="e">
        <f aca="false">SUM(E16:E21)</f>
        <v>#VALUE!</v>
      </c>
      <c r="F15" s="66" t="e">
        <f aca="false">SUM(F16:F21)</f>
        <v>#VALUE!</v>
      </c>
      <c r="G15" s="66" t="e">
        <f aca="false">SUM(G16:G21)</f>
        <v>#VALUE!</v>
      </c>
      <c r="H15" s="66" t="e">
        <f aca="false">SUM(H16:H21)</f>
        <v>#VALUE!</v>
      </c>
      <c r="I15" s="66" t="e">
        <f aca="false">SUM(I16:I21)</f>
        <v>#VALUE!</v>
      </c>
      <c r="J15" s="66" t="e">
        <f aca="false">SUM(J16:J21)</f>
        <v>#VALUE!</v>
      </c>
      <c r="K15" s="66" t="e">
        <f aca="false">SUM(K16:K21)</f>
        <v>#VALUE!</v>
      </c>
      <c r="L15" s="66" t="e">
        <f aca="false">SUM(L16:L21)</f>
        <v>#VALUE!</v>
      </c>
      <c r="M15" s="66" t="e">
        <f aca="false">SUM(M16:M21)</f>
        <v>#VALUE!</v>
      </c>
      <c r="N15" s="66" t="e">
        <f aca="false">SUM(N16:N21)</f>
        <v>#VALUE!</v>
      </c>
      <c r="O15" s="66" t="n">
        <f aca="false">SUM(O16:O21)</f>
        <v>93</v>
      </c>
      <c r="P15" s="67" t="e">
        <f aca="false">SUM(D15:O15)</f>
        <v>#VALUE!</v>
      </c>
      <c r="Q15" s="76"/>
      <c r="R15" s="69"/>
    </row>
    <row r="16" customFormat="false" ht="19.5" hidden="false" customHeight="true" outlineLevel="0" collapsed="false">
      <c r="A16" s="70"/>
      <c r="B16" s="71"/>
      <c r="C16" s="72" t="s">
        <v>436</v>
      </c>
      <c r="D16" s="73"/>
      <c r="E16" s="73"/>
      <c r="F16" s="73"/>
      <c r="G16" s="73"/>
      <c r="H16" s="73"/>
      <c r="I16" s="73"/>
      <c r="J16" s="74"/>
      <c r="K16" s="74"/>
      <c r="L16" s="74"/>
      <c r="M16" s="74"/>
      <c r="N16" s="74"/>
      <c r="O16" s="74"/>
      <c r="P16" s="75"/>
      <c r="Q16" s="76"/>
      <c r="R16" s="69"/>
    </row>
    <row r="17" customFormat="false" ht="19.5" hidden="false" customHeight="true" outlineLevel="0" collapsed="false">
      <c r="A17" s="70"/>
      <c r="B17" s="71"/>
      <c r="C17" s="78" t="s">
        <v>438</v>
      </c>
      <c r="D17" s="73" t="e">
        <f aca="false">'Special Projects'!B6+'Special Projects'!D6+'Special Projects'!F4+'Special Projects'!H4</f>
        <v>#VALUE!</v>
      </c>
      <c r="E17" s="73" t="e">
        <f aca="false">'Special Projects'!B14+'Special Projects'!D14+'Special Projects'!F12+'Special Projects'!H12</f>
        <v>#VALUE!</v>
      </c>
      <c r="F17" s="73" t="e">
        <f aca="false">'Special Projects'!B22+'Special Projects'!D22+'Special Projects'!F20+'Special Projects'!H20</f>
        <v>#VALUE!</v>
      </c>
      <c r="G17" s="73" t="e">
        <f aca="false">'Special Projects'!B30+'Special Projects'!D30+'Special Projects'!F28+'Special Projects'!H28</f>
        <v>#VALUE!</v>
      </c>
      <c r="H17" s="73" t="e">
        <f aca="false">'Special Projects'!B38+'Special Projects'!D38+'Special Projects'!F36+'Special Projects'!H36</f>
        <v>#VALUE!</v>
      </c>
      <c r="I17" s="73" t="e">
        <f aca="false">'Special Projects'!B46+'Special Projects'!D46+'Special Projects'!F44+'Special Projects'!H44</f>
        <v>#VALUE!</v>
      </c>
      <c r="J17" s="73" t="e">
        <f aca="false">'Special Projects'!B54+'Special Projects'!D54+'Special Projects'!F52+'Special Projects'!H52</f>
        <v>#VALUE!</v>
      </c>
      <c r="K17" s="73" t="e">
        <f aca="false">'Special Projects'!B62+'Special Projects'!D62+'Special Projects'!F60+'Special Projects'!H60</f>
        <v>#VALUE!</v>
      </c>
      <c r="L17" s="73" t="e">
        <f aca="false">'Special Projects'!B70+'Special Projects'!D70+'Special Projects'!F68+'Special Projects'!H68</f>
        <v>#VALUE!</v>
      </c>
      <c r="M17" s="73" t="e">
        <f aca="false">'Special Projects'!B78+'Special Projects'!D78+'Special Projects'!F76+'Special Projects'!H76</f>
        <v>#VALUE!</v>
      </c>
      <c r="N17" s="73" t="e">
        <f aca="false">'Special Projects'!B86+'Special Projects'!D86+'Special Projects'!F84+'Special Projects'!H84</f>
        <v>#VALUE!</v>
      </c>
      <c r="O17" s="73" t="n">
        <f aca="false">'Special Projects'!B94+'Special Projects'!D94+'Special Projects'!F92+'Special Projects'!H92</f>
        <v>93</v>
      </c>
      <c r="P17" s="75" t="e">
        <f aca="false">SUM(D17:O17)</f>
        <v>#VALUE!</v>
      </c>
      <c r="Q17" s="76"/>
      <c r="R17" s="69"/>
    </row>
    <row r="18" customFormat="false" ht="19.5" hidden="false" customHeight="true" outlineLevel="0" collapsed="false">
      <c r="A18" s="70"/>
      <c r="B18" s="71"/>
      <c r="C18" s="80" t="s">
        <v>441</v>
      </c>
      <c r="D18" s="81"/>
      <c r="E18" s="81"/>
      <c r="F18" s="81"/>
      <c r="G18" s="81"/>
      <c r="H18" s="81"/>
      <c r="I18" s="81"/>
      <c r="J18" s="88"/>
      <c r="K18" s="88"/>
      <c r="L18" s="88"/>
      <c r="M18" s="88"/>
      <c r="N18" s="88"/>
      <c r="O18" s="88"/>
      <c r="P18" s="82"/>
      <c r="Q18" s="76"/>
      <c r="R18" s="69"/>
    </row>
    <row r="19" customFormat="false" ht="19.5" hidden="false" customHeight="true" outlineLevel="0" collapsed="false">
      <c r="A19" s="70"/>
      <c r="B19" s="71"/>
      <c r="C19" s="83" t="s">
        <v>442</v>
      </c>
      <c r="D19" s="81" t="n">
        <f aca="false">'Special Projects'!L6+'Special Projects'!N6+'Special Projects'!P6+'Special Projects'!R6</f>
        <v>0</v>
      </c>
      <c r="E19" s="81" t="n">
        <f aca="false">'Special Projects'!L14+'Special Projects'!N14+'Special Projects'!P14+'Special Projects'!R14</f>
        <v>0</v>
      </c>
      <c r="F19" s="81" t="n">
        <f aca="false">'Special Projects'!L22+'Special Projects'!N22+'Special Projects'!P22+'Special Projects'!R22</f>
        <v>0</v>
      </c>
      <c r="G19" s="81" t="n">
        <f aca="false">'Special Projects'!L30+'Special Projects'!N30+'Special Projects'!P30+'Special Projects'!R30</f>
        <v>0</v>
      </c>
      <c r="H19" s="81" t="n">
        <f aca="false">'Special Projects'!L38+'Special Projects'!N38+'Special Projects'!P38+'Special Projects'!R38</f>
        <v>0</v>
      </c>
      <c r="I19" s="81" t="n">
        <f aca="false">'Special Projects'!L46+'Special Projects'!N46+'Special Projects'!P46+'Special Projects'!R46</f>
        <v>0</v>
      </c>
      <c r="J19" s="81" t="n">
        <f aca="false">'Special Projects'!L54+'Special Projects'!N54+'Special Projects'!P54+'Special Projects'!R54</f>
        <v>0</v>
      </c>
      <c r="K19" s="81" t="n">
        <f aca="false">'Special Projects'!L62+'Special Projects'!N62+'Special Projects'!P62+'Special Projects'!R62</f>
        <v>0</v>
      </c>
      <c r="L19" s="81" t="n">
        <f aca="false">'Special Projects'!L70+'Special Projects'!N70+'Special Projects'!P70+'Special Projects'!R70</f>
        <v>0</v>
      </c>
      <c r="M19" s="81" t="n">
        <f aca="false">'Special Projects'!L78+'Special Projects'!N78+'Special Projects'!P78+'Special Projects'!R78</f>
        <v>0</v>
      </c>
      <c r="N19" s="81" t="n">
        <f aca="false">'Special Projects'!L86+'Special Projects'!N86+'Special Projects'!P86+'Special Projects'!R86</f>
        <v>0</v>
      </c>
      <c r="O19" s="81" t="n">
        <f aca="false">'Special Projects'!L94+'Special Projects'!N94+'Special Projects'!P94+'Special Projects'!R94</f>
        <v>0</v>
      </c>
      <c r="P19" s="81" t="n">
        <f aca="false">SUM(D19:O19)</f>
        <v>0</v>
      </c>
      <c r="Q19" s="76"/>
      <c r="R19" s="69"/>
    </row>
    <row r="20" customFormat="false" ht="19.5" hidden="false" customHeight="true" outlineLevel="0" collapsed="false">
      <c r="A20" s="70"/>
      <c r="B20" s="71"/>
      <c r="C20" s="89"/>
      <c r="D20" s="85"/>
      <c r="E20" s="85"/>
      <c r="F20" s="85"/>
      <c r="G20" s="85"/>
      <c r="H20" s="85"/>
      <c r="I20" s="85"/>
      <c r="J20" s="90"/>
      <c r="K20" s="90"/>
      <c r="L20" s="90"/>
      <c r="M20" s="90"/>
      <c r="N20" s="90"/>
      <c r="O20" s="90"/>
      <c r="Q20" s="91"/>
      <c r="R20" s="92" t="e">
        <f aca="false">P17+P19</f>
        <v>#VALUE!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3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4" activeCellId="0" sqref="B4"/>
    </sheetView>
  </sheetViews>
  <sheetFormatPr defaultRowHeight="15.75"/>
  <cols>
    <col collapsed="false" hidden="false" max="1" min="1" style="0" width="10"/>
    <col collapsed="false" hidden="false" max="2" min="2" style="0" width="2.29591836734694"/>
    <col collapsed="false" hidden="false" max="3" min="3" style="0" width="53"/>
    <col collapsed="false" hidden="false" max="11" min="4" style="0" width="8.70918367346939"/>
    <col collapsed="false" hidden="false" max="12" min="12" style="0" width="11.4285714285714"/>
    <col collapsed="false" hidden="false" max="15" min="14" style="0" width="8.70918367346939"/>
    <col collapsed="false" hidden="false" max="17" min="17" style="0" width="1.86224489795918"/>
    <col collapsed="false" hidden="false" max="18" min="18" style="0" width="15.5714285714286"/>
    <col collapsed="false" hidden="false" max="1025" min="19" style="0" width="14.4285714285714"/>
  </cols>
  <sheetData>
    <row r="1" customFormat="false" ht="6" hidden="false" customHeight="true" outlineLevel="0" collapsed="false">
      <c r="A1" s="52"/>
      <c r="B1" s="52"/>
      <c r="C1" s="53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93"/>
      <c r="Q1" s="68"/>
      <c r="R1" s="56"/>
    </row>
    <row r="2" customFormat="false" ht="38.25" hidden="false" customHeight="true" outlineLevel="0" collapsed="false">
      <c r="A2" s="58"/>
      <c r="B2" s="58"/>
      <c r="C2" s="94" t="s">
        <v>447</v>
      </c>
      <c r="D2" s="60" t="n">
        <v>42005</v>
      </c>
      <c r="E2" s="60" t="n">
        <v>42036</v>
      </c>
      <c r="F2" s="60" t="n">
        <v>42064</v>
      </c>
      <c r="G2" s="60" t="n">
        <v>42095</v>
      </c>
      <c r="H2" s="60" t="n">
        <v>42125</v>
      </c>
      <c r="I2" s="60" t="n">
        <v>42156</v>
      </c>
      <c r="J2" s="60" t="n">
        <v>42186</v>
      </c>
      <c r="K2" s="60" t="n">
        <v>42217</v>
      </c>
      <c r="L2" s="60" t="n">
        <v>42248</v>
      </c>
      <c r="M2" s="60" t="n">
        <v>42278</v>
      </c>
      <c r="N2" s="60" t="n">
        <v>42309</v>
      </c>
      <c r="O2" s="60" t="n">
        <v>42339</v>
      </c>
      <c r="P2" s="95" t="s">
        <v>434</v>
      </c>
      <c r="Q2" s="62"/>
      <c r="R2" s="62"/>
    </row>
    <row r="3" customFormat="false" ht="24" hidden="false" customHeight="true" outlineLevel="0" collapsed="false">
      <c r="A3" s="63" t="s">
        <v>53</v>
      </c>
      <c r="B3" s="64"/>
      <c r="C3" s="65" t="s">
        <v>435</v>
      </c>
      <c r="D3" s="66" t="n">
        <f aca="false">SUM(D4:D12)</f>
        <v>0</v>
      </c>
      <c r="E3" s="66" t="n">
        <f aca="false">SUM(E4:E12)</f>
        <v>0</v>
      </c>
      <c r="F3" s="66" t="n">
        <f aca="false">SUM(F4:F12)</f>
        <v>0</v>
      </c>
      <c r="G3" s="66" t="n">
        <f aca="false">SUM(G4:G12)</f>
        <v>0</v>
      </c>
      <c r="H3" s="66" t="n">
        <f aca="false">SUM(H4:H12)</f>
        <v>0</v>
      </c>
      <c r="I3" s="66" t="n">
        <f aca="false">SUM(I4:I12)</f>
        <v>0</v>
      </c>
      <c r="J3" s="66" t="n">
        <f aca="false">SUM(J4:J12)</f>
        <v>0</v>
      </c>
      <c r="K3" s="66" t="n">
        <f aca="false">SUM(K4:K12)</f>
        <v>0</v>
      </c>
      <c r="L3" s="66" t="n">
        <f aca="false">SUM(L4:L12)</f>
        <v>0</v>
      </c>
      <c r="M3" s="66" t="n">
        <f aca="false">SUM(M4:M12)</f>
        <v>2420757.26</v>
      </c>
      <c r="N3" s="66" t="n">
        <f aca="false">SUM(N4:N12)</f>
        <v>0</v>
      </c>
      <c r="O3" s="66" t="n">
        <f aca="false">SUM(O4:O12)</f>
        <v>0</v>
      </c>
      <c r="P3" s="67" t="n">
        <f aca="false">SUM(D3:O3)</f>
        <v>2420757.26</v>
      </c>
      <c r="Q3" s="68"/>
      <c r="R3" s="68"/>
    </row>
    <row r="4" customFormat="false" ht="19.5" hidden="false" customHeight="true" outlineLevel="0" collapsed="false">
      <c r="A4" s="70"/>
      <c r="B4" s="71"/>
      <c r="C4" s="72" t="s">
        <v>436</v>
      </c>
      <c r="D4" s="73"/>
      <c r="E4" s="73"/>
      <c r="F4" s="73"/>
      <c r="G4" s="73"/>
      <c r="H4" s="73"/>
      <c r="I4" s="73"/>
      <c r="J4" s="74"/>
      <c r="K4" s="74"/>
      <c r="L4" s="74"/>
      <c r="M4" s="74"/>
      <c r="N4" s="74"/>
      <c r="O4" s="74"/>
      <c r="P4" s="75"/>
      <c r="Q4" s="68"/>
      <c r="R4" s="76"/>
    </row>
    <row r="5" customFormat="false" ht="19.5" hidden="false" customHeight="true" outlineLevel="0" collapsed="false">
      <c r="A5" s="69"/>
      <c r="B5" s="77"/>
      <c r="C5" s="78" t="s">
        <v>437</v>
      </c>
      <c r="D5" s="73" t="n">
        <f aca="false">OVPD!C6+OVPD!E6+OVPD!G6+OVPD!I6</f>
        <v>0</v>
      </c>
      <c r="E5" s="73" t="n">
        <f aca="false">OVPD!C17+OVPD!E17+OVPD!G17+OVPD!I17</f>
        <v>0</v>
      </c>
      <c r="F5" s="73" t="n">
        <f aca="false">OVPD!C28+OVPD!E28+OVPD!G28+OVPD!I28</f>
        <v>0</v>
      </c>
      <c r="G5" s="73" t="n">
        <f aca="false">OVPD!C39+OVPD!E39+OVPD!G39+OVPD!I39</f>
        <v>0</v>
      </c>
      <c r="H5" s="73" t="n">
        <f aca="false">OVPD!C50+OVPD!E50+OVPD!G50+OVPD!I50</f>
        <v>0</v>
      </c>
      <c r="I5" s="73" t="n">
        <f aca="false">OVPD!C61+OVPD!E61+OVPD!G61+OVPD!I61</f>
        <v>0</v>
      </c>
      <c r="J5" s="73" t="n">
        <f aca="false">OVPD!C72+OVPD!E72+OVPD!G72+OVPD!I72</f>
        <v>0</v>
      </c>
      <c r="K5" s="73" t="n">
        <f aca="false">OVPD!C83+OVPD!E83+OVPD!G83+OVPD!I83</f>
        <v>0</v>
      </c>
      <c r="L5" s="73" t="n">
        <f aca="false">OVPD!C94+OVPD!E94+OVPD!G94+OVPD!I94</f>
        <v>0</v>
      </c>
      <c r="M5" s="74" t="n">
        <f aca="false">OVPD!C105+OVPD!E105+OVPD!G105+OVPD!I105</f>
        <v>732749.8</v>
      </c>
      <c r="N5" s="73" t="n">
        <f aca="false">OVPD!C116+OVPD!E116+OVPD!G116+OVPD!I116</f>
        <v>0</v>
      </c>
      <c r="O5" s="73" t="n">
        <f aca="false">OVPD!C127+OVPD!E127+OVPD!G127+OVPD!I127</f>
        <v>0</v>
      </c>
      <c r="P5" s="75" t="n">
        <f aca="false">SUM(D5:O5)</f>
        <v>732749.8</v>
      </c>
      <c r="Q5" s="68"/>
    </row>
    <row r="6" customFormat="false" ht="19.5" hidden="false" customHeight="true" outlineLevel="0" collapsed="false">
      <c r="A6" s="69"/>
      <c r="B6" s="77"/>
      <c r="C6" s="78" t="s">
        <v>438</v>
      </c>
      <c r="D6" s="73" t="n">
        <f aca="false">OVPD!C7+OVPD!E7+OVPD!G7+OVPD!I7</f>
        <v>0</v>
      </c>
      <c r="E6" s="73" t="n">
        <f aca="false">OVPD!C18+OVPD!E18+OVPD!G18+OVPD!I18</f>
        <v>0</v>
      </c>
      <c r="F6" s="73" t="n">
        <f aca="false">OVPD!C29+OVPD!E29+OVPD!G29+OVPD!I29</f>
        <v>0</v>
      </c>
      <c r="G6" s="73" t="n">
        <f aca="false">OVPD!C40+OVPD!E40+OVPD!G40+OVPD!I40</f>
        <v>0</v>
      </c>
      <c r="H6" s="73" t="n">
        <f aca="false">OVPD!C51+OVPD!E51+OVPD!G51+OVPD!I51</f>
        <v>0</v>
      </c>
      <c r="I6" s="73" t="n">
        <f aca="false">OVPD!C62+OVPD!E62+OVPD!G62+OVPD!I62</f>
        <v>0</v>
      </c>
      <c r="J6" s="73" t="n">
        <f aca="false">OVPD!C73+OVPD!E73+OVPD!G73+OVPD!I73</f>
        <v>0</v>
      </c>
      <c r="K6" s="73" t="n">
        <f aca="false">OVPD!C84+OVPD!E84+OVPD!G84+OVPD!I84</f>
        <v>0</v>
      </c>
      <c r="L6" s="73" t="n">
        <f aca="false">OVPD!C95+OVPD!E95+OVPD!G95+OVPD!I95</f>
        <v>0</v>
      </c>
      <c r="M6" s="74" t="n">
        <f aca="false">OVPD!C106+OVPD!E106+OVPD!G106+OVPD!I106</f>
        <v>566256</v>
      </c>
      <c r="N6" s="73" t="n">
        <f aca="false">OVPD!C117+OVPD!E117+OVPD!G117+OVPD!I117</f>
        <v>0</v>
      </c>
      <c r="O6" s="73" t="n">
        <f aca="false">OVPD!C128+OVPD!E128+OVPD!G128+OVPD!I128</f>
        <v>0</v>
      </c>
      <c r="P6" s="75" t="n">
        <f aca="false">SUM(D6:O6)</f>
        <v>566256</v>
      </c>
      <c r="Q6" s="68"/>
      <c r="R6" s="76"/>
    </row>
    <row r="7" customFormat="false" ht="19.5" hidden="false" customHeight="true" outlineLevel="0" collapsed="false">
      <c r="A7" s="69"/>
      <c r="B7" s="77"/>
      <c r="C7" s="78" t="s">
        <v>439</v>
      </c>
      <c r="D7" s="73" t="n">
        <f aca="false">OVPD!C8+OVPD!E8+OVPD!G8+OVPD!I8</f>
        <v>0</v>
      </c>
      <c r="E7" s="73" t="n">
        <f aca="false">OVPD!C19+OVPD!E19+OVPD!G19+OVPD!I19</f>
        <v>0</v>
      </c>
      <c r="F7" s="73" t="n">
        <f aca="false">OVPD!C30+OVPD!E30+OVPD!G30+OVPD!I30</f>
        <v>0</v>
      </c>
      <c r="G7" s="73" t="n">
        <f aca="false">OVPD!C41+OVPD!E41+OVPD!G41+OVPD!I41</f>
        <v>0</v>
      </c>
      <c r="H7" s="73" t="n">
        <f aca="false">OVPD!C52+OVPD!E52+OVPD!G52+OVPD!I52</f>
        <v>0</v>
      </c>
      <c r="I7" s="73" t="n">
        <f aca="false">OVPD!C63+OVPD!E63+OVPD!G63+OVPD!I63</f>
        <v>0</v>
      </c>
      <c r="J7" s="73" t="n">
        <f aca="false">OVPD!C74+OVPD!E74+OVPD!G74+OVPD!I74</f>
        <v>0</v>
      </c>
      <c r="K7" s="73" t="n">
        <f aca="false">OVPD!C85+OVPD!E85+OVPD!G85+OVPD!I85</f>
        <v>0</v>
      </c>
      <c r="L7" s="73" t="n">
        <f aca="false">OVPD!C96+OVPD!E96+OVPD!G96+OVPD!I96</f>
        <v>0</v>
      </c>
      <c r="M7" s="74" t="n">
        <f aca="false">OVPD!C107+OVPD!E107+OVPD!G107+OVPD!I107</f>
        <v>210795.11</v>
      </c>
      <c r="N7" s="73" t="n">
        <f aca="false">OVPD!C118+OVPD!E118+OVPD!G118+OVPD!I118</f>
        <v>0</v>
      </c>
      <c r="O7" s="73" t="n">
        <f aca="false">OVPD!C129+OVPD!E129+OVPD!G129+OVPD!I129</f>
        <v>0</v>
      </c>
      <c r="P7" s="75" t="n">
        <f aca="false">SUM(D7:O7)</f>
        <v>210795.11</v>
      </c>
      <c r="Q7" s="68"/>
      <c r="R7" s="76"/>
    </row>
    <row r="8" customFormat="false" ht="19.5" hidden="false" customHeight="true" outlineLevel="0" collapsed="false">
      <c r="A8" s="69"/>
      <c r="B8" s="77"/>
      <c r="C8" s="78" t="s">
        <v>440</v>
      </c>
      <c r="D8" s="73" t="n">
        <f aca="false">OVPD!C9+OVPD!E9+OVPD!G9+OVPD!I9</f>
        <v>0</v>
      </c>
      <c r="E8" s="73" t="n">
        <f aca="false">OVPD!C20+OVPD!E20+OVPD!G20+OVPD!I20</f>
        <v>0</v>
      </c>
      <c r="F8" s="73" t="n">
        <f aca="false">OVPD!C31+OVPD!E31+OVPD!G31+OVPD!I31</f>
        <v>0</v>
      </c>
      <c r="G8" s="73" t="n">
        <f aca="false">OVPD!C42+OVPD!E42+OVPD!G42+OVPD!I42</f>
        <v>0</v>
      </c>
      <c r="H8" s="73" t="n">
        <f aca="false">OVPD!C53+OVPD!E53+OVPD!G53+OVPD!I53</f>
        <v>0</v>
      </c>
      <c r="I8" s="73" t="n">
        <f aca="false">OVPD!C64+OVPD!E64+OVPD!G64+OVPD!I64</f>
        <v>0</v>
      </c>
      <c r="J8" s="73" t="n">
        <f aca="false">OVPD!C75+OVPD!E75+OVPD!G75+OVPD!I75</f>
        <v>0</v>
      </c>
      <c r="K8" s="73" t="n">
        <f aca="false">OVPD!C86+OVPD!E86+OVPD!G86+OVPD!I86</f>
        <v>0</v>
      </c>
      <c r="L8" s="73" t="n">
        <f aca="false">OVPD!C97+OVPD!E97+OVPD!G97+OVPD!I97</f>
        <v>0</v>
      </c>
      <c r="M8" s="74" t="n">
        <f aca="false">OVPD!C108+OVPD!E108+OVPD!G108+OVPD!I108</f>
        <v>102766.82</v>
      </c>
      <c r="N8" s="73" t="n">
        <f aca="false">OVPD!C119+OVPD!E119+OVPD!G119+OVPD!I119</f>
        <v>0</v>
      </c>
      <c r="O8" s="73" t="n">
        <f aca="false">OVPD!C130+OVPD!E130+OVPD!G130+OVPD!I130</f>
        <v>0</v>
      </c>
      <c r="P8" s="75" t="n">
        <f aca="false">SUM(D8:O8)</f>
        <v>102766.82</v>
      </c>
      <c r="Q8" s="68"/>
      <c r="R8" s="96" t="n">
        <f aca="false">SUM(P5:P8)</f>
        <v>1612567.73</v>
      </c>
    </row>
    <row r="9" customFormat="false" ht="19.5" hidden="false" customHeight="true" outlineLevel="0" collapsed="false">
      <c r="A9" s="69"/>
      <c r="B9" s="77"/>
      <c r="C9" s="80" t="s">
        <v>441</v>
      </c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2"/>
      <c r="Q9" s="68"/>
      <c r="R9" s="97"/>
    </row>
    <row r="10" customFormat="false" ht="19.5" hidden="false" customHeight="true" outlineLevel="0" collapsed="false">
      <c r="A10" s="69"/>
      <c r="B10" s="77"/>
      <c r="C10" s="83" t="s">
        <v>442</v>
      </c>
      <c r="D10" s="81" t="n">
        <f aca="false">OVPD!M6+OVPD!O6+OVPD!Q6+OVPD!S6</f>
        <v>0</v>
      </c>
      <c r="E10" s="81" t="n">
        <f aca="false">OVPD!M17+OVPD!O17+OVPD!Q17+OVPD!S17</f>
        <v>0</v>
      </c>
      <c r="F10" s="81" t="n">
        <f aca="false">OVPD!M28+OVPD!O28+OVPD!Q28+OVPD!S28</f>
        <v>0</v>
      </c>
      <c r="G10" s="81" t="n">
        <f aca="false">OVPD!M39+OVPD!O39+OVPD!Q39+OVPD!S39</f>
        <v>0</v>
      </c>
      <c r="H10" s="81" t="n">
        <f aca="false">OVPD!M50+OVPD!O50+OVPD!Q50+OVPD!S50</f>
        <v>0</v>
      </c>
      <c r="I10" s="81" t="n">
        <f aca="false">OVPD!M61+OVPD!O61+OVPD!Q61+OVPD!S61</f>
        <v>0</v>
      </c>
      <c r="J10" s="81" t="n">
        <f aca="false">OVPD!M72+OVPD!O72+OVPD!Q72+OVPD!S72</f>
        <v>0</v>
      </c>
      <c r="K10" s="81" t="n">
        <f aca="false">OVPD!M83+OVPD!O83+OVPD!Q83+OVPD!S83</f>
        <v>0</v>
      </c>
      <c r="L10" s="81" t="n">
        <f aca="false">OVPD!M94+OVPD!O94+OVPD!Q94+OVPD!S94</f>
        <v>0</v>
      </c>
      <c r="M10" s="81" t="n">
        <f aca="false">OVPD!M105+OVPD!O105+OVPD!Q105+OVPD!S105</f>
        <v>567927.06</v>
      </c>
      <c r="N10" s="81" t="n">
        <f aca="false">OVPD!M116+OVPD!O116+OVPD!Q116+OVPD!S116</f>
        <v>0</v>
      </c>
      <c r="O10" s="81" t="n">
        <f aca="false">OVPD!M127+OVPD!O127+OVPD!Q127+OVPD!S127</f>
        <v>0</v>
      </c>
      <c r="P10" s="82" t="n">
        <f aca="false">SUM(D10:O10)</f>
        <v>567927.06</v>
      </c>
      <c r="Q10" s="68"/>
      <c r="R10" s="97"/>
    </row>
    <row r="11" customFormat="false" ht="19.5" hidden="false" customHeight="true" outlineLevel="0" collapsed="false">
      <c r="A11" s="69"/>
      <c r="B11" s="77"/>
      <c r="C11" s="83" t="s">
        <v>443</v>
      </c>
      <c r="D11" s="81" t="n">
        <f aca="false">OVPD!M7+OVPD!O7+OVPD!Q7+OVPD!S7</f>
        <v>0</v>
      </c>
      <c r="E11" s="81" t="n">
        <f aca="false">OVPD!M18+OVPD!O18+OVPD!Q18+OVPD!S18</f>
        <v>0</v>
      </c>
      <c r="F11" s="81" t="n">
        <f aca="false">OVPD!M29+OVPD!O29+OVPD!Q29+OVPD!S29</f>
        <v>0</v>
      </c>
      <c r="G11" s="81" t="n">
        <f aca="false">OVPD!M40+OVPD!O40+OVPD!Q40+OVPD!S40</f>
        <v>0</v>
      </c>
      <c r="H11" s="81" t="n">
        <f aca="false">OVPD!M51+OVPD!O51+OVPD!Q51+OVPD!S51</f>
        <v>0</v>
      </c>
      <c r="I11" s="81" t="n">
        <f aca="false">OVPD!M62+OVPD!O62+OVPD!Q62+OVPD!S62</f>
        <v>0</v>
      </c>
      <c r="J11" s="81" t="n">
        <f aca="false">OVPD!M73+OVPD!O73+OVPD!Q73+OVPD!S73</f>
        <v>0</v>
      </c>
      <c r="K11" s="81" t="n">
        <f aca="false">OVPD!M84+OVPD!O84+OVPD!Q84+OVPD!S84</f>
        <v>0</v>
      </c>
      <c r="L11" s="81" t="n">
        <f aca="false">OVPD!M95+OVPD!O95+OVPD!Q95+OVPD!S95</f>
        <v>0</v>
      </c>
      <c r="M11" s="81" t="n">
        <f aca="false">OVPD!M106+OVPD!O106+OVPD!Q106+OVPD!S106</f>
        <v>136341.69</v>
      </c>
      <c r="N11" s="81" t="n">
        <f aca="false">OVPD!M117+OVPD!O117+OVPD!Q117+OVPD!S117</f>
        <v>0</v>
      </c>
      <c r="O11" s="81" t="n">
        <f aca="false">OVPD!M128+OVPD!O128+OVPD!Q128+OVPD!S128</f>
        <v>0</v>
      </c>
      <c r="P11" s="82" t="n">
        <f aca="false">SUM(D11:O11)</f>
        <v>136341.69</v>
      </c>
      <c r="Q11" s="68"/>
      <c r="R11" s="97"/>
    </row>
    <row r="12" customFormat="false" ht="19.5" hidden="false" customHeight="true" outlineLevel="0" collapsed="false">
      <c r="A12" s="69"/>
      <c r="B12" s="77"/>
      <c r="C12" s="83" t="s">
        <v>444</v>
      </c>
      <c r="D12" s="81" t="n">
        <f aca="false">OVPD!M8+OVPD!O8+OVPD!Q8+OVPD!S8</f>
        <v>0</v>
      </c>
      <c r="E12" s="81" t="n">
        <f aca="false">OVPD!M19+OVPD!O19+OVPD!Q19+OVPD!S19</f>
        <v>0</v>
      </c>
      <c r="F12" s="81" t="n">
        <f aca="false">OVPD!M30+OVPD!O30+OVPD!Q30+OVPD!S30</f>
        <v>0</v>
      </c>
      <c r="G12" s="81" t="n">
        <f aca="false">OVPD!M41+OVPD!O41+OVPD!Q41+OVPD!S41</f>
        <v>0</v>
      </c>
      <c r="H12" s="81" t="n">
        <f aca="false">OVPD!M52+OVPD!O52+OVPD!Q52+OVPD!S52</f>
        <v>0</v>
      </c>
      <c r="I12" s="81" t="n">
        <f aca="false">OVPD!M63+OVPD!O63+OVPD!Q63+OVPD!S63</f>
        <v>0</v>
      </c>
      <c r="J12" s="81" t="n">
        <f aca="false">OVPD!M74+OVPD!O74+OVPD!Q74+OVPD!S74</f>
        <v>0</v>
      </c>
      <c r="K12" s="81" t="n">
        <f aca="false">OVPD!M85+OVPD!O85+OVPD!Q85+OVPD!S85</f>
        <v>0</v>
      </c>
      <c r="L12" s="81" t="n">
        <f aca="false">OVPD!M96+OVPD!O96+OVPD!Q96+OVPD!S96</f>
        <v>0</v>
      </c>
      <c r="M12" s="81" t="n">
        <f aca="false">OVPD!M107+OVPD!O107+OVPD!Q107+OVPD!S107</f>
        <v>103920.78</v>
      </c>
      <c r="N12" s="81" t="n">
        <f aca="false">OVPD!M118+OVPD!O118+OVPD!Q118+OVPD!S118</f>
        <v>0</v>
      </c>
      <c r="O12" s="81" t="n">
        <f aca="false">OVPD!M129+OVPD!O129+OVPD!Q129+OVPD!S129</f>
        <v>0</v>
      </c>
      <c r="P12" s="82" t="n">
        <f aca="false">SUM(D12:O12)</f>
        <v>103920.78</v>
      </c>
      <c r="Q12" s="68"/>
      <c r="R12" s="97"/>
    </row>
    <row r="13" customFormat="false" ht="19.5" hidden="false" customHeight="true" outlineLevel="0" collapsed="false">
      <c r="A13" s="69"/>
      <c r="B13" s="77"/>
      <c r="C13" s="83" t="s">
        <v>445</v>
      </c>
      <c r="D13" s="81" t="n">
        <f aca="false">OVPD!M9+OVPD!O9+OVPD!Q9+OVPD!S9</f>
        <v>0</v>
      </c>
      <c r="E13" s="81" t="n">
        <f aca="false">OVPD!M20+OVPD!O20+OVPD!Q20+OVPD!S20</f>
        <v>0</v>
      </c>
      <c r="F13" s="81" t="n">
        <f aca="false">OVPD!M31+OVPD!O31+OVPD!Q31+OVPD!S31</f>
        <v>0</v>
      </c>
      <c r="G13" s="81" t="n">
        <f aca="false">OVPD!M42+OVPD!O42+OVPD!Q42+OVPD!S42</f>
        <v>0</v>
      </c>
      <c r="H13" s="81" t="n">
        <f aca="false">OVPD!M53+OVPD!O53+OVPD!Q53+OVPD!S53</f>
        <v>0</v>
      </c>
      <c r="I13" s="81" t="n">
        <f aca="false">OVPD!M64+OVPD!O64+OVPD!Q64+OVPD!S64</f>
        <v>0</v>
      </c>
      <c r="J13" s="81" t="n">
        <f aca="false">OVPD!M75+OVPD!O75+OVPD!Q75+OVPD!S75</f>
        <v>0</v>
      </c>
      <c r="K13" s="81" t="n">
        <f aca="false">OVPD!M86+OVPD!O86+OVPD!Q86+OVPD!S86</f>
        <v>0</v>
      </c>
      <c r="L13" s="81" t="n">
        <f aca="false">OVPD!M97+OVPD!O97+OVPD!Q97+OVPD!S97</f>
        <v>0</v>
      </c>
      <c r="M13" s="81" t="n">
        <f aca="false">OVPD!M108+OVPD!O108+OVPD!Q108+OVPD!S108</f>
        <v>2135832</v>
      </c>
      <c r="N13" s="81" t="n">
        <f aca="false">OVPD!M119+OVPD!O119+OVPD!Q119+OVPD!S119</f>
        <v>0</v>
      </c>
      <c r="O13" s="81" t="n">
        <f aca="false">OVPD!M130+OVPD!O130+OVPD!Q130+OVPD!S130</f>
        <v>0</v>
      </c>
      <c r="P13" s="82" t="n">
        <f aca="false">SUM(D13:O13)</f>
        <v>2135832</v>
      </c>
      <c r="Q13" s="68"/>
      <c r="R13" s="98" t="n">
        <f aca="false">SUM(P10:P13)</f>
        <v>2944021.53</v>
      </c>
    </row>
    <row r="14" customFormat="false" ht="19.5" hidden="false" customHeight="true" outlineLevel="0" collapsed="false">
      <c r="A14" s="69"/>
      <c r="B14" s="77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Q14" s="99"/>
      <c r="R14" s="86" t="n">
        <f aca="false">R8+R13</f>
        <v>4556589.26</v>
      </c>
    </row>
    <row r="15" customFormat="false" ht="24" hidden="false" customHeight="true" outlineLevel="0" collapsed="false">
      <c r="A15" s="87" t="s">
        <v>446</v>
      </c>
      <c r="B15" s="77"/>
      <c r="C15" s="65" t="s">
        <v>435</v>
      </c>
      <c r="D15" s="66" t="n">
        <f aca="false">SUM(D16:D21)</f>
        <v>0</v>
      </c>
      <c r="E15" s="66" t="n">
        <f aca="false">SUM(E16:E21)</f>
        <v>0</v>
      </c>
      <c r="F15" s="66" t="n">
        <f aca="false">SUM(F16:F21)</f>
        <v>0</v>
      </c>
      <c r="G15" s="66" t="n">
        <f aca="false">SUM(G16:G21)</f>
        <v>0</v>
      </c>
      <c r="H15" s="66" t="n">
        <f aca="false">SUM(H16:H21)</f>
        <v>0</v>
      </c>
      <c r="I15" s="66" t="n">
        <f aca="false">SUM(I16:I21)</f>
        <v>0</v>
      </c>
      <c r="J15" s="66" t="n">
        <f aca="false">SUM(J16:J21)</f>
        <v>0</v>
      </c>
      <c r="K15" s="66" t="n">
        <f aca="false">SUM(K16:K21)</f>
        <v>0</v>
      </c>
      <c r="L15" s="66" t="n">
        <f aca="false">SUM(L16:L21)</f>
        <v>0</v>
      </c>
      <c r="M15" s="66" t="n">
        <f aca="false">SUM(M16:M21)</f>
        <v>11210194.09</v>
      </c>
      <c r="N15" s="66" t="n">
        <f aca="false">SUM(N16:N21)</f>
        <v>0</v>
      </c>
      <c r="O15" s="66" t="n">
        <f aca="false">SUM(O16:O21)</f>
        <v>0</v>
      </c>
      <c r="P15" s="67" t="n">
        <f aca="false">SUM(D15:O15)</f>
        <v>11210194.09</v>
      </c>
      <c r="Q15" s="68"/>
      <c r="R15" s="100"/>
    </row>
    <row r="16" customFormat="false" ht="19.5" hidden="false" customHeight="true" outlineLevel="0" collapsed="false">
      <c r="A16" s="70"/>
      <c r="B16" s="71"/>
      <c r="C16" s="72" t="s">
        <v>436</v>
      </c>
      <c r="D16" s="73"/>
      <c r="E16" s="73"/>
      <c r="F16" s="73"/>
      <c r="G16" s="73"/>
      <c r="H16" s="73"/>
      <c r="I16" s="73"/>
      <c r="J16" s="74"/>
      <c r="K16" s="74"/>
      <c r="L16" s="74"/>
      <c r="M16" s="74"/>
      <c r="N16" s="74"/>
      <c r="O16" s="74"/>
      <c r="P16" s="75"/>
      <c r="Q16" s="68"/>
      <c r="R16" s="97"/>
    </row>
    <row r="17" customFormat="false" ht="19.5" hidden="false" customHeight="true" outlineLevel="0" collapsed="false">
      <c r="A17" s="70"/>
      <c r="B17" s="71"/>
      <c r="C17" s="78" t="s">
        <v>438</v>
      </c>
      <c r="D17" s="73" t="n">
        <v>0</v>
      </c>
      <c r="E17" s="73" t="n">
        <v>0</v>
      </c>
      <c r="F17" s="73" t="n">
        <v>0</v>
      </c>
      <c r="G17" s="73" t="n">
        <v>0</v>
      </c>
      <c r="H17" s="73" t="n">
        <v>0</v>
      </c>
      <c r="I17" s="73" t="n">
        <v>0</v>
      </c>
      <c r="J17" s="74" t="n">
        <v>0</v>
      </c>
      <c r="K17" s="74" t="n">
        <v>0</v>
      </c>
      <c r="L17" s="74" t="n">
        <v>0</v>
      </c>
      <c r="M17" s="74" t="n">
        <v>0</v>
      </c>
      <c r="N17" s="74" t="n">
        <v>0</v>
      </c>
      <c r="O17" s="74" t="n">
        <v>0</v>
      </c>
      <c r="P17" s="75" t="n">
        <f aca="false">SUM(D17:O17)</f>
        <v>0</v>
      </c>
      <c r="Q17" s="68"/>
      <c r="R17" s="97"/>
    </row>
    <row r="18" customFormat="false" ht="19.5" hidden="false" customHeight="true" outlineLevel="0" collapsed="false">
      <c r="A18" s="70"/>
      <c r="B18" s="71"/>
      <c r="C18" s="80" t="s">
        <v>441</v>
      </c>
      <c r="D18" s="81"/>
      <c r="E18" s="81"/>
      <c r="F18" s="81"/>
      <c r="G18" s="81"/>
      <c r="H18" s="81"/>
      <c r="I18" s="81"/>
      <c r="J18" s="88"/>
      <c r="K18" s="88"/>
      <c r="L18" s="88"/>
      <c r="M18" s="88"/>
      <c r="N18" s="88"/>
      <c r="O18" s="88"/>
      <c r="P18" s="82"/>
      <c r="Q18" s="68"/>
      <c r="R18" s="97"/>
    </row>
    <row r="19" customFormat="false" ht="19.5" hidden="false" customHeight="true" outlineLevel="0" collapsed="false">
      <c r="A19" s="70"/>
      <c r="B19" s="71"/>
      <c r="C19" s="83" t="s">
        <v>442</v>
      </c>
      <c r="D19" s="81" t="n">
        <v>0</v>
      </c>
      <c r="E19" s="81" t="n">
        <v>0</v>
      </c>
      <c r="F19" s="81" t="n">
        <v>0</v>
      </c>
      <c r="G19" s="81" t="n">
        <v>0</v>
      </c>
      <c r="H19" s="81" t="n">
        <v>0</v>
      </c>
      <c r="I19" s="81" t="n">
        <v>0</v>
      </c>
      <c r="J19" s="88" t="n">
        <v>0</v>
      </c>
      <c r="K19" s="88" t="n">
        <v>0</v>
      </c>
      <c r="L19" s="88" t="n">
        <v>0</v>
      </c>
      <c r="M19" s="88" t="n">
        <v>11210194.09</v>
      </c>
      <c r="N19" s="88" t="n">
        <v>0</v>
      </c>
      <c r="O19" s="88" t="n">
        <v>0</v>
      </c>
      <c r="P19" s="82" t="n">
        <f aca="false">SUM(D19:O19)</f>
        <v>11210194.09</v>
      </c>
      <c r="Q19" s="68"/>
      <c r="R19" s="97"/>
    </row>
    <row r="20" customFormat="false" ht="19.5" hidden="false" customHeight="true" outlineLevel="0" collapsed="false">
      <c r="A20" s="70"/>
      <c r="B20" s="71"/>
      <c r="C20" s="89"/>
      <c r="D20" s="85"/>
      <c r="E20" s="85"/>
      <c r="F20" s="85"/>
      <c r="G20" s="85"/>
      <c r="H20" s="85"/>
      <c r="I20" s="85"/>
      <c r="J20" s="90"/>
      <c r="K20" s="90"/>
      <c r="L20" s="90"/>
      <c r="M20" s="90"/>
      <c r="N20" s="90"/>
      <c r="O20" s="90"/>
      <c r="Q20" s="68"/>
      <c r="R20" s="101" t="n">
        <f aca="false">P17+P19</f>
        <v>11210194.09</v>
      </c>
    </row>
    <row r="21" customFormat="false" ht="19.5" hidden="true" customHeight="true" outlineLevel="0" collapsed="false">
      <c r="A21" s="69"/>
      <c r="B21" s="77"/>
      <c r="C21" s="89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3"/>
      <c r="Q21" s="68"/>
      <c r="R21" s="76"/>
    </row>
    <row r="22" customFormat="false" ht="24" hidden="true" customHeight="true" outlineLevel="0" collapsed="false">
      <c r="A22" s="63" t="s">
        <v>448</v>
      </c>
      <c r="B22" s="64"/>
      <c r="C22" s="65" t="s">
        <v>435</v>
      </c>
      <c r="D22" s="66" t="n">
        <f aca="false">SUM(D23:D28)</f>
        <v>0</v>
      </c>
      <c r="E22" s="66" t="n">
        <f aca="false">SUM(E23:E28)</f>
        <v>0</v>
      </c>
      <c r="F22" s="66" t="n">
        <f aca="false">SUM(F23:F28)</f>
        <v>0</v>
      </c>
      <c r="G22" s="66" t="n">
        <f aca="false">SUM(G23:G28)</f>
        <v>0</v>
      </c>
      <c r="H22" s="66" t="n">
        <f aca="false">SUM(H23:H28)</f>
        <v>0</v>
      </c>
      <c r="I22" s="66" t="n">
        <f aca="false">SUM(I23:I28)</f>
        <v>0</v>
      </c>
      <c r="J22" s="66" t="n">
        <f aca="false">SUM(J23:J28)</f>
        <v>0</v>
      </c>
      <c r="K22" s="66" t="n">
        <f aca="false">SUM(K23:K28)</f>
        <v>0</v>
      </c>
      <c r="L22" s="66" t="n">
        <f aca="false">SUM(L23:L28)</f>
        <v>0</v>
      </c>
      <c r="M22" s="66" t="n">
        <f aca="false">SUM(M23:M28)</f>
        <v>0</v>
      </c>
      <c r="N22" s="66" t="n">
        <f aca="false">SUM(N23:N28)</f>
        <v>0</v>
      </c>
      <c r="O22" s="66" t="n">
        <f aca="false">SUM(O23:O28)</f>
        <v>0</v>
      </c>
      <c r="P22" s="67" t="n">
        <f aca="false">SUM(D22:O22)</f>
        <v>0</v>
      </c>
      <c r="Q22" s="68"/>
      <c r="R22" s="68"/>
    </row>
    <row r="23" customFormat="false" ht="19.5" hidden="true" customHeight="true" outlineLevel="0" collapsed="false">
      <c r="A23" s="70"/>
      <c r="B23" s="71"/>
      <c r="C23" s="89" t="s">
        <v>449</v>
      </c>
      <c r="D23" s="85"/>
      <c r="E23" s="85"/>
      <c r="F23" s="85"/>
      <c r="G23" s="85"/>
      <c r="H23" s="85"/>
      <c r="I23" s="85"/>
      <c r="J23" s="90"/>
      <c r="K23" s="90"/>
      <c r="L23" s="90"/>
      <c r="M23" s="90"/>
      <c r="N23" s="90"/>
      <c r="O23" s="90"/>
      <c r="P23" s="104" t="n">
        <f aca="false">SUM(D23:O23)</f>
        <v>0</v>
      </c>
      <c r="Q23" s="68"/>
      <c r="R23" s="76"/>
    </row>
    <row r="24" customFormat="false" ht="19.5" hidden="true" customHeight="true" outlineLevel="0" collapsed="false">
      <c r="A24" s="70"/>
      <c r="B24" s="71"/>
      <c r="C24" s="89" t="s">
        <v>450</v>
      </c>
      <c r="D24" s="85"/>
      <c r="E24" s="85"/>
      <c r="F24" s="85"/>
      <c r="G24" s="85"/>
      <c r="H24" s="85"/>
      <c r="I24" s="85"/>
      <c r="J24" s="90"/>
      <c r="K24" s="90"/>
      <c r="L24" s="90"/>
      <c r="M24" s="90"/>
      <c r="N24" s="90"/>
      <c r="O24" s="90"/>
      <c r="P24" s="104" t="n">
        <f aca="false">SUM(D24:O24)</f>
        <v>0</v>
      </c>
      <c r="Q24" s="68"/>
      <c r="R24" s="76"/>
    </row>
    <row r="25" customFormat="false" ht="19.5" hidden="true" customHeight="true" outlineLevel="0" collapsed="false">
      <c r="A25" s="70"/>
      <c r="B25" s="71"/>
      <c r="C25" s="89" t="s">
        <v>451</v>
      </c>
      <c r="D25" s="85"/>
      <c r="E25" s="85"/>
      <c r="F25" s="85"/>
      <c r="G25" s="85"/>
      <c r="H25" s="85"/>
      <c r="I25" s="85"/>
      <c r="J25" s="90"/>
      <c r="K25" s="90"/>
      <c r="L25" s="90"/>
      <c r="M25" s="90"/>
      <c r="N25" s="90"/>
      <c r="O25" s="90"/>
      <c r="P25" s="104" t="n">
        <f aca="false">SUM(D25:O25)</f>
        <v>0</v>
      </c>
      <c r="Q25" s="68"/>
      <c r="R25" s="76"/>
    </row>
    <row r="26" customFormat="false" ht="19.5" hidden="true" customHeight="true" outlineLevel="0" collapsed="false">
      <c r="A26" s="70"/>
      <c r="B26" s="71"/>
      <c r="C26" s="89" t="s">
        <v>452</v>
      </c>
      <c r="D26" s="85"/>
      <c r="E26" s="85"/>
      <c r="F26" s="85"/>
      <c r="G26" s="85"/>
      <c r="H26" s="85"/>
      <c r="I26" s="85"/>
      <c r="J26" s="90"/>
      <c r="K26" s="90"/>
      <c r="L26" s="90"/>
      <c r="M26" s="90"/>
      <c r="N26" s="90"/>
      <c r="O26" s="90"/>
      <c r="P26" s="104" t="n">
        <f aca="false">SUM(D26:O26)</f>
        <v>0</v>
      </c>
      <c r="Q26" s="68"/>
      <c r="R26" s="76"/>
    </row>
    <row r="27" customFormat="false" ht="19.5" hidden="true" customHeight="true" outlineLevel="0" collapsed="false">
      <c r="A27" s="70"/>
      <c r="B27" s="71"/>
      <c r="C27" s="89"/>
      <c r="D27" s="85"/>
      <c r="E27" s="85"/>
      <c r="F27" s="85"/>
      <c r="G27" s="85"/>
      <c r="H27" s="85"/>
      <c r="I27" s="85"/>
      <c r="J27" s="90"/>
      <c r="K27" s="90"/>
      <c r="L27" s="90"/>
      <c r="M27" s="90"/>
      <c r="N27" s="90"/>
      <c r="O27" s="90"/>
      <c r="P27" s="104"/>
      <c r="Q27" s="68"/>
      <c r="R27" s="76"/>
    </row>
    <row r="28" customFormat="false" ht="19.5" hidden="true" customHeight="true" outlineLevel="0" collapsed="false">
      <c r="A28" s="69"/>
      <c r="B28" s="77"/>
      <c r="C28" s="89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103"/>
      <c r="Q28" s="68"/>
      <c r="R28" s="76"/>
    </row>
    <row r="29" customFormat="false" ht="24" hidden="true" customHeight="true" outlineLevel="0" collapsed="false">
      <c r="A29" s="63" t="s">
        <v>453</v>
      </c>
      <c r="B29" s="64"/>
      <c r="C29" s="65" t="s">
        <v>435</v>
      </c>
      <c r="D29" s="66" t="n">
        <f aca="false">SUM(D30:D43)</f>
        <v>0</v>
      </c>
      <c r="E29" s="66" t="n">
        <f aca="false">SUM(E30:E43)</f>
        <v>0</v>
      </c>
      <c r="F29" s="66" t="n">
        <f aca="false">SUM(F30:F43)</f>
        <v>0</v>
      </c>
      <c r="G29" s="66" t="n">
        <f aca="false">SUM(G30:G43)</f>
        <v>0</v>
      </c>
      <c r="H29" s="66" t="n">
        <f aca="false">SUM(H30:H43)</f>
        <v>0</v>
      </c>
      <c r="I29" s="66" t="n">
        <f aca="false">SUM(I30:I43)</f>
        <v>0</v>
      </c>
      <c r="J29" s="66" t="n">
        <f aca="false">SUM(J30:J43)</f>
        <v>0</v>
      </c>
      <c r="K29" s="66" t="n">
        <f aca="false">SUM(K30:K43)</f>
        <v>0</v>
      </c>
      <c r="L29" s="66" t="n">
        <f aca="false">SUM(L30:L43)</f>
        <v>0</v>
      </c>
      <c r="M29" s="66" t="n">
        <f aca="false">SUM(M30:M43)</f>
        <v>0</v>
      </c>
      <c r="N29" s="66" t="n">
        <f aca="false">SUM(N30:N43)</f>
        <v>0</v>
      </c>
      <c r="O29" s="66" t="n">
        <f aca="false">SUM(O30:O43)</f>
        <v>0</v>
      </c>
      <c r="P29" s="67" t="n">
        <f aca="false">SUM(D29:O29)</f>
        <v>0</v>
      </c>
      <c r="Q29" s="68"/>
      <c r="R29" s="68"/>
    </row>
    <row r="30" customFormat="false" ht="19.5" hidden="true" customHeight="true" outlineLevel="0" collapsed="false">
      <c r="A30" s="70"/>
      <c r="B30" s="71"/>
      <c r="C30" s="89" t="s">
        <v>450</v>
      </c>
      <c r="D30" s="85"/>
      <c r="E30" s="85"/>
      <c r="F30" s="85"/>
      <c r="G30" s="85"/>
      <c r="H30" s="85"/>
      <c r="I30" s="85"/>
      <c r="J30" s="90"/>
      <c r="K30" s="90"/>
      <c r="L30" s="90"/>
      <c r="M30" s="90"/>
      <c r="N30" s="90"/>
      <c r="O30" s="90"/>
      <c r="P30" s="104" t="n">
        <f aca="false">SUM(D30:O30)</f>
        <v>0</v>
      </c>
      <c r="Q30" s="68"/>
      <c r="R30" s="76"/>
    </row>
    <row r="31" customFormat="false" ht="19.5" hidden="true" customHeight="true" outlineLevel="0" collapsed="false">
      <c r="A31" s="70"/>
      <c r="B31" s="71"/>
      <c r="C31" s="89" t="s">
        <v>454</v>
      </c>
      <c r="D31" s="85"/>
      <c r="E31" s="85"/>
      <c r="F31" s="85"/>
      <c r="G31" s="85"/>
      <c r="H31" s="85"/>
      <c r="I31" s="85"/>
      <c r="J31" s="90"/>
      <c r="K31" s="90"/>
      <c r="L31" s="90"/>
      <c r="M31" s="90"/>
      <c r="N31" s="90"/>
      <c r="O31" s="90"/>
      <c r="P31" s="104" t="n">
        <f aca="false">SUM(D31:O31)</f>
        <v>0</v>
      </c>
      <c r="Q31" s="68"/>
      <c r="R31" s="76"/>
    </row>
    <row r="32" customFormat="false" ht="19.5" hidden="true" customHeight="true" outlineLevel="0" collapsed="false">
      <c r="A32" s="70"/>
      <c r="B32" s="71"/>
      <c r="C32" s="89" t="s">
        <v>455</v>
      </c>
      <c r="D32" s="85"/>
      <c r="E32" s="85"/>
      <c r="F32" s="85"/>
      <c r="G32" s="85"/>
      <c r="H32" s="85"/>
      <c r="I32" s="85"/>
      <c r="J32" s="90"/>
      <c r="K32" s="90"/>
      <c r="L32" s="90"/>
      <c r="M32" s="90"/>
      <c r="N32" s="90"/>
      <c r="O32" s="90"/>
      <c r="P32" s="104" t="n">
        <f aca="false">SUM(D32:O32)</f>
        <v>0</v>
      </c>
      <c r="Q32" s="68"/>
      <c r="R32" s="76"/>
    </row>
    <row r="33" customFormat="false" ht="19.5" hidden="true" customHeight="true" outlineLevel="0" collapsed="false">
      <c r="A33" s="70"/>
      <c r="B33" s="71"/>
      <c r="C33" s="89" t="s">
        <v>456</v>
      </c>
      <c r="D33" s="85"/>
      <c r="E33" s="85"/>
      <c r="F33" s="85"/>
      <c r="G33" s="85"/>
      <c r="H33" s="85"/>
      <c r="I33" s="85"/>
      <c r="J33" s="90"/>
      <c r="K33" s="90"/>
      <c r="L33" s="90"/>
      <c r="M33" s="90"/>
      <c r="N33" s="90"/>
      <c r="O33" s="90"/>
      <c r="P33" s="104" t="n">
        <f aca="false">SUM(D33:O33)</f>
        <v>0</v>
      </c>
      <c r="Q33" s="68"/>
      <c r="R33" s="76"/>
    </row>
    <row r="34" customFormat="false" ht="19.5" hidden="true" customHeight="true" outlineLevel="0" collapsed="false">
      <c r="A34" s="70"/>
      <c r="B34" s="71"/>
      <c r="C34" s="89" t="s">
        <v>457</v>
      </c>
      <c r="D34" s="85"/>
      <c r="E34" s="85"/>
      <c r="F34" s="85"/>
      <c r="G34" s="85"/>
      <c r="H34" s="85"/>
      <c r="I34" s="85"/>
      <c r="J34" s="90"/>
      <c r="K34" s="90"/>
      <c r="L34" s="90"/>
      <c r="M34" s="90"/>
      <c r="N34" s="90"/>
      <c r="O34" s="90"/>
      <c r="P34" s="104" t="n">
        <f aca="false">SUM(D34:O34)</f>
        <v>0</v>
      </c>
      <c r="Q34" s="68"/>
      <c r="R34" s="76"/>
    </row>
    <row r="35" customFormat="false" ht="19.5" hidden="true" customHeight="true" outlineLevel="0" collapsed="false">
      <c r="A35" s="70"/>
      <c r="B35" s="71"/>
      <c r="C35" s="89" t="s">
        <v>458</v>
      </c>
      <c r="D35" s="85"/>
      <c r="E35" s="85"/>
      <c r="F35" s="85"/>
      <c r="G35" s="85"/>
      <c r="H35" s="85"/>
      <c r="I35" s="85"/>
      <c r="J35" s="90"/>
      <c r="K35" s="90"/>
      <c r="L35" s="90"/>
      <c r="M35" s="90"/>
      <c r="N35" s="90"/>
      <c r="O35" s="90"/>
      <c r="P35" s="104" t="n">
        <f aca="false">SUM(D35:O35)</f>
        <v>0</v>
      </c>
      <c r="Q35" s="68"/>
      <c r="R35" s="76"/>
    </row>
    <row r="36" customFormat="false" ht="19.5" hidden="true" customHeight="true" outlineLevel="0" collapsed="false">
      <c r="A36" s="70"/>
      <c r="B36" s="71"/>
      <c r="C36" s="89" t="s">
        <v>459</v>
      </c>
      <c r="D36" s="85"/>
      <c r="E36" s="85"/>
      <c r="F36" s="85"/>
      <c r="G36" s="85"/>
      <c r="H36" s="85"/>
      <c r="I36" s="85"/>
      <c r="J36" s="90"/>
      <c r="K36" s="90"/>
      <c r="L36" s="90"/>
      <c r="M36" s="90"/>
      <c r="N36" s="90"/>
      <c r="O36" s="90"/>
      <c r="P36" s="104" t="n">
        <f aca="false">SUM(D36:O36)</f>
        <v>0</v>
      </c>
      <c r="Q36" s="68"/>
      <c r="R36" s="76"/>
    </row>
    <row r="37" customFormat="false" ht="19.5" hidden="true" customHeight="true" outlineLevel="0" collapsed="false">
      <c r="A37" s="70"/>
      <c r="B37" s="71"/>
      <c r="C37" s="89" t="s">
        <v>460</v>
      </c>
      <c r="D37" s="85"/>
      <c r="E37" s="85"/>
      <c r="F37" s="85"/>
      <c r="G37" s="85"/>
      <c r="H37" s="85"/>
      <c r="I37" s="85"/>
      <c r="J37" s="90"/>
      <c r="K37" s="90"/>
      <c r="L37" s="90"/>
      <c r="M37" s="90"/>
      <c r="N37" s="90"/>
      <c r="O37" s="90"/>
      <c r="P37" s="104" t="n">
        <f aca="false">SUM(D37:O37)</f>
        <v>0</v>
      </c>
      <c r="Q37" s="68"/>
      <c r="R37" s="76"/>
    </row>
    <row r="38" customFormat="false" ht="19.5" hidden="true" customHeight="true" outlineLevel="0" collapsed="false">
      <c r="A38" s="70"/>
      <c r="B38" s="71"/>
      <c r="C38" s="89" t="s">
        <v>461</v>
      </c>
      <c r="D38" s="85"/>
      <c r="E38" s="85"/>
      <c r="F38" s="85"/>
      <c r="G38" s="85"/>
      <c r="H38" s="85"/>
      <c r="I38" s="85"/>
      <c r="J38" s="90"/>
      <c r="K38" s="90"/>
      <c r="L38" s="90"/>
      <c r="M38" s="90"/>
      <c r="N38" s="90"/>
      <c r="O38" s="90"/>
      <c r="P38" s="104" t="n">
        <f aca="false">SUM(D38:O38)</f>
        <v>0</v>
      </c>
      <c r="Q38" s="68"/>
      <c r="R38" s="76"/>
    </row>
    <row r="39" customFormat="false" ht="19.5" hidden="true" customHeight="true" outlineLevel="0" collapsed="false">
      <c r="A39" s="70"/>
      <c r="B39" s="71"/>
      <c r="C39" s="89" t="s">
        <v>462</v>
      </c>
      <c r="D39" s="85"/>
      <c r="E39" s="85"/>
      <c r="F39" s="85"/>
      <c r="G39" s="85"/>
      <c r="H39" s="85"/>
      <c r="I39" s="85"/>
      <c r="J39" s="90"/>
      <c r="K39" s="90"/>
      <c r="L39" s="90"/>
      <c r="M39" s="90"/>
      <c r="N39" s="90"/>
      <c r="O39" s="90"/>
      <c r="P39" s="104" t="n">
        <f aca="false">SUM(D39:O39)</f>
        <v>0</v>
      </c>
      <c r="Q39" s="68"/>
      <c r="R39" s="76"/>
    </row>
    <row r="40" customFormat="false" ht="19.5" hidden="true" customHeight="true" outlineLevel="0" collapsed="false">
      <c r="A40" s="70"/>
      <c r="B40" s="71"/>
      <c r="C40" s="89" t="s">
        <v>463</v>
      </c>
      <c r="D40" s="85"/>
      <c r="E40" s="85"/>
      <c r="F40" s="85"/>
      <c r="G40" s="85"/>
      <c r="H40" s="85"/>
      <c r="I40" s="85"/>
      <c r="J40" s="90"/>
      <c r="K40" s="90"/>
      <c r="L40" s="90"/>
      <c r="M40" s="90"/>
      <c r="N40" s="90"/>
      <c r="O40" s="90"/>
      <c r="P40" s="104" t="n">
        <f aca="false">SUM(D40:O40)</f>
        <v>0</v>
      </c>
      <c r="Q40" s="68"/>
      <c r="R40" s="76"/>
    </row>
    <row r="41" customFormat="false" ht="19.5" hidden="true" customHeight="true" outlineLevel="0" collapsed="false">
      <c r="A41" s="70"/>
      <c r="B41" s="71"/>
      <c r="C41" s="89" t="s">
        <v>452</v>
      </c>
      <c r="D41" s="85"/>
      <c r="E41" s="85"/>
      <c r="F41" s="85"/>
      <c r="G41" s="85"/>
      <c r="H41" s="85"/>
      <c r="I41" s="85"/>
      <c r="J41" s="90"/>
      <c r="K41" s="90"/>
      <c r="L41" s="90"/>
      <c r="M41" s="90"/>
      <c r="N41" s="90"/>
      <c r="O41" s="90"/>
      <c r="P41" s="104" t="n">
        <f aca="false">SUM(D41:O41)</f>
        <v>0</v>
      </c>
      <c r="Q41" s="68"/>
      <c r="R41" s="76"/>
    </row>
    <row r="42" customFormat="false" ht="19.5" hidden="true" customHeight="true" outlineLevel="0" collapsed="false">
      <c r="A42" s="70"/>
      <c r="B42" s="71"/>
      <c r="C42" s="89"/>
      <c r="D42" s="85"/>
      <c r="E42" s="85"/>
      <c r="F42" s="85"/>
      <c r="G42" s="85"/>
      <c r="H42" s="85"/>
      <c r="I42" s="85"/>
      <c r="J42" s="90"/>
      <c r="K42" s="90"/>
      <c r="L42" s="90"/>
      <c r="M42" s="90"/>
      <c r="N42" s="90"/>
      <c r="O42" s="90"/>
      <c r="P42" s="104"/>
      <c r="Q42" s="68"/>
      <c r="R42" s="76"/>
    </row>
    <row r="43" customFormat="false" ht="19.5" hidden="true" customHeight="true" outlineLevel="0" collapsed="false">
      <c r="A43" s="69"/>
      <c r="B43" s="77"/>
      <c r="C43" s="10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103"/>
      <c r="Q43" s="68"/>
      <c r="R43" s="76"/>
    </row>
    <row r="44" customFormat="false" ht="24" hidden="true" customHeight="true" outlineLevel="0" collapsed="false">
      <c r="A44" s="63" t="s">
        <v>464</v>
      </c>
      <c r="B44" s="64"/>
      <c r="C44" s="65" t="s">
        <v>435</v>
      </c>
      <c r="D44" s="66" t="n">
        <f aca="false">SUM(D45:D54)</f>
        <v>0</v>
      </c>
      <c r="E44" s="66" t="n">
        <f aca="false">SUM(E45:E54)</f>
        <v>0</v>
      </c>
      <c r="F44" s="66" t="n">
        <f aca="false">SUM(F45:F54)</f>
        <v>0</v>
      </c>
      <c r="G44" s="66" t="n">
        <f aca="false">SUM(G45:G54)</f>
        <v>0</v>
      </c>
      <c r="H44" s="66" t="n">
        <f aca="false">SUM(H45:H54)</f>
        <v>0</v>
      </c>
      <c r="I44" s="66" t="n">
        <f aca="false">SUM(I45:I54)</f>
        <v>0</v>
      </c>
      <c r="J44" s="66" t="n">
        <f aca="false">SUM(J45:J54)</f>
        <v>0</v>
      </c>
      <c r="K44" s="66" t="n">
        <f aca="false">SUM(K45:K54)</f>
        <v>0</v>
      </c>
      <c r="L44" s="66" t="n">
        <f aca="false">SUM(L45:L54)</f>
        <v>0</v>
      </c>
      <c r="M44" s="66" t="n">
        <f aca="false">SUM(M45:M54)</f>
        <v>0</v>
      </c>
      <c r="N44" s="66" t="n">
        <f aca="false">SUM(N45:N54)</f>
        <v>0</v>
      </c>
      <c r="O44" s="66" t="n">
        <f aca="false">SUM(O45:O54)</f>
        <v>0</v>
      </c>
      <c r="P44" s="67" t="n">
        <f aca="false">SUM(D44:O44)</f>
        <v>0</v>
      </c>
      <c r="Q44" s="68"/>
      <c r="R44" s="68"/>
    </row>
    <row r="45" customFormat="false" ht="19.5" hidden="true" customHeight="true" outlineLevel="0" collapsed="false">
      <c r="A45" s="70"/>
      <c r="B45" s="71"/>
      <c r="C45" s="89" t="s">
        <v>465</v>
      </c>
      <c r="D45" s="85"/>
      <c r="E45" s="85"/>
      <c r="F45" s="85"/>
      <c r="G45" s="85"/>
      <c r="H45" s="85"/>
      <c r="I45" s="85"/>
      <c r="J45" s="90"/>
      <c r="K45" s="90"/>
      <c r="L45" s="90"/>
      <c r="M45" s="90"/>
      <c r="N45" s="90"/>
      <c r="O45" s="90"/>
      <c r="P45" s="104" t="n">
        <f aca="false">SUM(D45:O45)</f>
        <v>0</v>
      </c>
      <c r="Q45" s="68"/>
      <c r="R45" s="76"/>
    </row>
    <row r="46" customFormat="false" ht="19.5" hidden="true" customHeight="true" outlineLevel="0" collapsed="false">
      <c r="A46" s="70"/>
      <c r="B46" s="71"/>
      <c r="C46" s="89" t="s">
        <v>466</v>
      </c>
      <c r="D46" s="85"/>
      <c r="E46" s="85"/>
      <c r="F46" s="85"/>
      <c r="G46" s="85"/>
      <c r="H46" s="85"/>
      <c r="I46" s="85"/>
      <c r="J46" s="90"/>
      <c r="K46" s="90"/>
      <c r="L46" s="90"/>
      <c r="M46" s="90"/>
      <c r="N46" s="90"/>
      <c r="O46" s="90"/>
      <c r="P46" s="104" t="n">
        <f aca="false">SUM(D46:O46)</f>
        <v>0</v>
      </c>
      <c r="Q46" s="68"/>
      <c r="R46" s="76"/>
    </row>
    <row r="47" customFormat="false" ht="19.5" hidden="true" customHeight="true" outlineLevel="0" collapsed="false">
      <c r="A47" s="70"/>
      <c r="B47" s="71"/>
      <c r="C47" s="89" t="s">
        <v>467</v>
      </c>
      <c r="D47" s="85"/>
      <c r="E47" s="85"/>
      <c r="F47" s="85"/>
      <c r="G47" s="85"/>
      <c r="H47" s="85"/>
      <c r="I47" s="85"/>
      <c r="J47" s="90"/>
      <c r="K47" s="90"/>
      <c r="L47" s="90"/>
      <c r="M47" s="90"/>
      <c r="N47" s="90"/>
      <c r="O47" s="90"/>
      <c r="P47" s="104" t="n">
        <f aca="false">SUM(D47:O47)</f>
        <v>0</v>
      </c>
      <c r="Q47" s="68"/>
      <c r="R47" s="76"/>
    </row>
    <row r="48" customFormat="false" ht="19.5" hidden="true" customHeight="true" outlineLevel="0" collapsed="false">
      <c r="A48" s="70"/>
      <c r="B48" s="71"/>
      <c r="C48" s="89" t="s">
        <v>468</v>
      </c>
      <c r="D48" s="85"/>
      <c r="E48" s="85"/>
      <c r="F48" s="85"/>
      <c r="G48" s="85"/>
      <c r="H48" s="85"/>
      <c r="I48" s="85"/>
      <c r="J48" s="90"/>
      <c r="K48" s="90"/>
      <c r="L48" s="90"/>
      <c r="M48" s="90"/>
      <c r="N48" s="90"/>
      <c r="O48" s="90"/>
      <c r="P48" s="104" t="n">
        <f aca="false">SUM(D48:O48)</f>
        <v>0</v>
      </c>
      <c r="Q48" s="68"/>
      <c r="R48" s="76"/>
    </row>
    <row r="49" customFormat="false" ht="19.5" hidden="true" customHeight="true" outlineLevel="0" collapsed="false">
      <c r="A49" s="70"/>
      <c r="B49" s="71"/>
      <c r="C49" s="89" t="s">
        <v>469</v>
      </c>
      <c r="D49" s="85"/>
      <c r="E49" s="85"/>
      <c r="F49" s="85"/>
      <c r="G49" s="85"/>
      <c r="H49" s="85"/>
      <c r="I49" s="85"/>
      <c r="J49" s="90"/>
      <c r="K49" s="90"/>
      <c r="L49" s="90"/>
      <c r="M49" s="90"/>
      <c r="N49" s="90"/>
      <c r="O49" s="90"/>
      <c r="P49" s="104" t="n">
        <f aca="false">SUM(D49:O49)</f>
        <v>0</v>
      </c>
      <c r="Q49" s="68"/>
      <c r="R49" s="76"/>
    </row>
    <row r="50" customFormat="false" ht="19.5" hidden="true" customHeight="true" outlineLevel="0" collapsed="false">
      <c r="A50" s="70"/>
      <c r="B50" s="71"/>
      <c r="C50" s="89" t="s">
        <v>470</v>
      </c>
      <c r="D50" s="85"/>
      <c r="E50" s="85"/>
      <c r="F50" s="85"/>
      <c r="G50" s="85"/>
      <c r="H50" s="85"/>
      <c r="I50" s="85"/>
      <c r="J50" s="90"/>
      <c r="K50" s="90"/>
      <c r="L50" s="90"/>
      <c r="M50" s="90"/>
      <c r="N50" s="90"/>
      <c r="O50" s="90"/>
      <c r="P50" s="104" t="n">
        <f aca="false">SUM(D50:O50)</f>
        <v>0</v>
      </c>
      <c r="Q50" s="68"/>
      <c r="R50" s="76"/>
    </row>
    <row r="51" customFormat="false" ht="19.5" hidden="true" customHeight="true" outlineLevel="0" collapsed="false">
      <c r="A51" s="70"/>
      <c r="B51" s="71"/>
      <c r="C51" s="89" t="s">
        <v>471</v>
      </c>
      <c r="D51" s="85"/>
      <c r="E51" s="85"/>
      <c r="F51" s="85"/>
      <c r="G51" s="85"/>
      <c r="H51" s="85"/>
      <c r="I51" s="85"/>
      <c r="J51" s="90"/>
      <c r="K51" s="90"/>
      <c r="L51" s="90"/>
      <c r="M51" s="90"/>
      <c r="N51" s="90"/>
      <c r="O51" s="90"/>
      <c r="P51" s="104" t="n">
        <f aca="false">SUM(D51:O51)</f>
        <v>0</v>
      </c>
      <c r="Q51" s="68"/>
      <c r="R51" s="76"/>
    </row>
    <row r="52" customFormat="false" ht="19.5" hidden="true" customHeight="true" outlineLevel="0" collapsed="false">
      <c r="A52" s="70"/>
      <c r="B52" s="71"/>
      <c r="C52" s="89" t="s">
        <v>452</v>
      </c>
      <c r="D52" s="85"/>
      <c r="E52" s="85"/>
      <c r="F52" s="85"/>
      <c r="G52" s="85"/>
      <c r="H52" s="85"/>
      <c r="I52" s="85"/>
      <c r="J52" s="90"/>
      <c r="K52" s="90"/>
      <c r="L52" s="90"/>
      <c r="M52" s="90"/>
      <c r="N52" s="90"/>
      <c r="O52" s="90"/>
      <c r="P52" s="104" t="n">
        <f aca="false">SUM(D52:O52)</f>
        <v>0</v>
      </c>
      <c r="Q52" s="68"/>
      <c r="R52" s="76"/>
    </row>
    <row r="53" customFormat="false" ht="19.5" hidden="true" customHeight="true" outlineLevel="0" collapsed="false">
      <c r="A53" s="70"/>
      <c r="B53" s="71"/>
      <c r="C53" s="89"/>
      <c r="D53" s="85"/>
      <c r="E53" s="85"/>
      <c r="F53" s="85"/>
      <c r="G53" s="85"/>
      <c r="H53" s="85"/>
      <c r="I53" s="85"/>
      <c r="J53" s="90"/>
      <c r="K53" s="90"/>
      <c r="L53" s="90"/>
      <c r="M53" s="90"/>
      <c r="N53" s="90"/>
      <c r="O53" s="90"/>
      <c r="P53" s="104"/>
      <c r="Q53" s="68"/>
      <c r="R53" s="76"/>
    </row>
    <row r="54" customFormat="false" ht="19.5" hidden="true" customHeight="true" outlineLevel="0" collapsed="false">
      <c r="A54" s="69"/>
      <c r="B54" s="77"/>
      <c r="C54" s="10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103"/>
      <c r="Q54" s="68"/>
      <c r="R54" s="76"/>
    </row>
    <row r="55" customFormat="false" ht="24" hidden="true" customHeight="true" outlineLevel="0" collapsed="false">
      <c r="A55" s="63" t="s">
        <v>472</v>
      </c>
      <c r="B55" s="64"/>
      <c r="C55" s="65" t="s">
        <v>435</v>
      </c>
      <c r="D55" s="66" t="n">
        <f aca="false">SUM(D56:D60)</f>
        <v>0</v>
      </c>
      <c r="E55" s="66" t="n">
        <f aca="false">SUM(E56:E60)</f>
        <v>0</v>
      </c>
      <c r="F55" s="66" t="n">
        <f aca="false">SUM(F56:F60)</f>
        <v>0</v>
      </c>
      <c r="G55" s="66" t="n">
        <f aca="false">SUM(G56:G60)</f>
        <v>0</v>
      </c>
      <c r="H55" s="66" t="n">
        <f aca="false">SUM(H56:H60)</f>
        <v>0</v>
      </c>
      <c r="I55" s="66" t="n">
        <f aca="false">SUM(I56:I60)</f>
        <v>0</v>
      </c>
      <c r="J55" s="66" t="n">
        <f aca="false">SUM(J56:J60)</f>
        <v>0</v>
      </c>
      <c r="K55" s="66" t="n">
        <f aca="false">SUM(K56:K60)</f>
        <v>0</v>
      </c>
      <c r="L55" s="66" t="n">
        <f aca="false">SUM(L56:L60)</f>
        <v>0</v>
      </c>
      <c r="M55" s="66" t="n">
        <f aca="false">SUM(M56:M60)</f>
        <v>0</v>
      </c>
      <c r="N55" s="66" t="n">
        <f aca="false">SUM(N56:N60)</f>
        <v>0</v>
      </c>
      <c r="O55" s="66" t="n">
        <f aca="false">SUM(O56:O60)</f>
        <v>0</v>
      </c>
      <c r="P55" s="67" t="n">
        <f aca="false">SUM(D55:O55)</f>
        <v>0</v>
      </c>
      <c r="Q55" s="68"/>
      <c r="R55" s="68"/>
    </row>
    <row r="56" customFormat="false" ht="19.5" hidden="true" customHeight="true" outlineLevel="0" collapsed="false">
      <c r="A56" s="70"/>
      <c r="B56" s="71"/>
      <c r="C56" s="89" t="s">
        <v>472</v>
      </c>
      <c r="D56" s="85"/>
      <c r="E56" s="85"/>
      <c r="F56" s="85"/>
      <c r="G56" s="85"/>
      <c r="H56" s="85"/>
      <c r="I56" s="85"/>
      <c r="J56" s="90"/>
      <c r="K56" s="90"/>
      <c r="L56" s="90"/>
      <c r="M56" s="90"/>
      <c r="N56" s="90"/>
      <c r="O56" s="90"/>
      <c r="P56" s="104" t="n">
        <f aca="false">SUM(D56:O56)</f>
        <v>0</v>
      </c>
      <c r="Q56" s="68"/>
      <c r="R56" s="76"/>
    </row>
    <row r="57" customFormat="false" ht="19.5" hidden="true" customHeight="true" outlineLevel="0" collapsed="false">
      <c r="A57" s="70"/>
      <c r="B57" s="71"/>
      <c r="C57" s="89" t="s">
        <v>473</v>
      </c>
      <c r="D57" s="85"/>
      <c r="E57" s="85"/>
      <c r="F57" s="85"/>
      <c r="G57" s="85"/>
      <c r="H57" s="85"/>
      <c r="I57" s="85"/>
      <c r="J57" s="90"/>
      <c r="K57" s="90"/>
      <c r="L57" s="90"/>
      <c r="M57" s="90"/>
      <c r="N57" s="90"/>
      <c r="O57" s="90"/>
      <c r="P57" s="104" t="n">
        <f aca="false">SUM(D57:O57)</f>
        <v>0</v>
      </c>
      <c r="Q57" s="68"/>
      <c r="R57" s="76"/>
    </row>
    <row r="58" customFormat="false" ht="19.5" hidden="true" customHeight="true" outlineLevel="0" collapsed="false">
      <c r="A58" s="70"/>
      <c r="B58" s="71"/>
      <c r="C58" s="89" t="s">
        <v>452</v>
      </c>
      <c r="D58" s="85"/>
      <c r="E58" s="85"/>
      <c r="F58" s="85"/>
      <c r="G58" s="85"/>
      <c r="H58" s="85"/>
      <c r="I58" s="85"/>
      <c r="J58" s="90"/>
      <c r="K58" s="90"/>
      <c r="L58" s="90"/>
      <c r="M58" s="90"/>
      <c r="N58" s="90"/>
      <c r="O58" s="90"/>
      <c r="P58" s="104" t="n">
        <f aca="false">SUM(D58:O58)</f>
        <v>0</v>
      </c>
      <c r="Q58" s="68"/>
      <c r="R58" s="76"/>
    </row>
    <row r="59" customFormat="false" ht="19.5" hidden="true" customHeight="true" outlineLevel="0" collapsed="false">
      <c r="A59" s="70"/>
      <c r="B59" s="71"/>
      <c r="C59" s="89"/>
      <c r="D59" s="85"/>
      <c r="E59" s="85"/>
      <c r="F59" s="85"/>
      <c r="G59" s="85"/>
      <c r="H59" s="85"/>
      <c r="I59" s="85"/>
      <c r="J59" s="90"/>
      <c r="K59" s="90"/>
      <c r="L59" s="90"/>
      <c r="M59" s="90"/>
      <c r="N59" s="90"/>
      <c r="O59" s="90"/>
      <c r="P59" s="104"/>
      <c r="Q59" s="68"/>
      <c r="R59" s="76"/>
    </row>
    <row r="60" customFormat="false" ht="19.5" hidden="true" customHeight="true" outlineLevel="0" collapsed="false">
      <c r="A60" s="69"/>
      <c r="B60" s="77"/>
      <c r="C60" s="10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103"/>
      <c r="Q60" s="68"/>
      <c r="R60" s="76"/>
    </row>
    <row r="61" customFormat="false" ht="24" hidden="true" customHeight="true" outlineLevel="0" collapsed="false">
      <c r="A61" s="63" t="s">
        <v>474</v>
      </c>
      <c r="B61" s="64"/>
      <c r="C61" s="65" t="s">
        <v>435</v>
      </c>
      <c r="D61" s="66" t="n">
        <f aca="false">SUM(D62:D68)</f>
        <v>0</v>
      </c>
      <c r="E61" s="66" t="n">
        <f aca="false">SUM(E62:E68)</f>
        <v>0</v>
      </c>
      <c r="F61" s="66" t="n">
        <f aca="false">SUM(F62:F68)</f>
        <v>0</v>
      </c>
      <c r="G61" s="66" t="n">
        <f aca="false">SUM(G62:G68)</f>
        <v>0</v>
      </c>
      <c r="H61" s="66" t="n">
        <f aca="false">SUM(H62:H68)</f>
        <v>0</v>
      </c>
      <c r="I61" s="66" t="n">
        <f aca="false">SUM(I62:I68)</f>
        <v>0</v>
      </c>
      <c r="J61" s="66" t="n">
        <f aca="false">SUM(J62:J68)</f>
        <v>0</v>
      </c>
      <c r="K61" s="66" t="n">
        <f aca="false">SUM(K62:K68)</f>
        <v>0</v>
      </c>
      <c r="L61" s="66" t="n">
        <f aca="false">SUM(L62:L68)</f>
        <v>0</v>
      </c>
      <c r="M61" s="66" t="n">
        <f aca="false">SUM(M62:M68)</f>
        <v>0</v>
      </c>
      <c r="N61" s="66" t="n">
        <f aca="false">SUM(N62:N68)</f>
        <v>0</v>
      </c>
      <c r="O61" s="66" t="n">
        <f aca="false">SUM(O62:O68)</f>
        <v>0</v>
      </c>
      <c r="P61" s="67" t="n">
        <f aca="false">SUM(D61:O61)</f>
        <v>0</v>
      </c>
      <c r="Q61" s="68"/>
      <c r="R61" s="68"/>
    </row>
    <row r="62" customFormat="false" ht="19.5" hidden="true" customHeight="true" outlineLevel="0" collapsed="false">
      <c r="A62" s="70"/>
      <c r="B62" s="71"/>
      <c r="C62" s="89" t="s">
        <v>475</v>
      </c>
      <c r="D62" s="85"/>
      <c r="E62" s="85"/>
      <c r="F62" s="85"/>
      <c r="G62" s="85"/>
      <c r="H62" s="85"/>
      <c r="I62" s="85"/>
      <c r="J62" s="90"/>
      <c r="K62" s="90"/>
      <c r="L62" s="90"/>
      <c r="M62" s="90"/>
      <c r="N62" s="90"/>
      <c r="O62" s="90"/>
      <c r="P62" s="104" t="n">
        <f aca="false">SUM(D62:O62)</f>
        <v>0</v>
      </c>
      <c r="Q62" s="68"/>
      <c r="R62" s="76"/>
    </row>
    <row r="63" customFormat="false" ht="19.5" hidden="true" customHeight="true" outlineLevel="0" collapsed="false">
      <c r="A63" s="70"/>
      <c r="B63" s="71"/>
      <c r="C63" s="89" t="s">
        <v>476</v>
      </c>
      <c r="D63" s="85"/>
      <c r="E63" s="85"/>
      <c r="F63" s="85"/>
      <c r="G63" s="85"/>
      <c r="H63" s="85"/>
      <c r="I63" s="85"/>
      <c r="J63" s="90"/>
      <c r="K63" s="90"/>
      <c r="L63" s="90"/>
      <c r="M63" s="90"/>
      <c r="N63" s="90"/>
      <c r="O63" s="90"/>
      <c r="P63" s="104" t="n">
        <f aca="false">SUM(D63:O63)</f>
        <v>0</v>
      </c>
      <c r="Q63" s="68"/>
      <c r="R63" s="76"/>
    </row>
    <row r="64" customFormat="false" ht="19.5" hidden="true" customHeight="true" outlineLevel="0" collapsed="false">
      <c r="A64" s="70"/>
      <c r="B64" s="71"/>
      <c r="C64" s="89" t="s">
        <v>477</v>
      </c>
      <c r="D64" s="85"/>
      <c r="E64" s="85"/>
      <c r="F64" s="85"/>
      <c r="G64" s="85"/>
      <c r="H64" s="85"/>
      <c r="I64" s="85"/>
      <c r="J64" s="90"/>
      <c r="K64" s="90"/>
      <c r="L64" s="90"/>
      <c r="M64" s="90"/>
      <c r="N64" s="90"/>
      <c r="O64" s="90"/>
      <c r="P64" s="104" t="n">
        <f aca="false">SUM(D64:O64)</f>
        <v>0</v>
      </c>
      <c r="Q64" s="68"/>
      <c r="R64" s="76"/>
    </row>
    <row r="65" customFormat="false" ht="19.5" hidden="true" customHeight="true" outlineLevel="0" collapsed="false">
      <c r="A65" s="70"/>
      <c r="B65" s="71"/>
      <c r="C65" s="89" t="s">
        <v>478</v>
      </c>
      <c r="D65" s="85"/>
      <c r="E65" s="85"/>
      <c r="F65" s="85"/>
      <c r="G65" s="85"/>
      <c r="H65" s="85"/>
      <c r="I65" s="85"/>
      <c r="J65" s="90"/>
      <c r="K65" s="90"/>
      <c r="L65" s="90"/>
      <c r="M65" s="90"/>
      <c r="N65" s="90"/>
      <c r="O65" s="90"/>
      <c r="P65" s="104" t="n">
        <f aca="false">SUM(D65:O65)</f>
        <v>0</v>
      </c>
      <c r="Q65" s="68"/>
      <c r="R65" s="76"/>
    </row>
    <row r="66" customFormat="false" ht="19.5" hidden="true" customHeight="true" outlineLevel="0" collapsed="false">
      <c r="A66" s="70"/>
      <c r="B66" s="71"/>
      <c r="C66" s="89" t="s">
        <v>452</v>
      </c>
      <c r="D66" s="85"/>
      <c r="E66" s="85"/>
      <c r="F66" s="85"/>
      <c r="G66" s="85"/>
      <c r="H66" s="85"/>
      <c r="I66" s="85"/>
      <c r="J66" s="90"/>
      <c r="K66" s="90"/>
      <c r="L66" s="90"/>
      <c r="M66" s="90"/>
      <c r="N66" s="90"/>
      <c r="O66" s="90"/>
      <c r="P66" s="104" t="n">
        <f aca="false">SUM(D66:O66)</f>
        <v>0</v>
      </c>
      <c r="Q66" s="68"/>
      <c r="R66" s="76"/>
    </row>
    <row r="67" customFormat="false" ht="19.5" hidden="true" customHeight="true" outlineLevel="0" collapsed="false">
      <c r="A67" s="70"/>
      <c r="B67" s="71"/>
      <c r="C67" s="89"/>
      <c r="D67" s="85"/>
      <c r="E67" s="85"/>
      <c r="F67" s="85"/>
      <c r="G67" s="85"/>
      <c r="H67" s="85"/>
      <c r="I67" s="85"/>
      <c r="J67" s="90"/>
      <c r="K67" s="90"/>
      <c r="L67" s="90"/>
      <c r="M67" s="90"/>
      <c r="N67" s="90"/>
      <c r="O67" s="90"/>
      <c r="P67" s="104"/>
      <c r="Q67" s="68"/>
      <c r="R67" s="76"/>
    </row>
    <row r="68" customFormat="false" ht="19.5" hidden="true" customHeight="true" outlineLevel="0" collapsed="false">
      <c r="A68" s="69"/>
      <c r="B68" s="77"/>
      <c r="C68" s="10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103"/>
      <c r="Q68" s="68"/>
      <c r="R68" s="76"/>
    </row>
    <row r="69" customFormat="false" ht="24" hidden="true" customHeight="true" outlineLevel="0" collapsed="false">
      <c r="A69" s="63" t="s">
        <v>479</v>
      </c>
      <c r="B69" s="64"/>
      <c r="C69" s="65" t="s">
        <v>435</v>
      </c>
      <c r="D69" s="66" t="n">
        <f aca="false">SUM(D70:D80)</f>
        <v>0</v>
      </c>
      <c r="E69" s="66" t="n">
        <f aca="false">SUM(E70:E80)</f>
        <v>0</v>
      </c>
      <c r="F69" s="66" t="n">
        <f aca="false">SUM(F70:F80)</f>
        <v>0</v>
      </c>
      <c r="G69" s="66" t="n">
        <f aca="false">SUM(G70:G80)</f>
        <v>0</v>
      </c>
      <c r="H69" s="66" t="n">
        <f aca="false">SUM(H70:H80)</f>
        <v>0</v>
      </c>
      <c r="I69" s="66" t="n">
        <f aca="false">SUM(I70:I80)</f>
        <v>0</v>
      </c>
      <c r="J69" s="66" t="n">
        <f aca="false">SUM(J70:J80)</f>
        <v>0</v>
      </c>
      <c r="K69" s="66" t="n">
        <f aca="false">SUM(K70:K80)</f>
        <v>0</v>
      </c>
      <c r="L69" s="66" t="n">
        <f aca="false">SUM(L70:L80)</f>
        <v>0</v>
      </c>
      <c r="M69" s="66" t="n">
        <f aca="false">SUM(M70:M80)</f>
        <v>0</v>
      </c>
      <c r="N69" s="66" t="n">
        <f aca="false">SUM(N70:N80)</f>
        <v>0</v>
      </c>
      <c r="O69" s="66" t="n">
        <f aca="false">SUM(O70:O80)</f>
        <v>0</v>
      </c>
      <c r="P69" s="67" t="n">
        <f aca="false">SUM(D69:O69)</f>
        <v>0</v>
      </c>
      <c r="Q69" s="68"/>
      <c r="R69" s="68"/>
    </row>
    <row r="70" customFormat="false" ht="19.5" hidden="true" customHeight="true" outlineLevel="0" collapsed="false">
      <c r="A70" s="70"/>
      <c r="B70" s="71"/>
      <c r="C70" s="89" t="s">
        <v>480</v>
      </c>
      <c r="D70" s="85"/>
      <c r="E70" s="85"/>
      <c r="F70" s="85"/>
      <c r="G70" s="85"/>
      <c r="H70" s="85"/>
      <c r="I70" s="85"/>
      <c r="J70" s="90"/>
      <c r="K70" s="90"/>
      <c r="L70" s="90"/>
      <c r="M70" s="90"/>
      <c r="N70" s="90"/>
      <c r="O70" s="90"/>
      <c r="P70" s="104" t="n">
        <f aca="false">SUM(D70:O70)</f>
        <v>0</v>
      </c>
      <c r="Q70" s="68"/>
      <c r="R70" s="76"/>
    </row>
    <row r="71" customFormat="false" ht="19.5" hidden="true" customHeight="true" outlineLevel="0" collapsed="false">
      <c r="A71" s="70"/>
      <c r="B71" s="71"/>
      <c r="C71" s="89" t="s">
        <v>481</v>
      </c>
      <c r="D71" s="85"/>
      <c r="E71" s="85"/>
      <c r="F71" s="85"/>
      <c r="G71" s="85"/>
      <c r="H71" s="85"/>
      <c r="I71" s="85"/>
      <c r="J71" s="90"/>
      <c r="K71" s="90"/>
      <c r="L71" s="90"/>
      <c r="M71" s="90"/>
      <c r="N71" s="90"/>
      <c r="O71" s="90"/>
      <c r="P71" s="104" t="n">
        <f aca="false">SUM(D71:O71)</f>
        <v>0</v>
      </c>
      <c r="Q71" s="68"/>
      <c r="R71" s="76"/>
    </row>
    <row r="72" customFormat="false" ht="19.5" hidden="true" customHeight="true" outlineLevel="0" collapsed="false">
      <c r="A72" s="70"/>
      <c r="B72" s="71"/>
      <c r="C72" s="89" t="s">
        <v>482</v>
      </c>
      <c r="D72" s="85"/>
      <c r="E72" s="85"/>
      <c r="F72" s="85"/>
      <c r="G72" s="85"/>
      <c r="H72" s="85"/>
      <c r="I72" s="85"/>
      <c r="J72" s="90"/>
      <c r="K72" s="90"/>
      <c r="L72" s="90"/>
      <c r="M72" s="90"/>
      <c r="N72" s="90"/>
      <c r="O72" s="90"/>
      <c r="P72" s="104" t="n">
        <f aca="false">SUM(D72:O72)</f>
        <v>0</v>
      </c>
      <c r="Q72" s="68"/>
      <c r="R72" s="76"/>
    </row>
    <row r="73" customFormat="false" ht="19.5" hidden="true" customHeight="true" outlineLevel="0" collapsed="false">
      <c r="A73" s="70"/>
      <c r="B73" s="71"/>
      <c r="C73" s="89" t="s">
        <v>483</v>
      </c>
      <c r="D73" s="85"/>
      <c r="E73" s="85"/>
      <c r="F73" s="85"/>
      <c r="G73" s="85"/>
      <c r="H73" s="85"/>
      <c r="I73" s="85"/>
      <c r="J73" s="90"/>
      <c r="K73" s="90"/>
      <c r="L73" s="90"/>
      <c r="M73" s="90"/>
      <c r="N73" s="90"/>
      <c r="O73" s="90"/>
      <c r="P73" s="104" t="n">
        <f aca="false">SUM(D73:O73)</f>
        <v>0</v>
      </c>
      <c r="Q73" s="68"/>
      <c r="R73" s="76"/>
    </row>
    <row r="74" customFormat="false" ht="19.5" hidden="true" customHeight="true" outlineLevel="0" collapsed="false">
      <c r="A74" s="70"/>
      <c r="B74" s="71"/>
      <c r="C74" s="89" t="s">
        <v>484</v>
      </c>
      <c r="D74" s="85"/>
      <c r="E74" s="85"/>
      <c r="F74" s="85"/>
      <c r="G74" s="85"/>
      <c r="H74" s="85"/>
      <c r="I74" s="85"/>
      <c r="J74" s="90"/>
      <c r="K74" s="90"/>
      <c r="L74" s="90"/>
      <c r="M74" s="90"/>
      <c r="N74" s="90"/>
      <c r="O74" s="90"/>
      <c r="P74" s="104" t="n">
        <f aca="false">SUM(D74:O74)</f>
        <v>0</v>
      </c>
      <c r="Q74" s="68"/>
      <c r="R74" s="76"/>
    </row>
    <row r="75" customFormat="false" ht="19.5" hidden="true" customHeight="true" outlineLevel="0" collapsed="false">
      <c r="A75" s="70"/>
      <c r="B75" s="71"/>
      <c r="C75" s="89" t="s">
        <v>485</v>
      </c>
      <c r="D75" s="85"/>
      <c r="E75" s="85"/>
      <c r="F75" s="85"/>
      <c r="G75" s="85"/>
      <c r="H75" s="85"/>
      <c r="I75" s="85"/>
      <c r="J75" s="90"/>
      <c r="K75" s="90"/>
      <c r="L75" s="90"/>
      <c r="M75" s="90"/>
      <c r="N75" s="90"/>
      <c r="O75" s="90"/>
      <c r="P75" s="104" t="n">
        <f aca="false">SUM(D75:O75)</f>
        <v>0</v>
      </c>
      <c r="Q75" s="68"/>
      <c r="R75" s="76"/>
    </row>
    <row r="76" customFormat="false" ht="19.5" hidden="true" customHeight="true" outlineLevel="0" collapsed="false">
      <c r="A76" s="70"/>
      <c r="B76" s="71"/>
      <c r="C76" s="89" t="s">
        <v>486</v>
      </c>
      <c r="D76" s="85"/>
      <c r="E76" s="85"/>
      <c r="F76" s="85"/>
      <c r="G76" s="85"/>
      <c r="H76" s="85"/>
      <c r="I76" s="85"/>
      <c r="J76" s="90"/>
      <c r="K76" s="90"/>
      <c r="L76" s="90"/>
      <c r="M76" s="90"/>
      <c r="N76" s="90"/>
      <c r="O76" s="90"/>
      <c r="P76" s="104" t="n">
        <f aca="false">SUM(D76:O76)</f>
        <v>0</v>
      </c>
      <c r="Q76" s="68"/>
      <c r="R76" s="76"/>
    </row>
    <row r="77" customFormat="false" ht="19.5" hidden="true" customHeight="true" outlineLevel="0" collapsed="false">
      <c r="A77" s="70"/>
      <c r="B77" s="71"/>
      <c r="C77" s="89" t="s">
        <v>487</v>
      </c>
      <c r="D77" s="85"/>
      <c r="E77" s="85"/>
      <c r="F77" s="85"/>
      <c r="G77" s="85"/>
      <c r="H77" s="85"/>
      <c r="I77" s="85"/>
      <c r="J77" s="90"/>
      <c r="K77" s="90"/>
      <c r="L77" s="90"/>
      <c r="M77" s="90"/>
      <c r="N77" s="90"/>
      <c r="O77" s="90"/>
      <c r="P77" s="104" t="n">
        <f aca="false">SUM(D77:O77)</f>
        <v>0</v>
      </c>
      <c r="Q77" s="68"/>
      <c r="R77" s="76"/>
    </row>
    <row r="78" customFormat="false" ht="19.5" hidden="true" customHeight="true" outlineLevel="0" collapsed="false">
      <c r="A78" s="70"/>
      <c r="B78" s="71"/>
      <c r="C78" s="89" t="s">
        <v>452</v>
      </c>
      <c r="D78" s="85"/>
      <c r="E78" s="85"/>
      <c r="F78" s="85"/>
      <c r="G78" s="85"/>
      <c r="H78" s="85"/>
      <c r="I78" s="85"/>
      <c r="J78" s="90"/>
      <c r="K78" s="90"/>
      <c r="L78" s="90"/>
      <c r="M78" s="90"/>
      <c r="N78" s="90"/>
      <c r="O78" s="90"/>
      <c r="P78" s="104" t="n">
        <f aca="false">SUM(D78:O78)</f>
        <v>0</v>
      </c>
      <c r="Q78" s="68"/>
      <c r="R78" s="76"/>
    </row>
    <row r="79" customFormat="false" ht="19.5" hidden="true" customHeight="true" outlineLevel="0" collapsed="false">
      <c r="A79" s="70"/>
      <c r="B79" s="71"/>
      <c r="C79" s="89"/>
      <c r="D79" s="85"/>
      <c r="E79" s="85"/>
      <c r="F79" s="85"/>
      <c r="G79" s="85"/>
      <c r="H79" s="85"/>
      <c r="I79" s="85"/>
      <c r="J79" s="90"/>
      <c r="K79" s="90"/>
      <c r="L79" s="90"/>
      <c r="M79" s="90"/>
      <c r="N79" s="90"/>
      <c r="O79" s="90"/>
      <c r="P79" s="104"/>
      <c r="Q79" s="68"/>
      <c r="R79" s="76"/>
    </row>
    <row r="80" customFormat="false" ht="19.5" hidden="true" customHeight="true" outlineLevel="0" collapsed="false">
      <c r="A80" s="69"/>
      <c r="B80" s="77"/>
      <c r="C80" s="10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103"/>
      <c r="Q80" s="68"/>
      <c r="R80" s="76"/>
    </row>
    <row r="81" customFormat="false" ht="24" hidden="true" customHeight="true" outlineLevel="0" collapsed="false">
      <c r="A81" s="63" t="s">
        <v>488</v>
      </c>
      <c r="B81" s="64"/>
      <c r="C81" s="65" t="s">
        <v>435</v>
      </c>
      <c r="D81" s="66" t="n">
        <f aca="false">SUM(D82:D88)</f>
        <v>0</v>
      </c>
      <c r="E81" s="66" t="n">
        <f aca="false">SUM(E82:E88)</f>
        <v>0</v>
      </c>
      <c r="F81" s="66" t="n">
        <f aca="false">SUM(F82:F88)</f>
        <v>0</v>
      </c>
      <c r="G81" s="66" t="n">
        <f aca="false">SUM(G82:G88)</f>
        <v>0</v>
      </c>
      <c r="H81" s="66" t="n">
        <f aca="false">SUM(H82:H88)</f>
        <v>0</v>
      </c>
      <c r="I81" s="66" t="n">
        <f aca="false">SUM(I82:I88)</f>
        <v>0</v>
      </c>
      <c r="J81" s="66" t="n">
        <f aca="false">SUM(J82:J88)</f>
        <v>0</v>
      </c>
      <c r="K81" s="66" t="n">
        <f aca="false">SUM(K82:K88)</f>
        <v>0</v>
      </c>
      <c r="L81" s="66" t="n">
        <f aca="false">SUM(L82:L88)</f>
        <v>0</v>
      </c>
      <c r="M81" s="66" t="n">
        <f aca="false">SUM(M82:M88)</f>
        <v>0</v>
      </c>
      <c r="N81" s="66" t="n">
        <f aca="false">SUM(N82:N88)</f>
        <v>0</v>
      </c>
      <c r="O81" s="66" t="n">
        <f aca="false">SUM(O82:O88)</f>
        <v>0</v>
      </c>
      <c r="P81" s="67" t="n">
        <f aca="false">SUM(D81:O81)</f>
        <v>0</v>
      </c>
      <c r="Q81" s="68"/>
      <c r="R81" s="68"/>
    </row>
    <row r="82" customFormat="false" ht="19.5" hidden="true" customHeight="true" outlineLevel="0" collapsed="false">
      <c r="A82" s="70"/>
      <c r="B82" s="71"/>
      <c r="C82" s="89" t="s">
        <v>489</v>
      </c>
      <c r="D82" s="85"/>
      <c r="E82" s="85"/>
      <c r="F82" s="85"/>
      <c r="G82" s="85"/>
      <c r="H82" s="85"/>
      <c r="I82" s="85"/>
      <c r="J82" s="90"/>
      <c r="K82" s="90"/>
      <c r="L82" s="90"/>
      <c r="M82" s="90"/>
      <c r="N82" s="90"/>
      <c r="O82" s="90"/>
      <c r="P82" s="104" t="n">
        <f aca="false">SUM(D82:O82)</f>
        <v>0</v>
      </c>
      <c r="Q82" s="68"/>
      <c r="R82" s="76"/>
    </row>
    <row r="83" customFormat="false" ht="19.5" hidden="true" customHeight="true" outlineLevel="0" collapsed="false">
      <c r="A83" s="70"/>
      <c r="B83" s="71"/>
      <c r="C83" s="89" t="s">
        <v>490</v>
      </c>
      <c r="D83" s="85"/>
      <c r="E83" s="85"/>
      <c r="F83" s="85"/>
      <c r="G83" s="85"/>
      <c r="H83" s="85"/>
      <c r="I83" s="85"/>
      <c r="J83" s="90"/>
      <c r="K83" s="90"/>
      <c r="L83" s="90"/>
      <c r="M83" s="90"/>
      <c r="N83" s="90"/>
      <c r="O83" s="90"/>
      <c r="P83" s="104" t="n">
        <f aca="false">SUM(D83:O83)</f>
        <v>0</v>
      </c>
      <c r="Q83" s="68"/>
      <c r="R83" s="76"/>
    </row>
    <row r="84" customFormat="false" ht="19.5" hidden="true" customHeight="true" outlineLevel="0" collapsed="false">
      <c r="A84" s="70"/>
      <c r="B84" s="71"/>
      <c r="C84" s="89" t="s">
        <v>479</v>
      </c>
      <c r="D84" s="85"/>
      <c r="E84" s="85"/>
      <c r="F84" s="85"/>
      <c r="G84" s="85"/>
      <c r="H84" s="85"/>
      <c r="I84" s="85"/>
      <c r="J84" s="90"/>
      <c r="K84" s="90"/>
      <c r="L84" s="90"/>
      <c r="M84" s="90"/>
      <c r="N84" s="90"/>
      <c r="O84" s="90"/>
      <c r="P84" s="104" t="n">
        <f aca="false">SUM(D84:O84)</f>
        <v>0</v>
      </c>
      <c r="Q84" s="68"/>
      <c r="R84" s="76"/>
    </row>
    <row r="85" customFormat="false" ht="19.5" hidden="true" customHeight="true" outlineLevel="0" collapsed="false">
      <c r="A85" s="70"/>
      <c r="B85" s="71"/>
      <c r="C85" s="89" t="s">
        <v>491</v>
      </c>
      <c r="D85" s="85"/>
      <c r="E85" s="85"/>
      <c r="F85" s="85"/>
      <c r="G85" s="85"/>
      <c r="H85" s="85"/>
      <c r="I85" s="85"/>
      <c r="J85" s="90"/>
      <c r="K85" s="90"/>
      <c r="L85" s="90"/>
      <c r="M85" s="90"/>
      <c r="N85" s="90"/>
      <c r="O85" s="90"/>
      <c r="P85" s="104" t="n">
        <f aca="false">SUM(D85:O85)</f>
        <v>0</v>
      </c>
      <c r="Q85" s="68"/>
      <c r="R85" s="76"/>
    </row>
    <row r="86" customFormat="false" ht="19.5" hidden="true" customHeight="true" outlineLevel="0" collapsed="false">
      <c r="A86" s="70"/>
      <c r="B86" s="71"/>
      <c r="C86" s="89" t="s">
        <v>452</v>
      </c>
      <c r="D86" s="85"/>
      <c r="E86" s="85"/>
      <c r="F86" s="85"/>
      <c r="G86" s="85"/>
      <c r="H86" s="85"/>
      <c r="I86" s="85"/>
      <c r="J86" s="90"/>
      <c r="K86" s="90"/>
      <c r="L86" s="90"/>
      <c r="M86" s="90"/>
      <c r="N86" s="90"/>
      <c r="O86" s="90"/>
      <c r="P86" s="104" t="n">
        <f aca="false">SUM(D86:O86)</f>
        <v>0</v>
      </c>
      <c r="Q86" s="68"/>
      <c r="R86" s="76"/>
    </row>
    <row r="87" customFormat="false" ht="19.5" hidden="true" customHeight="true" outlineLevel="0" collapsed="false">
      <c r="A87" s="70"/>
      <c r="B87" s="71"/>
      <c r="C87" s="89"/>
      <c r="D87" s="85"/>
      <c r="E87" s="85"/>
      <c r="F87" s="85"/>
      <c r="G87" s="85"/>
      <c r="H87" s="85"/>
      <c r="I87" s="85"/>
      <c r="J87" s="90"/>
      <c r="K87" s="90"/>
      <c r="L87" s="90"/>
      <c r="M87" s="90"/>
      <c r="N87" s="90"/>
      <c r="O87" s="90"/>
      <c r="P87" s="104"/>
      <c r="Q87" s="68"/>
      <c r="R87" s="76"/>
    </row>
    <row r="88" customFormat="false" ht="19.5" hidden="true" customHeight="true" outlineLevel="0" collapsed="false">
      <c r="A88" s="69"/>
      <c r="B88" s="77"/>
      <c r="C88" s="89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103"/>
      <c r="Q88" s="68"/>
      <c r="R88" s="76"/>
    </row>
    <row r="89" customFormat="false" ht="24" hidden="true" customHeight="true" outlineLevel="0" collapsed="false">
      <c r="A89" s="63" t="s">
        <v>492</v>
      </c>
      <c r="B89" s="64"/>
      <c r="C89" s="65" t="s">
        <v>435</v>
      </c>
      <c r="D89" s="66" t="n">
        <f aca="false">SUM(D90:D96)</f>
        <v>0</v>
      </c>
      <c r="E89" s="66" t="n">
        <f aca="false">SUM(E90:E96)</f>
        <v>0</v>
      </c>
      <c r="F89" s="66" t="n">
        <f aca="false">SUM(F90:F96)</f>
        <v>0</v>
      </c>
      <c r="G89" s="66" t="n">
        <f aca="false">SUM(G90:G96)</f>
        <v>0</v>
      </c>
      <c r="H89" s="66" t="n">
        <f aca="false">SUM(H90:H96)</f>
        <v>0</v>
      </c>
      <c r="I89" s="66" t="n">
        <f aca="false">SUM(I90:I96)</f>
        <v>0</v>
      </c>
      <c r="J89" s="66" t="n">
        <f aca="false">SUM(J90:J96)</f>
        <v>0</v>
      </c>
      <c r="K89" s="66" t="n">
        <f aca="false">SUM(K90:K96)</f>
        <v>0</v>
      </c>
      <c r="L89" s="66" t="n">
        <f aca="false">SUM(L90:L96)</f>
        <v>0</v>
      </c>
      <c r="M89" s="66" t="n">
        <f aca="false">SUM(M90:M96)</f>
        <v>0</v>
      </c>
      <c r="N89" s="66" t="n">
        <f aca="false">SUM(N90:N96)</f>
        <v>0</v>
      </c>
      <c r="O89" s="66" t="n">
        <f aca="false">SUM(O90:O96)</f>
        <v>0</v>
      </c>
      <c r="P89" s="67" t="n">
        <f aca="false">SUM(D89:O89)</f>
        <v>0</v>
      </c>
      <c r="Q89" s="68"/>
      <c r="R89" s="68"/>
    </row>
    <row r="90" customFormat="false" ht="19.5" hidden="true" customHeight="true" outlineLevel="0" collapsed="false">
      <c r="A90" s="70"/>
      <c r="B90" s="71"/>
      <c r="C90" s="89" t="s">
        <v>493</v>
      </c>
      <c r="D90" s="85"/>
      <c r="E90" s="85"/>
      <c r="F90" s="85"/>
      <c r="G90" s="85"/>
      <c r="H90" s="85"/>
      <c r="I90" s="85"/>
      <c r="J90" s="90"/>
      <c r="K90" s="90"/>
      <c r="L90" s="90"/>
      <c r="M90" s="90"/>
      <c r="N90" s="90"/>
      <c r="O90" s="90"/>
      <c r="P90" s="104" t="n">
        <f aca="false">SUM(D90:O90)</f>
        <v>0</v>
      </c>
      <c r="Q90" s="68"/>
      <c r="R90" s="76"/>
    </row>
    <row r="91" customFormat="false" ht="19.5" hidden="true" customHeight="true" outlineLevel="0" collapsed="false">
      <c r="A91" s="70"/>
      <c r="B91" s="71"/>
      <c r="C91" s="89" t="s">
        <v>494</v>
      </c>
      <c r="D91" s="85"/>
      <c r="E91" s="85"/>
      <c r="F91" s="85"/>
      <c r="G91" s="85"/>
      <c r="H91" s="85"/>
      <c r="I91" s="85"/>
      <c r="J91" s="90"/>
      <c r="K91" s="90"/>
      <c r="L91" s="90"/>
      <c r="M91" s="90"/>
      <c r="N91" s="90"/>
      <c r="O91" s="90"/>
      <c r="P91" s="104" t="n">
        <f aca="false">SUM(D91:O91)</f>
        <v>0</v>
      </c>
      <c r="Q91" s="68"/>
      <c r="R91" s="76"/>
    </row>
    <row r="92" customFormat="false" ht="19.5" hidden="true" customHeight="true" outlineLevel="0" collapsed="false">
      <c r="A92" s="70"/>
      <c r="B92" s="71"/>
      <c r="C92" s="89" t="s">
        <v>495</v>
      </c>
      <c r="D92" s="85"/>
      <c r="E92" s="85"/>
      <c r="F92" s="85"/>
      <c r="G92" s="85"/>
      <c r="H92" s="85"/>
      <c r="I92" s="85"/>
      <c r="J92" s="90"/>
      <c r="K92" s="90"/>
      <c r="L92" s="90"/>
      <c r="M92" s="90"/>
      <c r="N92" s="90"/>
      <c r="O92" s="90"/>
      <c r="P92" s="104" t="n">
        <f aca="false">SUM(D92:O92)</f>
        <v>0</v>
      </c>
      <c r="Q92" s="68"/>
      <c r="R92" s="76"/>
    </row>
    <row r="93" customFormat="false" ht="19.5" hidden="true" customHeight="true" outlineLevel="0" collapsed="false">
      <c r="A93" s="70"/>
      <c r="B93" s="71"/>
      <c r="C93" s="89" t="s">
        <v>484</v>
      </c>
      <c r="D93" s="85"/>
      <c r="E93" s="85"/>
      <c r="F93" s="85"/>
      <c r="G93" s="85"/>
      <c r="H93" s="85"/>
      <c r="I93" s="85"/>
      <c r="J93" s="90"/>
      <c r="K93" s="90"/>
      <c r="L93" s="90"/>
      <c r="M93" s="90"/>
      <c r="N93" s="90"/>
      <c r="O93" s="90"/>
      <c r="P93" s="104" t="n">
        <f aca="false">SUM(D93:O93)</f>
        <v>0</v>
      </c>
      <c r="Q93" s="68"/>
      <c r="R93" s="76"/>
    </row>
    <row r="94" customFormat="false" ht="19.5" hidden="true" customHeight="true" outlineLevel="0" collapsed="false">
      <c r="A94" s="70"/>
      <c r="B94" s="71"/>
      <c r="C94" s="89" t="s">
        <v>452</v>
      </c>
      <c r="D94" s="85"/>
      <c r="E94" s="85"/>
      <c r="F94" s="85"/>
      <c r="G94" s="85"/>
      <c r="H94" s="85"/>
      <c r="I94" s="85"/>
      <c r="J94" s="90"/>
      <c r="K94" s="90"/>
      <c r="L94" s="90"/>
      <c r="M94" s="90"/>
      <c r="N94" s="90"/>
      <c r="O94" s="90"/>
      <c r="P94" s="104" t="n">
        <f aca="false">SUM(D94:O94)</f>
        <v>0</v>
      </c>
      <c r="Q94" s="68"/>
      <c r="R94" s="76"/>
    </row>
    <row r="95" customFormat="false" ht="19.5" hidden="true" customHeight="true" outlineLevel="0" collapsed="false">
      <c r="A95" s="70"/>
      <c r="B95" s="71"/>
      <c r="C95" s="89"/>
      <c r="D95" s="85"/>
      <c r="E95" s="85"/>
      <c r="F95" s="85"/>
      <c r="G95" s="85"/>
      <c r="H95" s="85"/>
      <c r="I95" s="85"/>
      <c r="J95" s="90"/>
      <c r="K95" s="90"/>
      <c r="L95" s="90"/>
      <c r="M95" s="90"/>
      <c r="N95" s="90"/>
      <c r="O95" s="90"/>
      <c r="P95" s="104"/>
      <c r="Q95" s="68"/>
      <c r="R95" s="76"/>
    </row>
    <row r="96" customFormat="false" ht="19.5" hidden="true" customHeight="true" outlineLevel="0" collapsed="false">
      <c r="A96" s="69"/>
      <c r="B96" s="77"/>
      <c r="C96" s="89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103"/>
      <c r="Q96" s="68"/>
      <c r="R96" s="76"/>
    </row>
    <row r="97" customFormat="false" ht="24" hidden="true" customHeight="true" outlineLevel="0" collapsed="false">
      <c r="A97" s="63" t="s">
        <v>496</v>
      </c>
      <c r="B97" s="64"/>
      <c r="C97" s="65" t="s">
        <v>435</v>
      </c>
      <c r="D97" s="66" t="n">
        <f aca="false">SUM(D98:D104)</f>
        <v>0</v>
      </c>
      <c r="E97" s="66" t="n">
        <f aca="false">SUM(E98:E104)</f>
        <v>0</v>
      </c>
      <c r="F97" s="66" t="n">
        <f aca="false">SUM(F98:F104)</f>
        <v>0</v>
      </c>
      <c r="G97" s="66" t="n">
        <f aca="false">SUM(G98:G104)</f>
        <v>0</v>
      </c>
      <c r="H97" s="66" t="n">
        <f aca="false">SUM(H98:H104)</f>
        <v>0</v>
      </c>
      <c r="I97" s="66" t="n">
        <f aca="false">SUM(I98:I104)</f>
        <v>0</v>
      </c>
      <c r="J97" s="66" t="n">
        <f aca="false">SUM(J98:J104)</f>
        <v>0</v>
      </c>
      <c r="K97" s="66" t="n">
        <f aca="false">SUM(K98:K104)</f>
        <v>0</v>
      </c>
      <c r="L97" s="66" t="n">
        <f aca="false">SUM(L98:L104)</f>
        <v>0</v>
      </c>
      <c r="M97" s="66" t="n">
        <f aca="false">SUM(M98:M104)</f>
        <v>0</v>
      </c>
      <c r="N97" s="66" t="n">
        <f aca="false">SUM(N98:N104)</f>
        <v>0</v>
      </c>
      <c r="O97" s="66" t="n">
        <f aca="false">SUM(O98:O104)</f>
        <v>0</v>
      </c>
      <c r="P97" s="67" t="n">
        <f aca="false">SUM(D97:O97)</f>
        <v>0</v>
      </c>
      <c r="Q97" s="68"/>
      <c r="R97" s="68"/>
    </row>
    <row r="98" customFormat="false" ht="19.5" hidden="true" customHeight="true" outlineLevel="0" collapsed="false">
      <c r="A98" s="70"/>
      <c r="B98" s="71"/>
      <c r="C98" s="89" t="s">
        <v>497</v>
      </c>
      <c r="D98" s="85"/>
      <c r="E98" s="85"/>
      <c r="F98" s="85"/>
      <c r="G98" s="85"/>
      <c r="H98" s="85"/>
      <c r="I98" s="85"/>
      <c r="J98" s="90"/>
      <c r="K98" s="90"/>
      <c r="L98" s="90"/>
      <c r="M98" s="90"/>
      <c r="N98" s="90"/>
      <c r="O98" s="90"/>
      <c r="P98" s="104" t="n">
        <f aca="false">SUM(D98:O98)</f>
        <v>0</v>
      </c>
      <c r="Q98" s="68"/>
      <c r="R98" s="76"/>
    </row>
    <row r="99" customFormat="false" ht="19.5" hidden="true" customHeight="true" outlineLevel="0" collapsed="false">
      <c r="A99" s="70"/>
      <c r="B99" s="71"/>
      <c r="C99" s="89" t="s">
        <v>498</v>
      </c>
      <c r="D99" s="85"/>
      <c r="E99" s="85"/>
      <c r="F99" s="85"/>
      <c r="G99" s="85"/>
      <c r="H99" s="85"/>
      <c r="I99" s="85"/>
      <c r="J99" s="90"/>
      <c r="K99" s="90"/>
      <c r="L99" s="90"/>
      <c r="M99" s="90"/>
      <c r="N99" s="90"/>
      <c r="O99" s="90"/>
      <c r="P99" s="104" t="n">
        <f aca="false">SUM(D99:O99)</f>
        <v>0</v>
      </c>
      <c r="Q99" s="68"/>
      <c r="R99" s="76"/>
    </row>
    <row r="100" customFormat="false" ht="19.5" hidden="true" customHeight="true" outlineLevel="0" collapsed="false">
      <c r="A100" s="70"/>
      <c r="B100" s="71"/>
      <c r="C100" s="89" t="s">
        <v>499</v>
      </c>
      <c r="D100" s="85"/>
      <c r="E100" s="85"/>
      <c r="F100" s="85"/>
      <c r="G100" s="85"/>
      <c r="H100" s="85"/>
      <c r="I100" s="85"/>
      <c r="J100" s="90"/>
      <c r="K100" s="90"/>
      <c r="L100" s="90"/>
      <c r="M100" s="90"/>
      <c r="N100" s="90"/>
      <c r="O100" s="90"/>
      <c r="P100" s="104" t="n">
        <f aca="false">SUM(D100:O100)</f>
        <v>0</v>
      </c>
      <c r="Q100" s="68"/>
      <c r="R100" s="76"/>
    </row>
    <row r="101" customFormat="false" ht="19.5" hidden="true" customHeight="true" outlineLevel="0" collapsed="false">
      <c r="A101" s="70"/>
      <c r="B101" s="71"/>
      <c r="C101" s="89" t="s">
        <v>500</v>
      </c>
      <c r="D101" s="85"/>
      <c r="E101" s="85"/>
      <c r="F101" s="85"/>
      <c r="G101" s="85"/>
      <c r="H101" s="85"/>
      <c r="I101" s="85"/>
      <c r="J101" s="90"/>
      <c r="K101" s="90"/>
      <c r="L101" s="90"/>
      <c r="M101" s="90"/>
      <c r="N101" s="90"/>
      <c r="O101" s="90"/>
      <c r="P101" s="104" t="n">
        <f aca="false">SUM(D101:O101)</f>
        <v>0</v>
      </c>
      <c r="Q101" s="68"/>
      <c r="R101" s="76"/>
    </row>
    <row r="102" customFormat="false" ht="19.5" hidden="true" customHeight="true" outlineLevel="0" collapsed="false">
      <c r="A102" s="70"/>
      <c r="B102" s="71"/>
      <c r="C102" s="89" t="s">
        <v>452</v>
      </c>
      <c r="D102" s="85"/>
      <c r="E102" s="85"/>
      <c r="F102" s="85"/>
      <c r="G102" s="85"/>
      <c r="H102" s="85"/>
      <c r="I102" s="85"/>
      <c r="J102" s="90"/>
      <c r="K102" s="90"/>
      <c r="L102" s="90"/>
      <c r="M102" s="90"/>
      <c r="N102" s="90"/>
      <c r="O102" s="90"/>
      <c r="P102" s="104" t="n">
        <f aca="false">SUM(D102:O102)</f>
        <v>0</v>
      </c>
      <c r="Q102" s="68"/>
      <c r="R102" s="76"/>
    </row>
    <row r="103" customFormat="false" ht="19.5" hidden="true" customHeight="true" outlineLevel="0" collapsed="false">
      <c r="A103" s="70"/>
      <c r="B103" s="71"/>
      <c r="C103" s="89"/>
      <c r="D103" s="85"/>
      <c r="E103" s="85"/>
      <c r="F103" s="85"/>
      <c r="G103" s="85"/>
      <c r="H103" s="85"/>
      <c r="I103" s="85"/>
      <c r="J103" s="90"/>
      <c r="K103" s="90"/>
      <c r="L103" s="90"/>
      <c r="M103" s="90"/>
      <c r="N103" s="90"/>
      <c r="O103" s="90"/>
      <c r="P103" s="104"/>
      <c r="Q103" s="68"/>
      <c r="R103" s="76"/>
    </row>
    <row r="104" customFormat="false" ht="19.5" hidden="true" customHeight="true" outlineLevel="0" collapsed="false">
      <c r="A104" s="69"/>
      <c r="B104" s="77"/>
      <c r="C104" s="89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103"/>
      <c r="Q104" s="68"/>
      <c r="R104" s="76"/>
    </row>
    <row r="105" customFormat="false" ht="24" hidden="true" customHeight="true" outlineLevel="0" collapsed="false">
      <c r="A105" s="63" t="s">
        <v>501</v>
      </c>
      <c r="B105" s="64"/>
      <c r="C105" s="65" t="s">
        <v>435</v>
      </c>
      <c r="D105" s="66" t="n">
        <f aca="false">SUM(D106:D114)</f>
        <v>0</v>
      </c>
      <c r="E105" s="66" t="n">
        <f aca="false">SUM(E106:E114)</f>
        <v>0</v>
      </c>
      <c r="F105" s="66" t="n">
        <f aca="false">SUM(F106:F114)</f>
        <v>0</v>
      </c>
      <c r="G105" s="66" t="n">
        <f aca="false">SUM(G106:G114)</f>
        <v>0</v>
      </c>
      <c r="H105" s="66" t="n">
        <f aca="false">SUM(H106:H114)</f>
        <v>0</v>
      </c>
      <c r="I105" s="66" t="n">
        <f aca="false">SUM(I106:I114)</f>
        <v>0</v>
      </c>
      <c r="J105" s="66" t="n">
        <f aca="false">SUM(J106:J114)</f>
        <v>0</v>
      </c>
      <c r="K105" s="66" t="n">
        <f aca="false">SUM(K106:K114)</f>
        <v>0</v>
      </c>
      <c r="L105" s="66" t="n">
        <f aca="false">SUM(L106:L114)</f>
        <v>0</v>
      </c>
      <c r="M105" s="66" t="n">
        <f aca="false">SUM(M106:M114)</f>
        <v>0</v>
      </c>
      <c r="N105" s="66" t="n">
        <f aca="false">SUM(N106:N114)</f>
        <v>0</v>
      </c>
      <c r="O105" s="66" t="n">
        <f aca="false">SUM(O106:O114)</f>
        <v>0</v>
      </c>
      <c r="P105" s="67" t="n">
        <f aca="false">SUM(D105:O105)</f>
        <v>0</v>
      </c>
      <c r="Q105" s="68"/>
      <c r="R105" s="68"/>
    </row>
    <row r="106" customFormat="false" ht="19.5" hidden="true" customHeight="true" outlineLevel="0" collapsed="false">
      <c r="A106" s="70"/>
      <c r="B106" s="71"/>
      <c r="C106" s="89" t="s">
        <v>502</v>
      </c>
      <c r="D106" s="85"/>
      <c r="E106" s="85"/>
      <c r="F106" s="85"/>
      <c r="G106" s="85"/>
      <c r="H106" s="85"/>
      <c r="I106" s="85"/>
      <c r="J106" s="90"/>
      <c r="K106" s="90"/>
      <c r="L106" s="90"/>
      <c r="M106" s="90"/>
      <c r="N106" s="90"/>
      <c r="O106" s="90"/>
      <c r="P106" s="104" t="n">
        <f aca="false">SUM(D106:O106)</f>
        <v>0</v>
      </c>
      <c r="Q106" s="68"/>
      <c r="R106" s="76"/>
    </row>
    <row r="107" customFormat="false" ht="19.5" hidden="true" customHeight="true" outlineLevel="0" collapsed="false">
      <c r="A107" s="70"/>
      <c r="B107" s="71"/>
      <c r="C107" s="89" t="s">
        <v>503</v>
      </c>
      <c r="D107" s="85"/>
      <c r="E107" s="85"/>
      <c r="F107" s="85"/>
      <c r="G107" s="85"/>
      <c r="H107" s="85"/>
      <c r="I107" s="85"/>
      <c r="J107" s="90"/>
      <c r="K107" s="90"/>
      <c r="L107" s="90"/>
      <c r="M107" s="90"/>
      <c r="N107" s="90"/>
      <c r="O107" s="90"/>
      <c r="P107" s="104" t="n">
        <f aca="false">SUM(D107:O107)</f>
        <v>0</v>
      </c>
      <c r="Q107" s="68"/>
      <c r="R107" s="76"/>
    </row>
    <row r="108" customFormat="false" ht="19.5" hidden="true" customHeight="true" outlineLevel="0" collapsed="false">
      <c r="A108" s="70"/>
      <c r="B108" s="71"/>
      <c r="C108" s="89" t="s">
        <v>504</v>
      </c>
      <c r="D108" s="85"/>
      <c r="E108" s="85"/>
      <c r="F108" s="85"/>
      <c r="G108" s="85"/>
      <c r="H108" s="85"/>
      <c r="I108" s="85"/>
      <c r="J108" s="90"/>
      <c r="K108" s="90"/>
      <c r="L108" s="90"/>
      <c r="M108" s="90"/>
      <c r="N108" s="90"/>
      <c r="O108" s="90"/>
      <c r="P108" s="104" t="n">
        <f aca="false">SUM(D108:O108)</f>
        <v>0</v>
      </c>
      <c r="Q108" s="68"/>
      <c r="R108" s="76"/>
    </row>
    <row r="109" customFormat="false" ht="19.5" hidden="true" customHeight="true" outlineLevel="0" collapsed="false">
      <c r="A109" s="70"/>
      <c r="B109" s="71"/>
      <c r="C109" s="89" t="s">
        <v>505</v>
      </c>
      <c r="D109" s="85"/>
      <c r="E109" s="85"/>
      <c r="F109" s="85"/>
      <c r="G109" s="85"/>
      <c r="H109" s="85"/>
      <c r="I109" s="85"/>
      <c r="J109" s="90"/>
      <c r="K109" s="90"/>
      <c r="L109" s="90"/>
      <c r="M109" s="90"/>
      <c r="N109" s="90"/>
      <c r="O109" s="90"/>
      <c r="P109" s="104" t="n">
        <f aca="false">SUM(D109:O109)</f>
        <v>0</v>
      </c>
      <c r="Q109" s="68"/>
      <c r="R109" s="76"/>
    </row>
    <row r="110" customFormat="false" ht="19.5" hidden="true" customHeight="true" outlineLevel="0" collapsed="false">
      <c r="A110" s="70"/>
      <c r="B110" s="71"/>
      <c r="C110" s="89" t="s">
        <v>484</v>
      </c>
      <c r="D110" s="85"/>
      <c r="E110" s="85"/>
      <c r="F110" s="85"/>
      <c r="G110" s="85"/>
      <c r="H110" s="85"/>
      <c r="I110" s="85"/>
      <c r="J110" s="90"/>
      <c r="K110" s="90"/>
      <c r="L110" s="90"/>
      <c r="M110" s="90"/>
      <c r="N110" s="90"/>
      <c r="O110" s="90"/>
      <c r="P110" s="104" t="n">
        <f aca="false">SUM(D110:O110)</f>
        <v>0</v>
      </c>
      <c r="Q110" s="68"/>
      <c r="R110" s="76"/>
    </row>
    <row r="111" customFormat="false" ht="19.5" hidden="true" customHeight="true" outlineLevel="0" collapsed="false">
      <c r="A111" s="70"/>
      <c r="B111" s="71"/>
      <c r="C111" s="89" t="s">
        <v>506</v>
      </c>
      <c r="D111" s="85"/>
      <c r="E111" s="85"/>
      <c r="F111" s="85"/>
      <c r="G111" s="85"/>
      <c r="H111" s="85"/>
      <c r="I111" s="85"/>
      <c r="J111" s="90"/>
      <c r="K111" s="90"/>
      <c r="L111" s="90"/>
      <c r="M111" s="90"/>
      <c r="N111" s="90"/>
      <c r="O111" s="90"/>
      <c r="P111" s="104" t="n">
        <f aca="false">SUM(D111:O111)</f>
        <v>0</v>
      </c>
      <c r="Q111" s="68"/>
      <c r="R111" s="76"/>
    </row>
    <row r="112" customFormat="false" ht="19.5" hidden="true" customHeight="true" outlineLevel="0" collapsed="false">
      <c r="A112" s="70"/>
      <c r="B112" s="71"/>
      <c r="C112" s="89" t="s">
        <v>452</v>
      </c>
      <c r="D112" s="85"/>
      <c r="E112" s="85"/>
      <c r="F112" s="85"/>
      <c r="G112" s="85"/>
      <c r="H112" s="85"/>
      <c r="I112" s="85"/>
      <c r="J112" s="90"/>
      <c r="K112" s="90"/>
      <c r="L112" s="90"/>
      <c r="M112" s="90"/>
      <c r="N112" s="90"/>
      <c r="O112" s="90"/>
      <c r="P112" s="104" t="n">
        <f aca="false">SUM(D112:O112)</f>
        <v>0</v>
      </c>
      <c r="Q112" s="68"/>
      <c r="R112" s="76"/>
    </row>
    <row r="113" customFormat="false" ht="19.5" hidden="true" customHeight="true" outlineLevel="0" collapsed="false">
      <c r="A113" s="70"/>
      <c r="B113" s="71"/>
      <c r="C113" s="89"/>
      <c r="D113" s="85"/>
      <c r="E113" s="85"/>
      <c r="F113" s="85"/>
      <c r="G113" s="85"/>
      <c r="H113" s="85"/>
      <c r="I113" s="85"/>
      <c r="J113" s="90"/>
      <c r="K113" s="90"/>
      <c r="L113" s="90"/>
      <c r="M113" s="90"/>
      <c r="N113" s="90"/>
      <c r="O113" s="90"/>
      <c r="P113" s="104"/>
      <c r="Q113" s="68"/>
      <c r="R113" s="76"/>
    </row>
    <row r="114" customFormat="false" ht="19.5" hidden="true" customHeight="true" outlineLevel="0" collapsed="false">
      <c r="A114" s="69"/>
      <c r="B114" s="77"/>
      <c r="C114" s="89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103"/>
      <c r="Q114" s="68"/>
      <c r="R114" s="76"/>
    </row>
    <row r="115" customFormat="false" ht="24" hidden="true" customHeight="true" outlineLevel="0" collapsed="false">
      <c r="A115" s="63" t="s">
        <v>507</v>
      </c>
      <c r="B115" s="64"/>
      <c r="C115" s="65" t="s">
        <v>435</v>
      </c>
      <c r="D115" s="66" t="n">
        <f aca="false">SUM(D116:D123)</f>
        <v>0</v>
      </c>
      <c r="E115" s="66" t="n">
        <f aca="false">SUM(E116:E123)</f>
        <v>0</v>
      </c>
      <c r="F115" s="66" t="n">
        <f aca="false">SUM(F116:F123)</f>
        <v>0</v>
      </c>
      <c r="G115" s="66" t="n">
        <f aca="false">SUM(G116:G123)</f>
        <v>0</v>
      </c>
      <c r="H115" s="66" t="n">
        <f aca="false">SUM(H116:H123)</f>
        <v>0</v>
      </c>
      <c r="I115" s="66" t="n">
        <f aca="false">SUM(I116:I123)</f>
        <v>0</v>
      </c>
      <c r="J115" s="66" t="n">
        <f aca="false">SUM(J116:J123)</f>
        <v>0</v>
      </c>
      <c r="K115" s="66" t="n">
        <f aca="false">SUM(K116:K123)</f>
        <v>0</v>
      </c>
      <c r="L115" s="66" t="n">
        <f aca="false">SUM(L116:L123)</f>
        <v>0</v>
      </c>
      <c r="M115" s="66" t="n">
        <f aca="false">SUM(M116:M123)</f>
        <v>0</v>
      </c>
      <c r="N115" s="66" t="n">
        <f aca="false">SUM(N116:N123)</f>
        <v>0</v>
      </c>
      <c r="O115" s="66" t="n">
        <f aca="false">SUM(O116:O123)</f>
        <v>0</v>
      </c>
      <c r="P115" s="67" t="n">
        <f aca="false">SUM(D115:O115)</f>
        <v>0</v>
      </c>
      <c r="Q115" s="68"/>
      <c r="R115" s="68"/>
    </row>
    <row r="116" customFormat="false" ht="19.5" hidden="true" customHeight="true" outlineLevel="0" collapsed="false">
      <c r="A116" s="70"/>
      <c r="B116" s="71"/>
      <c r="C116" s="89" t="s">
        <v>508</v>
      </c>
      <c r="D116" s="85"/>
      <c r="E116" s="85"/>
      <c r="F116" s="85"/>
      <c r="G116" s="85"/>
      <c r="H116" s="85"/>
      <c r="I116" s="85"/>
      <c r="J116" s="90"/>
      <c r="K116" s="90"/>
      <c r="L116" s="90"/>
      <c r="M116" s="90"/>
      <c r="N116" s="90"/>
      <c r="O116" s="90"/>
      <c r="P116" s="104" t="n">
        <f aca="false">SUM(D116:O116)</f>
        <v>0</v>
      </c>
      <c r="Q116" s="68"/>
      <c r="R116" s="76"/>
    </row>
    <row r="117" customFormat="false" ht="19.5" hidden="true" customHeight="true" outlineLevel="0" collapsed="false">
      <c r="A117" s="70"/>
      <c r="B117" s="71"/>
      <c r="C117" s="89" t="s">
        <v>509</v>
      </c>
      <c r="D117" s="85"/>
      <c r="E117" s="85"/>
      <c r="F117" s="85"/>
      <c r="G117" s="85"/>
      <c r="H117" s="85"/>
      <c r="I117" s="85"/>
      <c r="J117" s="90"/>
      <c r="K117" s="90"/>
      <c r="L117" s="90"/>
      <c r="M117" s="90"/>
      <c r="N117" s="90"/>
      <c r="O117" s="90"/>
      <c r="P117" s="104" t="n">
        <f aca="false">SUM(D117:O117)</f>
        <v>0</v>
      </c>
      <c r="Q117" s="68"/>
      <c r="R117" s="76"/>
    </row>
    <row r="118" customFormat="false" ht="19.5" hidden="true" customHeight="true" outlineLevel="0" collapsed="false">
      <c r="A118" s="70"/>
      <c r="B118" s="71"/>
      <c r="C118" s="89" t="s">
        <v>493</v>
      </c>
      <c r="D118" s="85"/>
      <c r="E118" s="85"/>
      <c r="F118" s="85"/>
      <c r="G118" s="85"/>
      <c r="H118" s="85"/>
      <c r="I118" s="85"/>
      <c r="J118" s="90"/>
      <c r="K118" s="90"/>
      <c r="L118" s="90"/>
      <c r="M118" s="90"/>
      <c r="N118" s="90"/>
      <c r="O118" s="90"/>
      <c r="P118" s="104" t="n">
        <f aca="false">SUM(D118:O118)</f>
        <v>0</v>
      </c>
      <c r="Q118" s="68"/>
      <c r="R118" s="76"/>
    </row>
    <row r="119" customFormat="false" ht="19.5" hidden="true" customHeight="true" outlineLevel="0" collapsed="false">
      <c r="A119" s="70"/>
      <c r="B119" s="71"/>
      <c r="C119" s="89" t="s">
        <v>501</v>
      </c>
      <c r="D119" s="85"/>
      <c r="E119" s="85"/>
      <c r="F119" s="85"/>
      <c r="G119" s="85"/>
      <c r="H119" s="85"/>
      <c r="I119" s="85"/>
      <c r="J119" s="90"/>
      <c r="K119" s="90"/>
      <c r="L119" s="90"/>
      <c r="M119" s="90"/>
      <c r="N119" s="90"/>
      <c r="O119" s="90"/>
      <c r="P119" s="104" t="n">
        <f aca="false">SUM(D119:O119)</f>
        <v>0</v>
      </c>
      <c r="Q119" s="68"/>
      <c r="R119" s="76"/>
    </row>
    <row r="120" customFormat="false" ht="19.5" hidden="true" customHeight="true" outlineLevel="0" collapsed="false">
      <c r="A120" s="70"/>
      <c r="B120" s="71"/>
      <c r="C120" s="89" t="s">
        <v>453</v>
      </c>
      <c r="D120" s="85"/>
      <c r="E120" s="85"/>
      <c r="F120" s="85"/>
      <c r="G120" s="85"/>
      <c r="H120" s="85"/>
      <c r="I120" s="85"/>
      <c r="J120" s="90"/>
      <c r="K120" s="90"/>
      <c r="L120" s="90"/>
      <c r="M120" s="90"/>
      <c r="N120" s="90"/>
      <c r="O120" s="90"/>
      <c r="P120" s="104" t="n">
        <f aca="false">SUM(D120:O120)</f>
        <v>0</v>
      </c>
      <c r="Q120" s="68"/>
      <c r="R120" s="76"/>
    </row>
    <row r="121" customFormat="false" ht="19.5" hidden="true" customHeight="true" outlineLevel="0" collapsed="false">
      <c r="A121" s="70"/>
      <c r="B121" s="71"/>
      <c r="C121" s="89" t="s">
        <v>452</v>
      </c>
      <c r="D121" s="85"/>
      <c r="E121" s="85"/>
      <c r="F121" s="85"/>
      <c r="G121" s="85"/>
      <c r="H121" s="85"/>
      <c r="I121" s="85"/>
      <c r="J121" s="90"/>
      <c r="K121" s="90"/>
      <c r="L121" s="90"/>
      <c r="M121" s="90"/>
      <c r="N121" s="90"/>
      <c r="O121" s="90"/>
      <c r="P121" s="104" t="n">
        <f aca="false">SUM(D121:O121)</f>
        <v>0</v>
      </c>
      <c r="Q121" s="68"/>
      <c r="R121" s="76"/>
    </row>
    <row r="122" customFormat="false" ht="19.5" hidden="true" customHeight="true" outlineLevel="0" collapsed="false">
      <c r="A122" s="70"/>
      <c r="B122" s="71"/>
      <c r="C122" s="89"/>
      <c r="D122" s="85"/>
      <c r="E122" s="85"/>
      <c r="F122" s="85"/>
      <c r="G122" s="85"/>
      <c r="H122" s="85"/>
      <c r="I122" s="85"/>
      <c r="J122" s="90"/>
      <c r="K122" s="90"/>
      <c r="L122" s="90"/>
      <c r="M122" s="90"/>
      <c r="N122" s="90"/>
      <c r="O122" s="90"/>
      <c r="P122" s="104"/>
      <c r="Q122" s="68"/>
      <c r="R122" s="76"/>
    </row>
    <row r="123" customFormat="false" ht="19.5" hidden="true" customHeight="true" outlineLevel="0" collapsed="false">
      <c r="A123" s="69"/>
      <c r="B123" s="77"/>
      <c r="C123" s="89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103"/>
      <c r="Q123" s="68"/>
      <c r="R123" s="76"/>
    </row>
    <row r="124" customFormat="false" ht="24" hidden="true" customHeight="true" outlineLevel="0" collapsed="false">
      <c r="A124" s="63" t="s">
        <v>443</v>
      </c>
      <c r="B124" s="64"/>
      <c r="C124" s="65" t="s">
        <v>435</v>
      </c>
      <c r="D124" s="66" t="n">
        <f aca="false">SUM(D125:D134)</f>
        <v>0</v>
      </c>
      <c r="E124" s="66" t="n">
        <f aca="false">SUM(E125:E134)</f>
        <v>0</v>
      </c>
      <c r="F124" s="66" t="n">
        <f aca="false">SUM(F125:F134)</f>
        <v>0</v>
      </c>
      <c r="G124" s="66" t="n">
        <f aca="false">SUM(G125:G134)</f>
        <v>0</v>
      </c>
      <c r="H124" s="66" t="n">
        <f aca="false">SUM(H125:H134)</f>
        <v>0</v>
      </c>
      <c r="I124" s="66" t="n">
        <f aca="false">SUM(I125:I134)</f>
        <v>0</v>
      </c>
      <c r="J124" s="66" t="n">
        <f aca="false">SUM(J125:J134)</f>
        <v>0</v>
      </c>
      <c r="K124" s="66" t="n">
        <f aca="false">SUM(K125:K134)</f>
        <v>0</v>
      </c>
      <c r="L124" s="66" t="n">
        <f aca="false">SUM(L125:L134)</f>
        <v>0</v>
      </c>
      <c r="M124" s="66" t="n">
        <f aca="false">SUM(M125:M134)</f>
        <v>0</v>
      </c>
      <c r="N124" s="66" t="n">
        <f aca="false">SUM(N125:N134)</f>
        <v>0</v>
      </c>
      <c r="O124" s="66" t="n">
        <f aca="false">SUM(O125:O134)</f>
        <v>0</v>
      </c>
      <c r="P124" s="67" t="n">
        <f aca="false">SUM(D124:O124)</f>
        <v>0</v>
      </c>
      <c r="Q124" s="68"/>
      <c r="R124" s="68"/>
    </row>
    <row r="125" customFormat="false" ht="19.5" hidden="true" customHeight="true" outlineLevel="0" collapsed="false">
      <c r="A125" s="70"/>
      <c r="B125" s="71"/>
      <c r="C125" s="89" t="s">
        <v>510</v>
      </c>
      <c r="D125" s="85"/>
      <c r="E125" s="85"/>
      <c r="F125" s="85"/>
      <c r="G125" s="85"/>
      <c r="H125" s="85"/>
      <c r="I125" s="85"/>
      <c r="J125" s="90"/>
      <c r="K125" s="90"/>
      <c r="L125" s="90"/>
      <c r="M125" s="90"/>
      <c r="N125" s="90"/>
      <c r="O125" s="90"/>
      <c r="P125" s="104" t="n">
        <f aca="false">SUM(D125:O125)</f>
        <v>0</v>
      </c>
      <c r="Q125" s="68"/>
      <c r="R125" s="76"/>
    </row>
    <row r="126" customFormat="false" ht="19.5" hidden="true" customHeight="true" outlineLevel="0" collapsed="false">
      <c r="A126" s="70"/>
      <c r="B126" s="71"/>
      <c r="C126" s="89" t="s">
        <v>463</v>
      </c>
      <c r="D126" s="85"/>
      <c r="E126" s="85"/>
      <c r="F126" s="85"/>
      <c r="G126" s="85"/>
      <c r="H126" s="85"/>
      <c r="I126" s="85"/>
      <c r="J126" s="90"/>
      <c r="K126" s="90"/>
      <c r="L126" s="90"/>
      <c r="M126" s="90"/>
      <c r="N126" s="90"/>
      <c r="O126" s="90"/>
      <c r="P126" s="104" t="n">
        <f aca="false">SUM(D126:O126)</f>
        <v>0</v>
      </c>
      <c r="Q126" s="68"/>
      <c r="R126" s="76"/>
    </row>
    <row r="127" customFormat="false" ht="19.5" hidden="true" customHeight="true" outlineLevel="0" collapsed="false">
      <c r="A127" s="70"/>
      <c r="B127" s="71"/>
      <c r="C127" s="89" t="s">
        <v>511</v>
      </c>
      <c r="D127" s="85"/>
      <c r="E127" s="85"/>
      <c r="F127" s="85"/>
      <c r="G127" s="85"/>
      <c r="H127" s="85"/>
      <c r="I127" s="85"/>
      <c r="J127" s="90"/>
      <c r="K127" s="90"/>
      <c r="L127" s="90"/>
      <c r="M127" s="90"/>
      <c r="N127" s="90"/>
      <c r="O127" s="90"/>
      <c r="P127" s="104" t="n">
        <f aca="false">SUM(D127:O127)</f>
        <v>0</v>
      </c>
      <c r="Q127" s="68"/>
      <c r="R127" s="76"/>
    </row>
    <row r="128" customFormat="false" ht="19.5" hidden="true" customHeight="true" outlineLevel="0" collapsed="false">
      <c r="A128" s="70"/>
      <c r="B128" s="71"/>
      <c r="C128" s="89" t="s">
        <v>512</v>
      </c>
      <c r="D128" s="85"/>
      <c r="E128" s="85"/>
      <c r="F128" s="85"/>
      <c r="G128" s="85"/>
      <c r="H128" s="85"/>
      <c r="I128" s="85"/>
      <c r="J128" s="90"/>
      <c r="K128" s="90"/>
      <c r="L128" s="90"/>
      <c r="M128" s="90"/>
      <c r="N128" s="90"/>
      <c r="O128" s="90"/>
      <c r="P128" s="104" t="n">
        <f aca="false">SUM(D128:O128)</f>
        <v>0</v>
      </c>
      <c r="Q128" s="68"/>
      <c r="R128" s="76"/>
    </row>
    <row r="129" customFormat="false" ht="19.5" hidden="true" customHeight="true" outlineLevel="0" collapsed="false">
      <c r="A129" s="70"/>
      <c r="B129" s="71"/>
      <c r="C129" s="89" t="s">
        <v>513</v>
      </c>
      <c r="D129" s="85"/>
      <c r="E129" s="85"/>
      <c r="F129" s="85"/>
      <c r="G129" s="85"/>
      <c r="H129" s="85"/>
      <c r="I129" s="85"/>
      <c r="J129" s="90"/>
      <c r="K129" s="90"/>
      <c r="L129" s="90"/>
      <c r="M129" s="90"/>
      <c r="N129" s="90"/>
      <c r="O129" s="90"/>
      <c r="P129" s="104" t="n">
        <f aca="false">SUM(D129:O129)</f>
        <v>0</v>
      </c>
      <c r="Q129" s="68"/>
      <c r="R129" s="76"/>
    </row>
    <row r="130" customFormat="false" ht="19.5" hidden="true" customHeight="true" outlineLevel="0" collapsed="false">
      <c r="A130" s="70"/>
      <c r="B130" s="71"/>
      <c r="C130" s="89" t="s">
        <v>514</v>
      </c>
      <c r="D130" s="85"/>
      <c r="E130" s="85"/>
      <c r="F130" s="85"/>
      <c r="G130" s="85"/>
      <c r="H130" s="85"/>
      <c r="I130" s="85"/>
      <c r="J130" s="90"/>
      <c r="K130" s="90"/>
      <c r="L130" s="90"/>
      <c r="M130" s="90"/>
      <c r="N130" s="90"/>
      <c r="O130" s="90"/>
      <c r="P130" s="104" t="n">
        <f aca="false">SUM(D130:O130)</f>
        <v>0</v>
      </c>
      <c r="Q130" s="68"/>
      <c r="R130" s="76"/>
    </row>
    <row r="131" customFormat="false" ht="19.5" hidden="true" customHeight="true" outlineLevel="0" collapsed="false">
      <c r="A131" s="70"/>
      <c r="B131" s="71"/>
      <c r="C131" s="89" t="s">
        <v>515</v>
      </c>
      <c r="D131" s="85"/>
      <c r="E131" s="85"/>
      <c r="F131" s="85"/>
      <c r="G131" s="85"/>
      <c r="H131" s="85"/>
      <c r="I131" s="85"/>
      <c r="J131" s="90"/>
      <c r="K131" s="90"/>
      <c r="L131" s="90"/>
      <c r="M131" s="90"/>
      <c r="N131" s="90"/>
      <c r="O131" s="90"/>
      <c r="P131" s="104" t="n">
        <f aca="false">SUM(D131:O131)</f>
        <v>0</v>
      </c>
      <c r="Q131" s="68"/>
      <c r="R131" s="76"/>
    </row>
    <row r="132" customFormat="false" ht="19.5" hidden="true" customHeight="true" outlineLevel="0" collapsed="false">
      <c r="A132" s="70"/>
      <c r="B132" s="71"/>
      <c r="C132" s="89" t="s">
        <v>452</v>
      </c>
      <c r="D132" s="85"/>
      <c r="E132" s="85"/>
      <c r="F132" s="85"/>
      <c r="G132" s="85"/>
      <c r="H132" s="85"/>
      <c r="I132" s="85"/>
      <c r="J132" s="90"/>
      <c r="K132" s="90"/>
      <c r="L132" s="90"/>
      <c r="M132" s="90"/>
      <c r="N132" s="90"/>
      <c r="O132" s="90"/>
      <c r="P132" s="104" t="n">
        <f aca="false">SUM(D132:O132)</f>
        <v>0</v>
      </c>
      <c r="Q132" s="68"/>
      <c r="R132" s="76"/>
    </row>
    <row r="133" customFormat="false" ht="19.5" hidden="true" customHeight="true" outlineLevel="0" collapsed="false">
      <c r="A133" s="70"/>
      <c r="B133" s="71"/>
      <c r="C133" s="89"/>
      <c r="D133" s="85"/>
      <c r="E133" s="85"/>
      <c r="F133" s="85"/>
      <c r="G133" s="85"/>
      <c r="H133" s="85"/>
      <c r="I133" s="85"/>
      <c r="J133" s="90"/>
      <c r="K133" s="90"/>
      <c r="L133" s="90"/>
      <c r="M133" s="90"/>
      <c r="N133" s="90"/>
      <c r="O133" s="90"/>
      <c r="P133" s="104"/>
      <c r="Q133" s="68"/>
      <c r="R133" s="76"/>
    </row>
    <row r="134" customFormat="false" ht="19.5" hidden="true" customHeight="true" outlineLevel="0" collapsed="false">
      <c r="A134" s="69"/>
      <c r="B134" s="77"/>
      <c r="C134" s="89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103"/>
      <c r="Q134" s="68"/>
      <c r="R134" s="76"/>
    </row>
    <row r="135" customFormat="false" ht="24" hidden="true" customHeight="true" outlineLevel="0" collapsed="false">
      <c r="A135" s="63" t="s">
        <v>452</v>
      </c>
      <c r="B135" s="64"/>
      <c r="C135" s="65" t="s">
        <v>435</v>
      </c>
      <c r="D135" s="66" t="n">
        <f aca="false">SUM(D136:D139)</f>
        <v>0</v>
      </c>
      <c r="E135" s="66" t="n">
        <f aca="false">SUM(E136:E139)</f>
        <v>0</v>
      </c>
      <c r="F135" s="66" t="n">
        <f aca="false">SUM(F136:F139)</f>
        <v>0</v>
      </c>
      <c r="G135" s="66" t="n">
        <f aca="false">SUM(G136:G139)</f>
        <v>0</v>
      </c>
      <c r="H135" s="66" t="n">
        <f aca="false">SUM(H136:H139)</f>
        <v>0</v>
      </c>
      <c r="I135" s="66" t="n">
        <f aca="false">SUM(I136:I139)</f>
        <v>0</v>
      </c>
      <c r="J135" s="66" t="n">
        <f aca="false">SUM(J136:J139)</f>
        <v>0</v>
      </c>
      <c r="K135" s="66" t="n">
        <f aca="false">SUM(K136:K139)</f>
        <v>0</v>
      </c>
      <c r="L135" s="66" t="n">
        <f aca="false">SUM(L136:L139)</f>
        <v>0</v>
      </c>
      <c r="M135" s="66" t="n">
        <f aca="false">SUM(M136:M139)</f>
        <v>0</v>
      </c>
      <c r="N135" s="66" t="n">
        <f aca="false">SUM(N136:N139)</f>
        <v>0</v>
      </c>
      <c r="O135" s="66" t="n">
        <f aca="false">SUM(O136:O139)</f>
        <v>0</v>
      </c>
      <c r="P135" s="67" t="n">
        <f aca="false">SUM(D135:O135)</f>
        <v>0</v>
      </c>
      <c r="Q135" s="68"/>
      <c r="R135" s="68"/>
    </row>
    <row r="136" customFormat="false" ht="19.5" hidden="true" customHeight="true" outlineLevel="0" collapsed="false">
      <c r="A136" s="70"/>
      <c r="B136" s="71"/>
      <c r="C136" s="89" t="s">
        <v>516</v>
      </c>
      <c r="D136" s="85"/>
      <c r="E136" s="85"/>
      <c r="F136" s="85"/>
      <c r="G136" s="85"/>
      <c r="H136" s="85"/>
      <c r="I136" s="85"/>
      <c r="J136" s="90"/>
      <c r="K136" s="90"/>
      <c r="L136" s="90"/>
      <c r="M136" s="90"/>
      <c r="N136" s="90"/>
      <c r="O136" s="90"/>
      <c r="P136" s="104" t="n">
        <f aca="false">SUM(D136:O136)</f>
        <v>0</v>
      </c>
      <c r="Q136" s="68"/>
      <c r="R136" s="76"/>
    </row>
    <row r="137" customFormat="false" ht="19.5" hidden="true" customHeight="true" outlineLevel="0" collapsed="false">
      <c r="A137" s="70"/>
      <c r="B137" s="71"/>
      <c r="C137" s="89" t="s">
        <v>517</v>
      </c>
      <c r="D137" s="85"/>
      <c r="E137" s="85"/>
      <c r="F137" s="85"/>
      <c r="G137" s="85"/>
      <c r="H137" s="85"/>
      <c r="I137" s="85"/>
      <c r="J137" s="90"/>
      <c r="K137" s="90"/>
      <c r="L137" s="90"/>
      <c r="M137" s="90"/>
      <c r="N137" s="90"/>
      <c r="O137" s="90"/>
      <c r="P137" s="104" t="n">
        <f aca="false">SUM(D137:O137)</f>
        <v>0</v>
      </c>
      <c r="Q137" s="68"/>
      <c r="R137" s="76"/>
    </row>
    <row r="138" customFormat="false" ht="19.5" hidden="true" customHeight="true" outlineLevel="0" collapsed="false">
      <c r="A138" s="70"/>
      <c r="B138" s="71"/>
      <c r="C138" s="89"/>
      <c r="D138" s="85"/>
      <c r="E138" s="85"/>
      <c r="F138" s="85"/>
      <c r="G138" s="85"/>
      <c r="H138" s="85"/>
      <c r="I138" s="85"/>
      <c r="J138" s="90"/>
      <c r="K138" s="90"/>
      <c r="L138" s="90"/>
      <c r="M138" s="90"/>
      <c r="N138" s="90"/>
      <c r="O138" s="90"/>
      <c r="P138" s="104"/>
      <c r="Q138" s="68"/>
      <c r="R138" s="76"/>
    </row>
    <row r="139" customFormat="false" ht="19.5" hidden="true" customHeight="true" outlineLevel="0" collapsed="false">
      <c r="A139" s="69"/>
      <c r="B139" s="77"/>
      <c r="C139" s="105"/>
      <c r="D139" s="106"/>
      <c r="E139" s="106"/>
      <c r="F139" s="106"/>
      <c r="G139" s="106"/>
      <c r="H139" s="106"/>
      <c r="I139" s="106"/>
      <c r="J139" s="106"/>
      <c r="K139" s="106"/>
      <c r="L139" s="106"/>
      <c r="M139" s="106"/>
      <c r="N139" s="106"/>
      <c r="O139" s="106"/>
      <c r="P139" s="106"/>
      <c r="Q139" s="68"/>
      <c r="R139" s="7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4.4234693877551"/>
    <col collapsed="false" hidden="false" max="2" min="2" style="0" width="14.4285714285714"/>
    <col collapsed="false" hidden="false" max="3" min="3" style="0" width="11.4285714285714"/>
    <col collapsed="false" hidden="false" max="4" min="4" style="0" width="14.4285714285714"/>
    <col collapsed="false" hidden="false" max="5" min="5" style="0" width="9.28571428571429"/>
    <col collapsed="false" hidden="false" max="6" min="6" style="0" width="8.86224489795918"/>
    <col collapsed="false" hidden="false" max="7" min="7" style="0" width="9.28571428571429"/>
    <col collapsed="false" hidden="false" max="9" min="8" style="0" width="13.0051020408163"/>
    <col collapsed="false" hidden="false" max="10" min="10" style="0" width="2.29591836734694"/>
    <col collapsed="false" hidden="false" max="11" min="11" style="0" width="12.5714285714286"/>
    <col collapsed="false" hidden="false" max="12" min="12" style="0" width="14.4285714285714"/>
    <col collapsed="false" hidden="false" max="13" min="13" style="0" width="13.0051020408163"/>
    <col collapsed="false" hidden="false" max="15" min="14" style="0" width="9.28571428571429"/>
    <col collapsed="false" hidden="false" max="16" min="16" style="0" width="8.86224489795918"/>
    <col collapsed="false" hidden="false" max="17" min="17" style="0" width="9.28571428571429"/>
    <col collapsed="false" hidden="false" max="19" min="18" style="0" width="13.0051020408163"/>
    <col collapsed="false" hidden="false" max="1025" min="20" style="0" width="14.4285714285714"/>
  </cols>
  <sheetData>
    <row r="1" customFormat="false" ht="15.75" hidden="false" customHeight="false" outlineLevel="0" collapsed="false">
      <c r="A1" s="107" t="n">
        <v>42005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</row>
    <row r="2" customFormat="false" ht="15.75" hidden="false" customHeight="false" outlineLevel="0" collapsed="false">
      <c r="A2" s="108" t="s">
        <v>518</v>
      </c>
      <c r="B2" s="109"/>
      <c r="C2" s="109"/>
      <c r="D2" s="109"/>
      <c r="E2" s="109"/>
      <c r="F2" s="109"/>
      <c r="G2" s="109"/>
      <c r="H2" s="109"/>
      <c r="I2" s="109"/>
      <c r="J2" s="109"/>
      <c r="K2" s="110" t="s">
        <v>20</v>
      </c>
      <c r="L2" s="109"/>
      <c r="M2" s="109"/>
      <c r="N2" s="109"/>
      <c r="O2" s="109"/>
      <c r="P2" s="109"/>
      <c r="Q2" s="109"/>
      <c r="R2" s="109"/>
      <c r="S2" s="111"/>
    </row>
    <row r="3" customFormat="false" ht="15.75" hidden="false" customHeight="false" outlineLevel="0" collapsed="false">
      <c r="A3" s="112"/>
      <c r="B3" s="113" t="n">
        <v>42005</v>
      </c>
      <c r="C3" s="113"/>
      <c r="D3" s="113"/>
      <c r="E3" s="113"/>
      <c r="F3" s="113"/>
      <c r="G3" s="113"/>
      <c r="H3" s="113"/>
      <c r="I3" s="113"/>
      <c r="J3" s="114"/>
      <c r="K3" s="112"/>
      <c r="L3" s="115" t="n">
        <v>42005</v>
      </c>
      <c r="M3" s="115"/>
      <c r="N3" s="115"/>
      <c r="O3" s="115"/>
      <c r="P3" s="115"/>
      <c r="Q3" s="115"/>
      <c r="R3" s="115"/>
      <c r="S3" s="115"/>
    </row>
    <row r="4" customFormat="false" ht="15.75" hidden="false" customHeight="false" outlineLevel="0" collapsed="false">
      <c r="A4" s="112"/>
      <c r="B4" s="116" t="s">
        <v>23</v>
      </c>
      <c r="C4" s="116"/>
      <c r="D4" s="116" t="s">
        <v>24</v>
      </c>
      <c r="E4" s="116"/>
      <c r="F4" s="116" t="s">
        <v>25</v>
      </c>
      <c r="G4" s="116"/>
      <c r="H4" s="116" t="s">
        <v>26</v>
      </c>
      <c r="I4" s="116"/>
      <c r="J4" s="117"/>
      <c r="K4" s="112"/>
      <c r="L4" s="118" t="s">
        <v>23</v>
      </c>
      <c r="M4" s="118"/>
      <c r="N4" s="118" t="s">
        <v>24</v>
      </c>
      <c r="O4" s="118"/>
      <c r="P4" s="118" t="s">
        <v>25</v>
      </c>
      <c r="Q4" s="118"/>
      <c r="R4" s="118" t="s">
        <v>26</v>
      </c>
      <c r="S4" s="118"/>
    </row>
    <row r="5" customFormat="false" ht="15.75" hidden="false" customHeight="false" outlineLevel="0" collapsed="false">
      <c r="A5" s="112"/>
      <c r="B5" s="116" t="s">
        <v>27</v>
      </c>
      <c r="C5" s="116" t="s">
        <v>447</v>
      </c>
      <c r="D5" s="116" t="s">
        <v>27</v>
      </c>
      <c r="E5" s="116" t="s">
        <v>447</v>
      </c>
      <c r="F5" s="116" t="s">
        <v>27</v>
      </c>
      <c r="G5" s="116" t="s">
        <v>447</v>
      </c>
      <c r="H5" s="116" t="s">
        <v>27</v>
      </c>
      <c r="I5" s="116" t="s">
        <v>447</v>
      </c>
      <c r="J5" s="117"/>
      <c r="K5" s="112"/>
      <c r="L5" s="116" t="s">
        <v>27</v>
      </c>
      <c r="M5" s="116" t="s">
        <v>447</v>
      </c>
      <c r="N5" s="116" t="s">
        <v>27</v>
      </c>
      <c r="O5" s="116" t="s">
        <v>447</v>
      </c>
      <c r="P5" s="116" t="s">
        <v>27</v>
      </c>
      <c r="Q5" s="116" t="s">
        <v>447</v>
      </c>
      <c r="R5" s="116" t="s">
        <v>27</v>
      </c>
      <c r="S5" s="116" t="s">
        <v>447</v>
      </c>
    </row>
    <row r="6" customFormat="false" ht="15.75" hidden="false" customHeight="false" outlineLevel="0" collapsed="false">
      <c r="A6" s="112" t="s">
        <v>437</v>
      </c>
      <c r="B6" s="119" t="n">
        <v>1783000</v>
      </c>
      <c r="C6" s="119" t="n">
        <v>0</v>
      </c>
      <c r="D6" s="119" t="n">
        <v>0</v>
      </c>
      <c r="E6" s="119" t="n">
        <v>0</v>
      </c>
      <c r="F6" s="119" t="n">
        <v>0</v>
      </c>
      <c r="G6" s="119" t="n">
        <v>0</v>
      </c>
      <c r="H6" s="119" t="n">
        <v>0</v>
      </c>
      <c r="I6" s="119" t="n">
        <v>0</v>
      </c>
      <c r="J6" s="44"/>
      <c r="K6" s="112" t="s">
        <v>442</v>
      </c>
      <c r="L6" s="119" t="n">
        <v>850000</v>
      </c>
      <c r="M6" s="119" t="n">
        <v>0</v>
      </c>
      <c r="N6" s="119" t="n">
        <v>0</v>
      </c>
      <c r="O6" s="119" t="n">
        <v>0</v>
      </c>
      <c r="P6" s="119" t="n">
        <v>0</v>
      </c>
      <c r="Q6" s="119" t="n">
        <v>0</v>
      </c>
      <c r="R6" s="119" t="n">
        <v>0</v>
      </c>
      <c r="S6" s="119" t="n">
        <v>0</v>
      </c>
    </row>
    <row r="7" customFormat="false" ht="15.75" hidden="false" customHeight="false" outlineLevel="0" collapsed="false">
      <c r="A7" s="112" t="s">
        <v>438</v>
      </c>
      <c r="B7" s="119" t="n">
        <v>841000</v>
      </c>
      <c r="C7" s="119" t="n">
        <v>0</v>
      </c>
      <c r="D7" s="119" t="n">
        <v>0</v>
      </c>
      <c r="E7" s="119" t="n">
        <v>0</v>
      </c>
      <c r="F7" s="119" t="n">
        <v>0</v>
      </c>
      <c r="G7" s="119" t="n">
        <v>0</v>
      </c>
      <c r="H7" s="119" t="n">
        <v>0</v>
      </c>
      <c r="I7" s="119" t="n">
        <v>0</v>
      </c>
      <c r="J7" s="44"/>
      <c r="K7" s="112" t="s">
        <v>443</v>
      </c>
      <c r="L7" s="119" t="n">
        <v>80000</v>
      </c>
      <c r="M7" s="119" t="n">
        <v>0</v>
      </c>
      <c r="N7" s="119" t="n">
        <v>0</v>
      </c>
      <c r="O7" s="119" t="n">
        <v>0</v>
      </c>
      <c r="P7" s="119" t="n">
        <v>0</v>
      </c>
      <c r="Q7" s="119" t="n">
        <v>0</v>
      </c>
      <c r="R7" s="119" t="n">
        <v>0</v>
      </c>
      <c r="S7" s="119" t="n">
        <v>0</v>
      </c>
    </row>
    <row r="8" customFormat="false" ht="15.75" hidden="false" customHeight="false" outlineLevel="0" collapsed="false">
      <c r="A8" s="112" t="s">
        <v>439</v>
      </c>
      <c r="B8" s="119" t="n">
        <v>190000</v>
      </c>
      <c r="C8" s="119" t="n">
        <v>0</v>
      </c>
      <c r="D8" s="119" t="n">
        <v>0</v>
      </c>
      <c r="E8" s="119" t="n">
        <v>0</v>
      </c>
      <c r="F8" s="119" t="n">
        <v>0</v>
      </c>
      <c r="G8" s="119" t="n">
        <v>0</v>
      </c>
      <c r="H8" s="119" t="n">
        <v>0</v>
      </c>
      <c r="I8" s="119" t="n">
        <v>0</v>
      </c>
      <c r="J8" s="44"/>
      <c r="K8" s="112" t="s">
        <v>444</v>
      </c>
      <c r="L8" s="119" t="n">
        <v>70000</v>
      </c>
      <c r="M8" s="119" t="n">
        <v>0</v>
      </c>
      <c r="N8" s="119" t="n">
        <v>0</v>
      </c>
      <c r="O8" s="119" t="n">
        <v>0</v>
      </c>
      <c r="P8" s="119" t="n">
        <v>0</v>
      </c>
      <c r="Q8" s="119" t="n">
        <v>0</v>
      </c>
      <c r="R8" s="119" t="n">
        <v>0</v>
      </c>
      <c r="S8" s="119" t="n">
        <v>0</v>
      </c>
    </row>
    <row r="9" customFormat="false" ht="15.75" hidden="false" customHeight="false" outlineLevel="0" collapsed="false">
      <c r="A9" s="112" t="s">
        <v>440</v>
      </c>
      <c r="B9" s="119" t="n">
        <v>167000</v>
      </c>
      <c r="C9" s="119" t="n">
        <v>0</v>
      </c>
      <c r="D9" s="119" t="n">
        <v>0</v>
      </c>
      <c r="E9" s="119" t="n">
        <v>0</v>
      </c>
      <c r="F9" s="119" t="n">
        <v>0</v>
      </c>
      <c r="G9" s="119" t="n">
        <v>0</v>
      </c>
      <c r="H9" s="119" t="n">
        <v>0</v>
      </c>
      <c r="I9" s="119" t="n">
        <v>0</v>
      </c>
      <c r="J9" s="44"/>
      <c r="K9" s="112" t="s">
        <v>445</v>
      </c>
      <c r="L9" s="119" t="n">
        <v>2136000</v>
      </c>
      <c r="M9" s="119" t="n">
        <v>0</v>
      </c>
      <c r="N9" s="119" t="n">
        <v>0</v>
      </c>
      <c r="O9" s="119" t="n">
        <v>0</v>
      </c>
      <c r="P9" s="119" t="n">
        <v>0</v>
      </c>
      <c r="Q9" s="119" t="n">
        <v>0</v>
      </c>
      <c r="R9" s="119" t="n">
        <v>0</v>
      </c>
      <c r="S9" s="119" t="n">
        <v>0</v>
      </c>
    </row>
    <row r="10" customFormat="false" ht="15.75" hidden="false" customHeight="false" outlineLevel="0" collapsed="false">
      <c r="A10" s="112"/>
      <c r="B10" s="111"/>
      <c r="C10" s="111"/>
      <c r="D10" s="111"/>
      <c r="E10" s="111"/>
      <c r="F10" s="111"/>
      <c r="G10" s="111"/>
      <c r="H10" s="120" t="n">
        <f aca="false">B6+B7+B8+B9+D6+D7+D8+D9+F6+F7+F8+F9+H6+H7+H8+H9</f>
        <v>2981000</v>
      </c>
      <c r="I10" s="120" t="n">
        <f aca="false">C6+C7+C8+C9+E6+E7+E8+E9+G6+G7+G8+G9+I6+I7+I8+I9</f>
        <v>0</v>
      </c>
      <c r="J10" s="111"/>
      <c r="K10" s="112"/>
      <c r="L10" s="111"/>
      <c r="M10" s="111"/>
      <c r="N10" s="111"/>
      <c r="O10" s="111"/>
      <c r="P10" s="111"/>
      <c r="Q10" s="111"/>
      <c r="R10" s="120" t="n">
        <f aca="false">L6+L7+L8+L9+N6+N7+N8+N9+P6+P7+P8+P9+R6+R7+R8+R9</f>
        <v>3136000</v>
      </c>
      <c r="S10" s="120" t="n">
        <f aca="false">M6+M7+M8+M9+O6+O7+O8+O9+Q6+Q7+Q8+Q9+S6+S7+S8+S9</f>
        <v>0</v>
      </c>
    </row>
    <row r="11" customFormat="false" ht="15.75" hidden="false" customHeight="false" outlineLevel="0" collapsed="false">
      <c r="A11" s="112"/>
      <c r="B11" s="111"/>
      <c r="C11" s="111"/>
      <c r="D11" s="111"/>
      <c r="E11" s="111"/>
      <c r="F11" s="111"/>
      <c r="G11" s="111"/>
      <c r="H11" s="111"/>
      <c r="I11" s="111"/>
      <c r="J11" s="111"/>
      <c r="K11" s="112"/>
      <c r="L11" s="111"/>
      <c r="M11" s="111"/>
      <c r="N11" s="111"/>
      <c r="O11" s="111"/>
      <c r="P11" s="111"/>
      <c r="Q11" s="111"/>
      <c r="R11" s="111"/>
      <c r="S11" s="111"/>
    </row>
    <row r="12" customFormat="false" ht="15.75" hidden="false" customHeight="false" outlineLevel="0" collapsed="false">
      <c r="A12" s="107" t="n">
        <v>42036</v>
      </c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</row>
    <row r="13" customFormat="false" ht="15.75" hidden="false" customHeight="false" outlineLevel="0" collapsed="false">
      <c r="A13" s="108" t="s">
        <v>518</v>
      </c>
      <c r="B13" s="109"/>
      <c r="C13" s="109"/>
      <c r="D13" s="109"/>
      <c r="E13" s="109"/>
      <c r="F13" s="109"/>
      <c r="G13" s="109"/>
      <c r="H13" s="109"/>
      <c r="I13" s="109"/>
      <c r="J13" s="114"/>
      <c r="K13" s="110" t="s">
        <v>20</v>
      </c>
      <c r="L13" s="109"/>
      <c r="M13" s="109"/>
      <c r="N13" s="109"/>
      <c r="O13" s="109"/>
      <c r="P13" s="109"/>
      <c r="Q13" s="109"/>
      <c r="R13" s="109"/>
      <c r="S13" s="111"/>
    </row>
    <row r="14" customFormat="false" ht="15.75" hidden="false" customHeight="false" outlineLevel="0" collapsed="false">
      <c r="A14" s="112"/>
      <c r="B14" s="113" t="n">
        <v>42036</v>
      </c>
      <c r="C14" s="113"/>
      <c r="D14" s="113"/>
      <c r="E14" s="113"/>
      <c r="F14" s="113"/>
      <c r="G14" s="113"/>
      <c r="H14" s="113"/>
      <c r="I14" s="113"/>
      <c r="J14" s="117"/>
      <c r="K14" s="112"/>
      <c r="L14" s="115" t="n">
        <v>42005</v>
      </c>
      <c r="M14" s="115"/>
      <c r="N14" s="115"/>
      <c r="O14" s="115"/>
      <c r="P14" s="115"/>
      <c r="Q14" s="115"/>
      <c r="R14" s="115"/>
      <c r="S14" s="115"/>
    </row>
    <row r="15" customFormat="false" ht="15.75" hidden="false" customHeight="false" outlineLevel="0" collapsed="false">
      <c r="A15" s="112"/>
      <c r="B15" s="116" t="s">
        <v>23</v>
      </c>
      <c r="C15" s="116"/>
      <c r="D15" s="116" t="s">
        <v>24</v>
      </c>
      <c r="E15" s="116"/>
      <c r="F15" s="116" t="s">
        <v>25</v>
      </c>
      <c r="G15" s="116"/>
      <c r="H15" s="116" t="s">
        <v>26</v>
      </c>
      <c r="I15" s="116"/>
      <c r="J15" s="117"/>
      <c r="K15" s="112"/>
      <c r="L15" s="118" t="s">
        <v>23</v>
      </c>
      <c r="M15" s="118"/>
      <c r="N15" s="118" t="s">
        <v>24</v>
      </c>
      <c r="O15" s="118"/>
      <c r="P15" s="118" t="s">
        <v>25</v>
      </c>
      <c r="Q15" s="118"/>
      <c r="R15" s="118" t="s">
        <v>26</v>
      </c>
      <c r="S15" s="118"/>
    </row>
    <row r="16" customFormat="false" ht="15.75" hidden="false" customHeight="false" outlineLevel="0" collapsed="false">
      <c r="A16" s="112"/>
      <c r="B16" s="116" t="s">
        <v>27</v>
      </c>
      <c r="C16" s="116" t="s">
        <v>447</v>
      </c>
      <c r="D16" s="116" t="s">
        <v>27</v>
      </c>
      <c r="E16" s="116" t="s">
        <v>447</v>
      </c>
      <c r="F16" s="116" t="s">
        <v>27</v>
      </c>
      <c r="G16" s="116" t="s">
        <v>447</v>
      </c>
      <c r="H16" s="116" t="s">
        <v>27</v>
      </c>
      <c r="I16" s="116" t="s">
        <v>447</v>
      </c>
      <c r="J16" s="44"/>
      <c r="K16" s="112"/>
      <c r="L16" s="116" t="s">
        <v>27</v>
      </c>
      <c r="M16" s="116" t="s">
        <v>447</v>
      </c>
      <c r="N16" s="116" t="s">
        <v>27</v>
      </c>
      <c r="O16" s="116" t="s">
        <v>447</v>
      </c>
      <c r="P16" s="116" t="s">
        <v>27</v>
      </c>
      <c r="Q16" s="116" t="s">
        <v>447</v>
      </c>
      <c r="R16" s="116" t="s">
        <v>27</v>
      </c>
      <c r="S16" s="116" t="s">
        <v>447</v>
      </c>
    </row>
    <row r="17" customFormat="false" ht="15.75" hidden="false" customHeight="false" outlineLevel="0" collapsed="false">
      <c r="A17" s="112" t="s">
        <v>437</v>
      </c>
      <c r="B17" s="119" t="n">
        <v>0</v>
      </c>
      <c r="C17" s="119" t="n">
        <v>0</v>
      </c>
      <c r="D17" s="119" t="n">
        <v>0</v>
      </c>
      <c r="E17" s="119" t="n">
        <v>0</v>
      </c>
      <c r="F17" s="119" t="n">
        <v>0</v>
      </c>
      <c r="G17" s="119" t="n">
        <v>0</v>
      </c>
      <c r="H17" s="119" t="n">
        <v>0</v>
      </c>
      <c r="I17" s="119" t="n">
        <v>0</v>
      </c>
      <c r="J17" s="44"/>
      <c r="K17" s="112" t="s">
        <v>442</v>
      </c>
      <c r="L17" s="119" t="n">
        <v>0</v>
      </c>
      <c r="M17" s="119" t="n">
        <v>0</v>
      </c>
      <c r="N17" s="119" t="n">
        <v>0</v>
      </c>
      <c r="O17" s="119" t="n">
        <v>0</v>
      </c>
      <c r="P17" s="119" t="n">
        <v>0</v>
      </c>
      <c r="Q17" s="119" t="n">
        <v>0</v>
      </c>
      <c r="R17" s="119" t="n">
        <v>0</v>
      </c>
      <c r="S17" s="119" t="n">
        <v>0</v>
      </c>
    </row>
    <row r="18" customFormat="false" ht="15.75" hidden="false" customHeight="false" outlineLevel="0" collapsed="false">
      <c r="A18" s="112" t="s">
        <v>438</v>
      </c>
      <c r="B18" s="119" t="n">
        <v>0</v>
      </c>
      <c r="C18" s="119" t="n">
        <v>0</v>
      </c>
      <c r="D18" s="119" t="n">
        <v>0</v>
      </c>
      <c r="E18" s="119" t="n">
        <v>0</v>
      </c>
      <c r="F18" s="119" t="n">
        <v>0</v>
      </c>
      <c r="G18" s="119" t="n">
        <v>0</v>
      </c>
      <c r="H18" s="119" t="n">
        <v>0</v>
      </c>
      <c r="I18" s="119" t="n">
        <v>0</v>
      </c>
      <c r="J18" s="44"/>
      <c r="K18" s="112" t="s">
        <v>443</v>
      </c>
      <c r="L18" s="119" t="n">
        <v>0</v>
      </c>
      <c r="M18" s="119" t="n">
        <v>0</v>
      </c>
      <c r="N18" s="119" t="n">
        <v>0</v>
      </c>
      <c r="O18" s="119" t="n">
        <v>0</v>
      </c>
      <c r="P18" s="119" t="n">
        <v>0</v>
      </c>
      <c r="Q18" s="119" t="n">
        <v>0</v>
      </c>
      <c r="R18" s="119" t="n">
        <v>0</v>
      </c>
      <c r="S18" s="119" t="n">
        <v>0</v>
      </c>
    </row>
    <row r="19" customFormat="false" ht="15.75" hidden="false" customHeight="false" outlineLevel="0" collapsed="false">
      <c r="A19" s="112" t="s">
        <v>439</v>
      </c>
      <c r="B19" s="119" t="n">
        <v>0</v>
      </c>
      <c r="C19" s="119" t="n">
        <v>0</v>
      </c>
      <c r="D19" s="119" t="n">
        <v>0</v>
      </c>
      <c r="E19" s="119" t="n">
        <v>0</v>
      </c>
      <c r="F19" s="119" t="n">
        <v>0</v>
      </c>
      <c r="G19" s="119" t="n">
        <v>0</v>
      </c>
      <c r="H19" s="119" t="n">
        <v>0</v>
      </c>
      <c r="I19" s="119" t="n">
        <v>0</v>
      </c>
      <c r="J19" s="44"/>
      <c r="K19" s="112" t="s">
        <v>444</v>
      </c>
      <c r="L19" s="119" t="n">
        <v>0</v>
      </c>
      <c r="M19" s="119" t="n">
        <v>0</v>
      </c>
      <c r="N19" s="119" t="n">
        <v>0</v>
      </c>
      <c r="O19" s="119" t="n">
        <v>0</v>
      </c>
      <c r="P19" s="119" t="n">
        <v>0</v>
      </c>
      <c r="Q19" s="119" t="n">
        <v>0</v>
      </c>
      <c r="R19" s="119" t="n">
        <v>0</v>
      </c>
      <c r="S19" s="119" t="n">
        <v>0</v>
      </c>
    </row>
    <row r="20" customFormat="false" ht="15.75" hidden="false" customHeight="false" outlineLevel="0" collapsed="false">
      <c r="A20" s="112" t="s">
        <v>440</v>
      </c>
      <c r="B20" s="119" t="n">
        <v>0</v>
      </c>
      <c r="C20" s="119" t="n">
        <v>0</v>
      </c>
      <c r="D20" s="119" t="n">
        <v>0</v>
      </c>
      <c r="E20" s="119" t="n">
        <v>0</v>
      </c>
      <c r="F20" s="119" t="n">
        <v>0</v>
      </c>
      <c r="G20" s="119" t="n">
        <v>0</v>
      </c>
      <c r="H20" s="119" t="n">
        <v>0</v>
      </c>
      <c r="I20" s="119" t="n">
        <v>0</v>
      </c>
      <c r="J20" s="111"/>
      <c r="K20" s="112" t="s">
        <v>445</v>
      </c>
      <c r="L20" s="119" t="n">
        <v>0</v>
      </c>
      <c r="M20" s="119" t="n">
        <v>0</v>
      </c>
      <c r="N20" s="119" t="n">
        <v>0</v>
      </c>
      <c r="O20" s="119" t="n">
        <v>0</v>
      </c>
      <c r="P20" s="119" t="n">
        <v>0</v>
      </c>
      <c r="Q20" s="119" t="n">
        <v>0</v>
      </c>
      <c r="R20" s="119" t="n">
        <v>0</v>
      </c>
      <c r="S20" s="119" t="n">
        <v>0</v>
      </c>
    </row>
    <row r="21" customFormat="false" ht="15.75" hidden="false" customHeight="false" outlineLevel="0" collapsed="false">
      <c r="A21" s="112"/>
      <c r="B21" s="111"/>
      <c r="C21" s="111"/>
      <c r="D21" s="111"/>
      <c r="E21" s="111"/>
      <c r="F21" s="111"/>
      <c r="G21" s="111"/>
      <c r="H21" s="120" t="n">
        <f aca="false">B17+B18+B19+B20+D17+D18+D19+D20+F17+F18+F19+F20+H17+H18+H19+H20</f>
        <v>0</v>
      </c>
      <c r="I21" s="120" t="n">
        <f aca="false">C17+C18+C19+C20+E17+E18+E19+E20+G17+G18+G19+G20+I17+I18+I19+I20</f>
        <v>0</v>
      </c>
      <c r="J21" s="111"/>
      <c r="K21" s="112"/>
      <c r="L21" s="111"/>
      <c r="M21" s="111"/>
      <c r="N21" s="111"/>
      <c r="O21" s="111"/>
      <c r="P21" s="111"/>
      <c r="Q21" s="111"/>
      <c r="R21" s="120" t="n">
        <f aca="false">L17+L18+L19+L20+N17+N18+N19+N20+P17+P18+P19+P20+R17+R18+R19+R20</f>
        <v>0</v>
      </c>
      <c r="S21" s="120" t="n">
        <f aca="false">M17+M18+M19+M20+O17+O18+O19+O20+Q17+Q18+Q19+Q20+S17+S18+S19+S20</f>
        <v>0</v>
      </c>
    </row>
    <row r="22" customFormat="false" ht="15.75" hidden="false" customHeight="false" outlineLevel="0" collapsed="false">
      <c r="A22" s="111"/>
      <c r="B22" s="111"/>
      <c r="C22" s="111"/>
      <c r="D22" s="111"/>
      <c r="E22" s="111"/>
      <c r="F22" s="111"/>
      <c r="G22" s="111"/>
      <c r="H22" s="111"/>
      <c r="I22" s="111"/>
      <c r="J22" s="114"/>
      <c r="K22" s="121"/>
      <c r="L22" s="114"/>
      <c r="M22" s="114"/>
      <c r="N22" s="114"/>
      <c r="O22" s="114"/>
      <c r="P22" s="114"/>
      <c r="Q22" s="114"/>
      <c r="R22" s="114"/>
      <c r="S22" s="114"/>
    </row>
    <row r="23" customFormat="false" ht="15.75" hidden="false" customHeight="false" outlineLevel="0" collapsed="false">
      <c r="A23" s="107" t="n">
        <v>42064</v>
      </c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</row>
    <row r="24" customFormat="false" ht="15.75" hidden="false" customHeight="false" outlineLevel="0" collapsed="false">
      <c r="A24" s="108" t="s">
        <v>518</v>
      </c>
      <c r="B24" s="109"/>
      <c r="C24" s="109"/>
      <c r="D24" s="109"/>
      <c r="E24" s="109"/>
      <c r="F24" s="109"/>
      <c r="G24" s="109"/>
      <c r="H24" s="109"/>
      <c r="I24" s="109"/>
      <c r="J24" s="114"/>
      <c r="K24" s="110" t="s">
        <v>20</v>
      </c>
      <c r="L24" s="109"/>
      <c r="M24" s="109"/>
      <c r="N24" s="109"/>
      <c r="O24" s="109"/>
      <c r="P24" s="109"/>
      <c r="Q24" s="109"/>
      <c r="R24" s="109"/>
      <c r="S24" s="111"/>
    </row>
    <row r="25" customFormat="false" ht="15.75" hidden="false" customHeight="false" outlineLevel="0" collapsed="false">
      <c r="A25" s="112"/>
      <c r="B25" s="113" t="n">
        <v>42064</v>
      </c>
      <c r="C25" s="113"/>
      <c r="D25" s="113"/>
      <c r="E25" s="113"/>
      <c r="F25" s="113"/>
      <c r="G25" s="113"/>
      <c r="H25" s="113"/>
      <c r="I25" s="113"/>
      <c r="J25" s="117"/>
      <c r="K25" s="112"/>
      <c r="L25" s="115" t="n">
        <v>42064</v>
      </c>
      <c r="M25" s="115"/>
      <c r="N25" s="115"/>
      <c r="O25" s="115"/>
      <c r="P25" s="115"/>
      <c r="Q25" s="115"/>
      <c r="R25" s="115"/>
      <c r="S25" s="115"/>
    </row>
    <row r="26" customFormat="false" ht="15.75" hidden="false" customHeight="false" outlineLevel="0" collapsed="false">
      <c r="A26" s="112"/>
      <c r="B26" s="116" t="s">
        <v>23</v>
      </c>
      <c r="C26" s="116"/>
      <c r="D26" s="116" t="s">
        <v>24</v>
      </c>
      <c r="E26" s="116"/>
      <c r="F26" s="116" t="s">
        <v>25</v>
      </c>
      <c r="G26" s="116"/>
      <c r="H26" s="116" t="s">
        <v>26</v>
      </c>
      <c r="I26" s="116"/>
      <c r="J26" s="117"/>
      <c r="K26" s="112"/>
      <c r="L26" s="118" t="s">
        <v>23</v>
      </c>
      <c r="M26" s="118"/>
      <c r="N26" s="118" t="s">
        <v>24</v>
      </c>
      <c r="O26" s="118"/>
      <c r="P26" s="118" t="s">
        <v>25</v>
      </c>
      <c r="Q26" s="118"/>
      <c r="R26" s="118" t="s">
        <v>26</v>
      </c>
      <c r="S26" s="118"/>
    </row>
    <row r="27" customFormat="false" ht="15.75" hidden="false" customHeight="false" outlineLevel="0" collapsed="false">
      <c r="A27" s="112"/>
      <c r="B27" s="116" t="s">
        <v>27</v>
      </c>
      <c r="C27" s="116" t="s">
        <v>447</v>
      </c>
      <c r="D27" s="116" t="s">
        <v>27</v>
      </c>
      <c r="E27" s="116" t="s">
        <v>447</v>
      </c>
      <c r="F27" s="116" t="s">
        <v>27</v>
      </c>
      <c r="G27" s="116" t="s">
        <v>447</v>
      </c>
      <c r="H27" s="116" t="s">
        <v>27</v>
      </c>
      <c r="I27" s="116" t="s">
        <v>447</v>
      </c>
      <c r="J27" s="44"/>
      <c r="K27" s="112"/>
      <c r="L27" s="116" t="s">
        <v>27</v>
      </c>
      <c r="M27" s="116" t="s">
        <v>447</v>
      </c>
      <c r="N27" s="116" t="s">
        <v>27</v>
      </c>
      <c r="O27" s="116" t="s">
        <v>447</v>
      </c>
      <c r="P27" s="116" t="s">
        <v>27</v>
      </c>
      <c r="Q27" s="116" t="s">
        <v>447</v>
      </c>
      <c r="R27" s="116" t="s">
        <v>27</v>
      </c>
      <c r="S27" s="116" t="s">
        <v>447</v>
      </c>
    </row>
    <row r="28" customFormat="false" ht="15.75" hidden="false" customHeight="false" outlineLevel="0" collapsed="false">
      <c r="A28" s="112" t="s">
        <v>437</v>
      </c>
      <c r="B28" s="119" t="n">
        <v>0</v>
      </c>
      <c r="C28" s="119" t="n">
        <v>0</v>
      </c>
      <c r="D28" s="119" t="n">
        <v>0</v>
      </c>
      <c r="E28" s="119" t="n">
        <v>0</v>
      </c>
      <c r="F28" s="119" t="n">
        <v>0</v>
      </c>
      <c r="G28" s="119" t="n">
        <v>0</v>
      </c>
      <c r="H28" s="119" t="n">
        <v>0</v>
      </c>
      <c r="I28" s="119" t="n">
        <v>0</v>
      </c>
      <c r="J28" s="44"/>
      <c r="K28" s="112" t="s">
        <v>442</v>
      </c>
      <c r="L28" s="119" t="n">
        <v>0</v>
      </c>
      <c r="M28" s="119" t="n">
        <v>0</v>
      </c>
      <c r="N28" s="119" t="n">
        <v>0</v>
      </c>
      <c r="O28" s="119" t="n">
        <v>0</v>
      </c>
      <c r="P28" s="119" t="n">
        <v>0</v>
      </c>
      <c r="Q28" s="119" t="n">
        <v>0</v>
      </c>
      <c r="R28" s="119" t="n">
        <v>0</v>
      </c>
      <c r="S28" s="119" t="n">
        <v>0</v>
      </c>
    </row>
    <row r="29" customFormat="false" ht="15.75" hidden="false" customHeight="false" outlineLevel="0" collapsed="false">
      <c r="A29" s="112" t="s">
        <v>438</v>
      </c>
      <c r="B29" s="119" t="n">
        <v>0</v>
      </c>
      <c r="C29" s="119" t="n">
        <v>0</v>
      </c>
      <c r="D29" s="119" t="n">
        <v>0</v>
      </c>
      <c r="E29" s="119" t="n">
        <v>0</v>
      </c>
      <c r="F29" s="119" t="n">
        <v>0</v>
      </c>
      <c r="G29" s="119" t="n">
        <v>0</v>
      </c>
      <c r="H29" s="119" t="n">
        <v>0</v>
      </c>
      <c r="I29" s="119" t="n">
        <v>0</v>
      </c>
      <c r="J29" s="44"/>
      <c r="K29" s="112" t="s">
        <v>443</v>
      </c>
      <c r="L29" s="119" t="n">
        <v>0</v>
      </c>
      <c r="M29" s="119" t="n">
        <v>0</v>
      </c>
      <c r="N29" s="119" t="n">
        <v>0</v>
      </c>
      <c r="O29" s="119" t="n">
        <v>0</v>
      </c>
      <c r="P29" s="119" t="n">
        <v>0</v>
      </c>
      <c r="Q29" s="119" t="n">
        <v>0</v>
      </c>
      <c r="R29" s="119" t="n">
        <v>0</v>
      </c>
      <c r="S29" s="119" t="n">
        <v>0</v>
      </c>
    </row>
    <row r="30" customFormat="false" ht="15.75" hidden="false" customHeight="false" outlineLevel="0" collapsed="false">
      <c r="A30" s="112" t="s">
        <v>439</v>
      </c>
      <c r="B30" s="119" t="n">
        <v>0</v>
      </c>
      <c r="C30" s="119" t="n">
        <v>0</v>
      </c>
      <c r="D30" s="119" t="n">
        <v>0</v>
      </c>
      <c r="E30" s="119" t="n">
        <v>0</v>
      </c>
      <c r="F30" s="119" t="n">
        <v>0</v>
      </c>
      <c r="G30" s="119" t="n">
        <v>0</v>
      </c>
      <c r="H30" s="119" t="n">
        <v>0</v>
      </c>
      <c r="I30" s="119" t="n">
        <v>0</v>
      </c>
      <c r="J30" s="44"/>
      <c r="K30" s="112" t="s">
        <v>444</v>
      </c>
      <c r="L30" s="119" t="n">
        <v>0</v>
      </c>
      <c r="M30" s="119" t="n">
        <v>0</v>
      </c>
      <c r="N30" s="119" t="n">
        <v>0</v>
      </c>
      <c r="O30" s="119" t="n">
        <v>0</v>
      </c>
      <c r="P30" s="119" t="n">
        <v>0</v>
      </c>
      <c r="Q30" s="119" t="n">
        <v>0</v>
      </c>
      <c r="R30" s="119" t="n">
        <v>0</v>
      </c>
      <c r="S30" s="119" t="n">
        <v>0</v>
      </c>
    </row>
    <row r="31" customFormat="false" ht="15.75" hidden="false" customHeight="false" outlineLevel="0" collapsed="false">
      <c r="A31" s="112" t="s">
        <v>440</v>
      </c>
      <c r="B31" s="119" t="n">
        <v>0</v>
      </c>
      <c r="C31" s="119" t="n">
        <v>0</v>
      </c>
      <c r="D31" s="119" t="n">
        <v>0</v>
      </c>
      <c r="E31" s="119" t="n">
        <v>0</v>
      </c>
      <c r="F31" s="119" t="n">
        <v>0</v>
      </c>
      <c r="G31" s="119" t="n">
        <v>0</v>
      </c>
      <c r="H31" s="119" t="n">
        <v>0</v>
      </c>
      <c r="I31" s="119" t="n">
        <v>0</v>
      </c>
      <c r="J31" s="111"/>
      <c r="K31" s="112" t="s">
        <v>445</v>
      </c>
      <c r="L31" s="119" t="n">
        <v>0</v>
      </c>
      <c r="M31" s="119" t="n">
        <v>0</v>
      </c>
      <c r="N31" s="119" t="n">
        <v>0</v>
      </c>
      <c r="O31" s="119" t="n">
        <v>0</v>
      </c>
      <c r="P31" s="119" t="n">
        <v>0</v>
      </c>
      <c r="Q31" s="119" t="n">
        <v>0</v>
      </c>
      <c r="R31" s="119" t="n">
        <v>0</v>
      </c>
      <c r="S31" s="119" t="n">
        <v>0</v>
      </c>
    </row>
    <row r="32" customFormat="false" ht="15.75" hidden="false" customHeight="false" outlineLevel="0" collapsed="false">
      <c r="A32" s="112"/>
      <c r="B32" s="111"/>
      <c r="C32" s="111"/>
      <c r="D32" s="111"/>
      <c r="E32" s="111"/>
      <c r="F32" s="111"/>
      <c r="G32" s="111"/>
      <c r="H32" s="120" t="n">
        <f aca="false">B28+B29+B30+B31+D28+D29+D30+D31+F28+F29+F30+F31+H28+H29+H30+H31</f>
        <v>0</v>
      </c>
      <c r="I32" s="120" t="n">
        <f aca="false">C28+C29+C30+C31+E28+E29+E30+E31+G28+G29+G30+G31+I28+I29+I30+I31</f>
        <v>0</v>
      </c>
      <c r="J32" s="111"/>
      <c r="K32" s="112"/>
      <c r="L32" s="111"/>
      <c r="M32" s="111"/>
      <c r="N32" s="111"/>
      <c r="O32" s="111"/>
      <c r="P32" s="111"/>
      <c r="Q32" s="111"/>
      <c r="R32" s="120" t="n">
        <f aca="false">L28+L29+L30+L31+N28+N29+N30+N31+P28+P29+P30+P31+R28+R29+R30+R31</f>
        <v>0</v>
      </c>
      <c r="S32" s="120" t="n">
        <f aca="false">M28+M29+M30+M31+O28+O29+O30+O31+Q28+Q29+Q30+Q31+S28+S29+S30+S31</f>
        <v>0</v>
      </c>
    </row>
    <row r="33" customFormat="false" ht="15.75" hidden="false" customHeight="false" outlineLevel="0" collapsed="false">
      <c r="A33" s="112"/>
      <c r="B33" s="111"/>
      <c r="C33" s="111"/>
      <c r="D33" s="111"/>
      <c r="E33" s="111"/>
      <c r="F33" s="111"/>
      <c r="G33" s="111"/>
      <c r="H33" s="111"/>
      <c r="I33" s="111"/>
      <c r="J33" s="111"/>
      <c r="K33" s="112"/>
      <c r="L33" s="111"/>
      <c r="M33" s="111"/>
      <c r="N33" s="111"/>
      <c r="O33" s="111"/>
      <c r="P33" s="111"/>
      <c r="Q33" s="111"/>
      <c r="R33" s="111"/>
      <c r="S33" s="111"/>
    </row>
    <row r="34" customFormat="false" ht="15.75" hidden="false" customHeight="false" outlineLevel="0" collapsed="false">
      <c r="A34" s="107" t="n">
        <v>42095</v>
      </c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</row>
    <row r="35" customFormat="false" ht="15.75" hidden="false" customHeight="false" outlineLevel="0" collapsed="false">
      <c r="A35" s="108" t="s">
        <v>518</v>
      </c>
      <c r="B35" s="109"/>
      <c r="C35" s="109"/>
      <c r="D35" s="109"/>
      <c r="E35" s="109"/>
      <c r="F35" s="109"/>
      <c r="G35" s="109"/>
      <c r="H35" s="109"/>
      <c r="I35" s="109"/>
      <c r="J35" s="114"/>
      <c r="K35" s="110" t="s">
        <v>20</v>
      </c>
      <c r="L35" s="109"/>
      <c r="M35" s="109"/>
      <c r="N35" s="109"/>
      <c r="O35" s="109"/>
      <c r="P35" s="109"/>
      <c r="Q35" s="109"/>
      <c r="R35" s="109"/>
      <c r="S35" s="111"/>
    </row>
    <row r="36" customFormat="false" ht="15.75" hidden="false" customHeight="false" outlineLevel="0" collapsed="false">
      <c r="A36" s="112"/>
      <c r="B36" s="113" t="n">
        <v>42095</v>
      </c>
      <c r="C36" s="113"/>
      <c r="D36" s="113"/>
      <c r="E36" s="113"/>
      <c r="F36" s="113"/>
      <c r="G36" s="113"/>
      <c r="H36" s="113"/>
      <c r="I36" s="113"/>
      <c r="J36" s="117"/>
      <c r="K36" s="112"/>
      <c r="L36" s="115" t="n">
        <v>42095</v>
      </c>
      <c r="M36" s="115"/>
      <c r="N36" s="115"/>
      <c r="O36" s="115"/>
      <c r="P36" s="115"/>
      <c r="Q36" s="115"/>
      <c r="R36" s="115"/>
      <c r="S36" s="115"/>
    </row>
    <row r="37" customFormat="false" ht="15.75" hidden="false" customHeight="false" outlineLevel="0" collapsed="false">
      <c r="A37" s="112"/>
      <c r="B37" s="116" t="s">
        <v>23</v>
      </c>
      <c r="C37" s="116"/>
      <c r="D37" s="116" t="s">
        <v>24</v>
      </c>
      <c r="E37" s="116"/>
      <c r="F37" s="116" t="s">
        <v>25</v>
      </c>
      <c r="G37" s="116"/>
      <c r="H37" s="116" t="s">
        <v>26</v>
      </c>
      <c r="I37" s="116"/>
      <c r="J37" s="117"/>
      <c r="K37" s="112"/>
      <c r="L37" s="118" t="s">
        <v>23</v>
      </c>
      <c r="M37" s="118"/>
      <c r="N37" s="118" t="s">
        <v>24</v>
      </c>
      <c r="O37" s="118"/>
      <c r="P37" s="118" t="s">
        <v>25</v>
      </c>
      <c r="Q37" s="118"/>
      <c r="R37" s="118" t="s">
        <v>26</v>
      </c>
      <c r="S37" s="118"/>
    </row>
    <row r="38" customFormat="false" ht="15.75" hidden="false" customHeight="false" outlineLevel="0" collapsed="false">
      <c r="A38" s="112"/>
      <c r="B38" s="116" t="s">
        <v>27</v>
      </c>
      <c r="C38" s="116" t="s">
        <v>447</v>
      </c>
      <c r="D38" s="116" t="s">
        <v>27</v>
      </c>
      <c r="E38" s="116" t="s">
        <v>447</v>
      </c>
      <c r="F38" s="116" t="s">
        <v>27</v>
      </c>
      <c r="G38" s="116" t="s">
        <v>447</v>
      </c>
      <c r="H38" s="116" t="s">
        <v>27</v>
      </c>
      <c r="I38" s="116" t="s">
        <v>447</v>
      </c>
      <c r="J38" s="44"/>
      <c r="K38" s="112"/>
      <c r="L38" s="116" t="s">
        <v>27</v>
      </c>
      <c r="M38" s="116" t="s">
        <v>447</v>
      </c>
      <c r="N38" s="116" t="s">
        <v>27</v>
      </c>
      <c r="O38" s="116" t="s">
        <v>447</v>
      </c>
      <c r="P38" s="116" t="s">
        <v>27</v>
      </c>
      <c r="Q38" s="116" t="s">
        <v>447</v>
      </c>
      <c r="R38" s="116" t="s">
        <v>27</v>
      </c>
      <c r="S38" s="116" t="s">
        <v>447</v>
      </c>
    </row>
    <row r="39" customFormat="false" ht="15.75" hidden="false" customHeight="false" outlineLevel="0" collapsed="false">
      <c r="A39" s="112" t="s">
        <v>437</v>
      </c>
      <c r="B39" s="119" t="n">
        <v>0</v>
      </c>
      <c r="C39" s="119" t="n">
        <v>0</v>
      </c>
      <c r="D39" s="119" t="n">
        <v>0</v>
      </c>
      <c r="E39" s="119" t="n">
        <v>0</v>
      </c>
      <c r="F39" s="119" t="n">
        <v>0</v>
      </c>
      <c r="G39" s="119" t="n">
        <v>0</v>
      </c>
      <c r="H39" s="119" t="n">
        <v>0</v>
      </c>
      <c r="I39" s="119" t="n">
        <v>0</v>
      </c>
      <c r="J39" s="44"/>
      <c r="K39" s="112" t="s">
        <v>442</v>
      </c>
      <c r="L39" s="119" t="n">
        <v>0</v>
      </c>
      <c r="M39" s="119" t="n">
        <v>0</v>
      </c>
      <c r="N39" s="119" t="n">
        <v>0</v>
      </c>
      <c r="O39" s="119" t="n">
        <v>0</v>
      </c>
      <c r="P39" s="119" t="n">
        <v>0</v>
      </c>
      <c r="Q39" s="119" t="n">
        <v>0</v>
      </c>
      <c r="R39" s="119" t="n">
        <v>0</v>
      </c>
      <c r="S39" s="119" t="n">
        <v>0</v>
      </c>
    </row>
    <row r="40" customFormat="false" ht="15.75" hidden="false" customHeight="false" outlineLevel="0" collapsed="false">
      <c r="A40" s="112" t="s">
        <v>438</v>
      </c>
      <c r="B40" s="119" t="n">
        <v>0</v>
      </c>
      <c r="C40" s="119" t="n">
        <v>0</v>
      </c>
      <c r="D40" s="119" t="n">
        <v>0</v>
      </c>
      <c r="E40" s="119" t="n">
        <v>0</v>
      </c>
      <c r="F40" s="119" t="n">
        <v>0</v>
      </c>
      <c r="G40" s="119" t="n">
        <v>0</v>
      </c>
      <c r="H40" s="119" t="n">
        <v>0</v>
      </c>
      <c r="I40" s="119" t="n">
        <v>0</v>
      </c>
      <c r="J40" s="44"/>
      <c r="K40" s="112" t="s">
        <v>443</v>
      </c>
      <c r="L40" s="119" t="n">
        <v>0</v>
      </c>
      <c r="M40" s="119" t="n">
        <v>0</v>
      </c>
      <c r="N40" s="119" t="n">
        <v>0</v>
      </c>
      <c r="O40" s="119" t="n">
        <v>0</v>
      </c>
      <c r="P40" s="119" t="n">
        <v>0</v>
      </c>
      <c r="Q40" s="119" t="n">
        <v>0</v>
      </c>
      <c r="R40" s="119" t="n">
        <v>0</v>
      </c>
      <c r="S40" s="119" t="n">
        <v>0</v>
      </c>
    </row>
    <row r="41" customFormat="false" ht="15.75" hidden="false" customHeight="false" outlineLevel="0" collapsed="false">
      <c r="A41" s="112" t="s">
        <v>439</v>
      </c>
      <c r="B41" s="119" t="n">
        <v>0</v>
      </c>
      <c r="C41" s="119" t="n">
        <v>0</v>
      </c>
      <c r="D41" s="119" t="n">
        <v>0</v>
      </c>
      <c r="E41" s="119" t="n">
        <v>0</v>
      </c>
      <c r="F41" s="119" t="n">
        <v>0</v>
      </c>
      <c r="G41" s="119" t="n">
        <v>0</v>
      </c>
      <c r="H41" s="119" t="n">
        <v>0</v>
      </c>
      <c r="I41" s="119" t="n">
        <v>0</v>
      </c>
      <c r="J41" s="44"/>
      <c r="K41" s="112" t="s">
        <v>444</v>
      </c>
      <c r="L41" s="119" t="n">
        <v>0</v>
      </c>
      <c r="M41" s="119" t="n">
        <v>0</v>
      </c>
      <c r="N41" s="119" t="n">
        <v>0</v>
      </c>
      <c r="O41" s="119" t="n">
        <v>0</v>
      </c>
      <c r="P41" s="119" t="n">
        <v>0</v>
      </c>
      <c r="Q41" s="119" t="n">
        <v>0</v>
      </c>
      <c r="R41" s="119" t="n">
        <v>0</v>
      </c>
      <c r="S41" s="119" t="n">
        <v>0</v>
      </c>
    </row>
    <row r="42" customFormat="false" ht="15.75" hidden="false" customHeight="false" outlineLevel="0" collapsed="false">
      <c r="A42" s="112" t="s">
        <v>440</v>
      </c>
      <c r="B42" s="119" t="n">
        <v>0</v>
      </c>
      <c r="C42" s="119" t="n">
        <v>0</v>
      </c>
      <c r="D42" s="119" t="n">
        <v>0</v>
      </c>
      <c r="E42" s="119" t="n">
        <v>0</v>
      </c>
      <c r="F42" s="119" t="n">
        <v>0</v>
      </c>
      <c r="G42" s="119" t="n">
        <v>0</v>
      </c>
      <c r="H42" s="119" t="n">
        <v>0</v>
      </c>
      <c r="I42" s="119" t="n">
        <v>0</v>
      </c>
      <c r="J42" s="111"/>
      <c r="K42" s="112" t="s">
        <v>445</v>
      </c>
      <c r="L42" s="119" t="n">
        <v>0</v>
      </c>
      <c r="M42" s="119" t="n">
        <v>0</v>
      </c>
      <c r="N42" s="119" t="n">
        <v>0</v>
      </c>
      <c r="O42" s="119" t="n">
        <v>0</v>
      </c>
      <c r="P42" s="119" t="n">
        <v>0</v>
      </c>
      <c r="Q42" s="119" t="n">
        <v>0</v>
      </c>
      <c r="R42" s="119" t="n">
        <v>0</v>
      </c>
      <c r="S42" s="119" t="n">
        <v>0</v>
      </c>
    </row>
    <row r="43" customFormat="false" ht="15.75" hidden="false" customHeight="false" outlineLevel="0" collapsed="false">
      <c r="A43" s="112"/>
      <c r="B43" s="111"/>
      <c r="C43" s="111"/>
      <c r="D43" s="111"/>
      <c r="E43" s="111"/>
      <c r="F43" s="111"/>
      <c r="G43" s="111"/>
      <c r="H43" s="120" t="n">
        <f aca="false">B39+B40+B41+B42+D39+D40+D41+D42+F39+F40+F41+F42+H39+H40+H41+H42</f>
        <v>0</v>
      </c>
      <c r="I43" s="120" t="n">
        <f aca="false">C39+C40+C41+C42+E39+E40+E41+E42+G39+G40+G41+G42+I39+I40+I41+I42</f>
        <v>0</v>
      </c>
      <c r="J43" s="111"/>
      <c r="K43" s="112"/>
      <c r="L43" s="111"/>
      <c r="M43" s="111"/>
      <c r="N43" s="111"/>
      <c r="O43" s="111"/>
      <c r="P43" s="111"/>
      <c r="Q43" s="111"/>
      <c r="R43" s="120" t="n">
        <f aca="false">L39+L40+L41+L42+N39+N40+N41+N42+P39+P40+P41+P42+R39+R40+R41+R42</f>
        <v>0</v>
      </c>
      <c r="S43" s="120" t="n">
        <f aca="false">M39+M40+M41+M42+O39+O40+O41+O42+Q39+Q40+Q41+Q42+S39+S40+S41+S42</f>
        <v>0</v>
      </c>
    </row>
    <row r="44" customFormat="false" ht="15.75" hidden="false" customHeight="false" outlineLevel="0" collapsed="false">
      <c r="A44" s="112"/>
      <c r="B44" s="111"/>
      <c r="C44" s="111"/>
      <c r="D44" s="111"/>
      <c r="E44" s="111"/>
      <c r="F44" s="111"/>
      <c r="G44" s="111"/>
      <c r="H44" s="111"/>
      <c r="I44" s="111"/>
      <c r="J44" s="111"/>
      <c r="K44" s="112"/>
      <c r="L44" s="111"/>
      <c r="M44" s="111"/>
      <c r="N44" s="111"/>
      <c r="O44" s="111"/>
      <c r="P44" s="111"/>
      <c r="Q44" s="111"/>
      <c r="R44" s="111"/>
      <c r="S44" s="111"/>
    </row>
    <row r="45" customFormat="false" ht="15.75" hidden="false" customHeight="false" outlineLevel="0" collapsed="false">
      <c r="A45" s="107" t="n">
        <v>42125</v>
      </c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</row>
    <row r="46" customFormat="false" ht="15.75" hidden="false" customHeight="false" outlineLevel="0" collapsed="false">
      <c r="A46" s="108" t="s">
        <v>518</v>
      </c>
      <c r="B46" s="109"/>
      <c r="C46" s="109"/>
      <c r="D46" s="109"/>
      <c r="E46" s="109"/>
      <c r="F46" s="109"/>
      <c r="G46" s="109"/>
      <c r="H46" s="109"/>
      <c r="I46" s="109"/>
      <c r="J46" s="114"/>
      <c r="K46" s="110" t="s">
        <v>20</v>
      </c>
      <c r="L46" s="109"/>
      <c r="M46" s="109"/>
      <c r="N46" s="109"/>
      <c r="O46" s="109"/>
      <c r="P46" s="109"/>
      <c r="Q46" s="109"/>
      <c r="R46" s="109"/>
      <c r="S46" s="111"/>
    </row>
    <row r="47" customFormat="false" ht="15.75" hidden="false" customHeight="false" outlineLevel="0" collapsed="false">
      <c r="A47" s="112"/>
      <c r="B47" s="113" t="n">
        <v>42125</v>
      </c>
      <c r="C47" s="113"/>
      <c r="D47" s="113"/>
      <c r="E47" s="113"/>
      <c r="F47" s="113"/>
      <c r="G47" s="113"/>
      <c r="H47" s="113"/>
      <c r="I47" s="113"/>
      <c r="J47" s="117"/>
      <c r="K47" s="112"/>
      <c r="L47" s="115" t="n">
        <v>42125</v>
      </c>
      <c r="M47" s="115"/>
      <c r="N47" s="115"/>
      <c r="O47" s="115"/>
      <c r="P47" s="115"/>
      <c r="Q47" s="115"/>
      <c r="R47" s="115"/>
      <c r="S47" s="115"/>
    </row>
    <row r="48" customFormat="false" ht="15.75" hidden="false" customHeight="false" outlineLevel="0" collapsed="false">
      <c r="A48" s="112"/>
      <c r="B48" s="116" t="s">
        <v>23</v>
      </c>
      <c r="C48" s="116"/>
      <c r="D48" s="116" t="s">
        <v>24</v>
      </c>
      <c r="E48" s="116"/>
      <c r="F48" s="116" t="s">
        <v>25</v>
      </c>
      <c r="G48" s="116"/>
      <c r="H48" s="116" t="s">
        <v>26</v>
      </c>
      <c r="I48" s="116"/>
      <c r="J48" s="117"/>
      <c r="K48" s="112"/>
      <c r="L48" s="118" t="s">
        <v>23</v>
      </c>
      <c r="M48" s="118"/>
      <c r="N48" s="118" t="s">
        <v>24</v>
      </c>
      <c r="O48" s="118"/>
      <c r="P48" s="118" t="s">
        <v>25</v>
      </c>
      <c r="Q48" s="118"/>
      <c r="R48" s="118" t="s">
        <v>26</v>
      </c>
      <c r="S48" s="118"/>
    </row>
    <row r="49" customFormat="false" ht="15.75" hidden="false" customHeight="false" outlineLevel="0" collapsed="false">
      <c r="A49" s="112"/>
      <c r="B49" s="116" t="s">
        <v>27</v>
      </c>
      <c r="C49" s="116" t="s">
        <v>447</v>
      </c>
      <c r="D49" s="116" t="s">
        <v>27</v>
      </c>
      <c r="E49" s="116" t="s">
        <v>447</v>
      </c>
      <c r="F49" s="116" t="s">
        <v>27</v>
      </c>
      <c r="G49" s="116" t="s">
        <v>447</v>
      </c>
      <c r="H49" s="116" t="s">
        <v>27</v>
      </c>
      <c r="I49" s="116" t="s">
        <v>447</v>
      </c>
      <c r="J49" s="44"/>
      <c r="K49" s="112"/>
      <c r="L49" s="116" t="s">
        <v>27</v>
      </c>
      <c r="M49" s="116" t="s">
        <v>447</v>
      </c>
      <c r="N49" s="116" t="s">
        <v>27</v>
      </c>
      <c r="O49" s="116" t="s">
        <v>447</v>
      </c>
      <c r="P49" s="116" t="s">
        <v>27</v>
      </c>
      <c r="Q49" s="116" t="s">
        <v>447</v>
      </c>
      <c r="R49" s="116" t="s">
        <v>27</v>
      </c>
      <c r="S49" s="116" t="s">
        <v>447</v>
      </c>
    </row>
    <row r="50" customFormat="false" ht="15.75" hidden="false" customHeight="false" outlineLevel="0" collapsed="false">
      <c r="A50" s="112" t="s">
        <v>437</v>
      </c>
      <c r="B50" s="119" t="n">
        <v>0</v>
      </c>
      <c r="C50" s="119" t="n">
        <v>0</v>
      </c>
      <c r="D50" s="119" t="n">
        <v>0</v>
      </c>
      <c r="E50" s="119" t="n">
        <v>0</v>
      </c>
      <c r="F50" s="119" t="n">
        <v>0</v>
      </c>
      <c r="G50" s="119" t="n">
        <v>0</v>
      </c>
      <c r="H50" s="119" t="n">
        <v>0</v>
      </c>
      <c r="I50" s="119" t="n">
        <v>0</v>
      </c>
      <c r="J50" s="44"/>
      <c r="K50" s="112" t="s">
        <v>442</v>
      </c>
      <c r="L50" s="119" t="n">
        <v>0</v>
      </c>
      <c r="M50" s="119" t="n">
        <v>0</v>
      </c>
      <c r="N50" s="119" t="n">
        <v>0</v>
      </c>
      <c r="O50" s="119" t="n">
        <v>0</v>
      </c>
      <c r="P50" s="119" t="n">
        <v>0</v>
      </c>
      <c r="Q50" s="119" t="n">
        <v>0</v>
      </c>
      <c r="R50" s="119" t="n">
        <v>0</v>
      </c>
      <c r="S50" s="119" t="n">
        <v>0</v>
      </c>
    </row>
    <row r="51" customFormat="false" ht="15.75" hidden="false" customHeight="false" outlineLevel="0" collapsed="false">
      <c r="A51" s="112" t="s">
        <v>438</v>
      </c>
      <c r="B51" s="119" t="n">
        <v>0</v>
      </c>
      <c r="C51" s="119" t="n">
        <v>0</v>
      </c>
      <c r="D51" s="119" t="n">
        <v>0</v>
      </c>
      <c r="E51" s="119" t="n">
        <v>0</v>
      </c>
      <c r="F51" s="119" t="n">
        <v>0</v>
      </c>
      <c r="G51" s="119" t="n">
        <v>0</v>
      </c>
      <c r="H51" s="119" t="n">
        <v>0</v>
      </c>
      <c r="I51" s="119" t="n">
        <v>0</v>
      </c>
      <c r="J51" s="44"/>
      <c r="K51" s="112" t="s">
        <v>443</v>
      </c>
      <c r="L51" s="119" t="n">
        <v>0</v>
      </c>
      <c r="M51" s="119" t="n">
        <v>0</v>
      </c>
      <c r="N51" s="119" t="n">
        <v>0</v>
      </c>
      <c r="O51" s="119" t="n">
        <v>0</v>
      </c>
      <c r="P51" s="119" t="n">
        <v>0</v>
      </c>
      <c r="Q51" s="119" t="n">
        <v>0</v>
      </c>
      <c r="R51" s="119" t="n">
        <v>0</v>
      </c>
      <c r="S51" s="119" t="n">
        <v>0</v>
      </c>
    </row>
    <row r="52" customFormat="false" ht="15.75" hidden="false" customHeight="false" outlineLevel="0" collapsed="false">
      <c r="A52" s="112" t="s">
        <v>439</v>
      </c>
      <c r="B52" s="119" t="n">
        <v>0</v>
      </c>
      <c r="C52" s="119" t="n">
        <v>0</v>
      </c>
      <c r="D52" s="119" t="n">
        <v>0</v>
      </c>
      <c r="E52" s="119" t="n">
        <v>0</v>
      </c>
      <c r="F52" s="119" t="n">
        <v>0</v>
      </c>
      <c r="G52" s="119" t="n">
        <v>0</v>
      </c>
      <c r="H52" s="119" t="n">
        <v>0</v>
      </c>
      <c r="I52" s="119" t="n">
        <v>0</v>
      </c>
      <c r="J52" s="44"/>
      <c r="K52" s="112" t="s">
        <v>444</v>
      </c>
      <c r="L52" s="119" t="n">
        <v>0</v>
      </c>
      <c r="M52" s="119" t="n">
        <v>0</v>
      </c>
      <c r="N52" s="119" t="n">
        <v>0</v>
      </c>
      <c r="O52" s="119" t="n">
        <v>0</v>
      </c>
      <c r="P52" s="119" t="n">
        <v>0</v>
      </c>
      <c r="Q52" s="119" t="n">
        <v>0</v>
      </c>
      <c r="R52" s="119" t="n">
        <v>0</v>
      </c>
      <c r="S52" s="119" t="n">
        <v>0</v>
      </c>
    </row>
    <row r="53" customFormat="false" ht="15.75" hidden="false" customHeight="false" outlineLevel="0" collapsed="false">
      <c r="A53" s="112" t="s">
        <v>440</v>
      </c>
      <c r="B53" s="119" t="n">
        <v>0</v>
      </c>
      <c r="C53" s="119" t="n">
        <v>0</v>
      </c>
      <c r="D53" s="119" t="n">
        <v>0</v>
      </c>
      <c r="E53" s="119" t="n">
        <v>0</v>
      </c>
      <c r="F53" s="119" t="n">
        <v>0</v>
      </c>
      <c r="G53" s="119" t="n">
        <v>0</v>
      </c>
      <c r="H53" s="119" t="n">
        <v>0</v>
      </c>
      <c r="I53" s="119" t="n">
        <v>0</v>
      </c>
      <c r="J53" s="111"/>
      <c r="K53" s="112" t="s">
        <v>445</v>
      </c>
      <c r="L53" s="119" t="n">
        <v>0</v>
      </c>
      <c r="M53" s="119" t="n">
        <v>0</v>
      </c>
      <c r="N53" s="119" t="n">
        <v>0</v>
      </c>
      <c r="O53" s="119" t="n">
        <v>0</v>
      </c>
      <c r="P53" s="119" t="n">
        <v>0</v>
      </c>
      <c r="Q53" s="119" t="n">
        <v>0</v>
      </c>
      <c r="R53" s="119" t="n">
        <v>0</v>
      </c>
      <c r="S53" s="119" t="n">
        <v>0</v>
      </c>
    </row>
    <row r="54" customFormat="false" ht="15.75" hidden="false" customHeight="false" outlineLevel="0" collapsed="false">
      <c r="A54" s="112"/>
      <c r="B54" s="111"/>
      <c r="C54" s="111"/>
      <c r="D54" s="111"/>
      <c r="E54" s="111"/>
      <c r="F54" s="111"/>
      <c r="G54" s="111"/>
      <c r="H54" s="120" t="n">
        <f aca="false">B50+B51+B52+B53+D50+D51+D52+D53+F50+F51+F52+F53+H50+H51+H52+H53</f>
        <v>0</v>
      </c>
      <c r="I54" s="120" t="n">
        <f aca="false">C50+C51+C52+C53+E50+E51+E52+E53+G50+G51+G52+G53+I50+I51+I52+I53</f>
        <v>0</v>
      </c>
      <c r="J54" s="111"/>
      <c r="K54" s="112"/>
      <c r="L54" s="111"/>
      <c r="M54" s="111"/>
      <c r="N54" s="111"/>
      <c r="O54" s="111"/>
      <c r="P54" s="111"/>
      <c r="Q54" s="111"/>
      <c r="R54" s="120" t="n">
        <f aca="false">L50+L51+L52+L53+N50+N51+N52+N53+P50+P51+P52+P53+R50+R51+R52+R53</f>
        <v>0</v>
      </c>
      <c r="S54" s="120" t="n">
        <f aca="false">M50+M51+M52+M53+O50+O51+O52+O53+Q50+Q51+Q52+Q53+S50+S51+S52+S53</f>
        <v>0</v>
      </c>
    </row>
    <row r="55" customFormat="false" ht="15.75" hidden="false" customHeight="false" outlineLevel="0" collapsed="false">
      <c r="A55" s="112"/>
      <c r="B55" s="111"/>
      <c r="C55" s="111"/>
      <c r="D55" s="111"/>
      <c r="E55" s="111"/>
      <c r="F55" s="111"/>
      <c r="G55" s="111"/>
      <c r="H55" s="111"/>
      <c r="I55" s="111"/>
      <c r="J55" s="111"/>
      <c r="K55" s="112"/>
      <c r="L55" s="111"/>
      <c r="M55" s="111"/>
      <c r="N55" s="111"/>
      <c r="O55" s="111"/>
      <c r="P55" s="111"/>
      <c r="Q55" s="111"/>
      <c r="R55" s="111"/>
      <c r="S55" s="111"/>
    </row>
    <row r="56" customFormat="false" ht="15.75" hidden="false" customHeight="false" outlineLevel="0" collapsed="false">
      <c r="A56" s="107" t="n">
        <v>42156</v>
      </c>
      <c r="B56" s="107"/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</row>
    <row r="57" customFormat="false" ht="15.75" hidden="false" customHeight="false" outlineLevel="0" collapsed="false">
      <c r="A57" s="108" t="s">
        <v>518</v>
      </c>
      <c r="B57" s="109"/>
      <c r="C57" s="109"/>
      <c r="D57" s="109"/>
      <c r="E57" s="109"/>
      <c r="F57" s="109"/>
      <c r="G57" s="109"/>
      <c r="H57" s="109"/>
      <c r="I57" s="109"/>
      <c r="J57" s="114"/>
      <c r="K57" s="110" t="s">
        <v>20</v>
      </c>
      <c r="L57" s="109"/>
      <c r="M57" s="109"/>
      <c r="N57" s="109"/>
      <c r="O57" s="109"/>
      <c r="P57" s="109"/>
      <c r="Q57" s="109"/>
      <c r="R57" s="109"/>
      <c r="S57" s="111"/>
    </row>
    <row r="58" customFormat="false" ht="15.75" hidden="false" customHeight="false" outlineLevel="0" collapsed="false">
      <c r="A58" s="112"/>
      <c r="B58" s="113" t="n">
        <v>42156</v>
      </c>
      <c r="C58" s="113"/>
      <c r="D58" s="113"/>
      <c r="E58" s="113"/>
      <c r="F58" s="113"/>
      <c r="G58" s="113"/>
      <c r="H58" s="113"/>
      <c r="I58" s="113"/>
      <c r="J58" s="117"/>
      <c r="K58" s="112"/>
      <c r="L58" s="113" t="n">
        <v>42156</v>
      </c>
      <c r="M58" s="113"/>
      <c r="N58" s="113"/>
      <c r="O58" s="113"/>
      <c r="P58" s="113"/>
      <c r="Q58" s="113"/>
      <c r="R58" s="113"/>
      <c r="S58" s="113"/>
    </row>
    <row r="59" customFormat="false" ht="15.75" hidden="false" customHeight="false" outlineLevel="0" collapsed="false">
      <c r="A59" s="112"/>
      <c r="B59" s="116" t="s">
        <v>23</v>
      </c>
      <c r="C59" s="116"/>
      <c r="D59" s="116" t="s">
        <v>24</v>
      </c>
      <c r="E59" s="116"/>
      <c r="F59" s="116" t="s">
        <v>25</v>
      </c>
      <c r="G59" s="116"/>
      <c r="H59" s="116" t="s">
        <v>26</v>
      </c>
      <c r="I59" s="116"/>
      <c r="J59" s="117"/>
      <c r="K59" s="112"/>
      <c r="L59" s="118" t="s">
        <v>23</v>
      </c>
      <c r="M59" s="118"/>
      <c r="N59" s="118" t="s">
        <v>24</v>
      </c>
      <c r="O59" s="118"/>
      <c r="P59" s="118" t="s">
        <v>25</v>
      </c>
      <c r="Q59" s="118"/>
      <c r="R59" s="118" t="s">
        <v>26</v>
      </c>
      <c r="S59" s="118"/>
    </row>
    <row r="60" customFormat="false" ht="15.75" hidden="false" customHeight="false" outlineLevel="0" collapsed="false">
      <c r="A60" s="112"/>
      <c r="B60" s="116" t="s">
        <v>27</v>
      </c>
      <c r="C60" s="116" t="s">
        <v>447</v>
      </c>
      <c r="D60" s="116" t="s">
        <v>27</v>
      </c>
      <c r="E60" s="116" t="s">
        <v>447</v>
      </c>
      <c r="F60" s="116" t="s">
        <v>27</v>
      </c>
      <c r="G60" s="116" t="s">
        <v>447</v>
      </c>
      <c r="H60" s="116" t="s">
        <v>27</v>
      </c>
      <c r="I60" s="116" t="s">
        <v>447</v>
      </c>
      <c r="J60" s="44"/>
      <c r="K60" s="112"/>
      <c r="L60" s="116" t="s">
        <v>27</v>
      </c>
      <c r="M60" s="116" t="s">
        <v>447</v>
      </c>
      <c r="N60" s="116" t="s">
        <v>27</v>
      </c>
      <c r="O60" s="116" t="s">
        <v>447</v>
      </c>
      <c r="P60" s="116" t="s">
        <v>27</v>
      </c>
      <c r="Q60" s="116" t="s">
        <v>447</v>
      </c>
      <c r="R60" s="116" t="s">
        <v>27</v>
      </c>
      <c r="S60" s="116" t="s">
        <v>447</v>
      </c>
    </row>
    <row r="61" customFormat="false" ht="15.75" hidden="false" customHeight="false" outlineLevel="0" collapsed="false">
      <c r="A61" s="112" t="s">
        <v>437</v>
      </c>
      <c r="B61" s="119" t="n">
        <v>0</v>
      </c>
      <c r="C61" s="119" t="n">
        <v>0</v>
      </c>
      <c r="D61" s="119" t="n">
        <v>0</v>
      </c>
      <c r="E61" s="119" t="n">
        <v>0</v>
      </c>
      <c r="F61" s="119" t="n">
        <v>0</v>
      </c>
      <c r="G61" s="119" t="n">
        <v>0</v>
      </c>
      <c r="H61" s="119" t="n">
        <v>0</v>
      </c>
      <c r="I61" s="119" t="n">
        <v>0</v>
      </c>
      <c r="J61" s="44"/>
      <c r="K61" s="112" t="s">
        <v>442</v>
      </c>
      <c r="L61" s="119" t="n">
        <v>0</v>
      </c>
      <c r="M61" s="119" t="n">
        <v>0</v>
      </c>
      <c r="N61" s="119" t="n">
        <v>0</v>
      </c>
      <c r="O61" s="119" t="n">
        <v>0</v>
      </c>
      <c r="P61" s="119" t="n">
        <v>0</v>
      </c>
      <c r="Q61" s="119" t="n">
        <v>0</v>
      </c>
      <c r="R61" s="119" t="n">
        <v>0</v>
      </c>
      <c r="S61" s="119" t="n">
        <v>0</v>
      </c>
    </row>
    <row r="62" customFormat="false" ht="15.75" hidden="false" customHeight="false" outlineLevel="0" collapsed="false">
      <c r="A62" s="112" t="s">
        <v>438</v>
      </c>
      <c r="B62" s="119" t="n">
        <v>0</v>
      </c>
      <c r="C62" s="119" t="n">
        <v>0</v>
      </c>
      <c r="D62" s="119" t="n">
        <v>0</v>
      </c>
      <c r="E62" s="119" t="n">
        <v>0</v>
      </c>
      <c r="F62" s="119" t="n">
        <v>0</v>
      </c>
      <c r="G62" s="119" t="n">
        <v>0</v>
      </c>
      <c r="H62" s="119" t="n">
        <v>0</v>
      </c>
      <c r="I62" s="119" t="n">
        <v>0</v>
      </c>
      <c r="J62" s="44"/>
      <c r="K62" s="112" t="s">
        <v>443</v>
      </c>
      <c r="L62" s="119" t="n">
        <v>0</v>
      </c>
      <c r="M62" s="119" t="n">
        <v>0</v>
      </c>
      <c r="N62" s="119" t="n">
        <v>0</v>
      </c>
      <c r="O62" s="119" t="n">
        <v>0</v>
      </c>
      <c r="P62" s="119" t="n">
        <v>0</v>
      </c>
      <c r="Q62" s="119" t="n">
        <v>0</v>
      </c>
      <c r="R62" s="119" t="n">
        <v>0</v>
      </c>
      <c r="S62" s="119" t="n">
        <v>0</v>
      </c>
    </row>
    <row r="63" customFormat="false" ht="15.75" hidden="false" customHeight="false" outlineLevel="0" collapsed="false">
      <c r="A63" s="112" t="s">
        <v>439</v>
      </c>
      <c r="B63" s="119" t="n">
        <v>0</v>
      </c>
      <c r="C63" s="119" t="n">
        <v>0</v>
      </c>
      <c r="D63" s="119" t="n">
        <v>0</v>
      </c>
      <c r="E63" s="119" t="n">
        <v>0</v>
      </c>
      <c r="F63" s="119" t="n">
        <v>0</v>
      </c>
      <c r="G63" s="119" t="n">
        <v>0</v>
      </c>
      <c r="H63" s="119" t="n">
        <v>0</v>
      </c>
      <c r="I63" s="119" t="n">
        <v>0</v>
      </c>
      <c r="J63" s="44"/>
      <c r="K63" s="112" t="s">
        <v>444</v>
      </c>
      <c r="L63" s="119" t="n">
        <v>0</v>
      </c>
      <c r="M63" s="119" t="n">
        <v>0</v>
      </c>
      <c r="N63" s="119" t="n">
        <v>0</v>
      </c>
      <c r="O63" s="119" t="n">
        <v>0</v>
      </c>
      <c r="P63" s="119" t="n">
        <v>0</v>
      </c>
      <c r="Q63" s="119" t="n">
        <v>0</v>
      </c>
      <c r="R63" s="119" t="n">
        <v>0</v>
      </c>
      <c r="S63" s="119" t="n">
        <v>0</v>
      </c>
    </row>
    <row r="64" customFormat="false" ht="15.75" hidden="false" customHeight="false" outlineLevel="0" collapsed="false">
      <c r="A64" s="112" t="s">
        <v>440</v>
      </c>
      <c r="B64" s="119" t="n">
        <v>0</v>
      </c>
      <c r="C64" s="119" t="n">
        <v>0</v>
      </c>
      <c r="D64" s="119" t="n">
        <v>0</v>
      </c>
      <c r="E64" s="119" t="n">
        <v>0</v>
      </c>
      <c r="F64" s="119" t="n">
        <v>0</v>
      </c>
      <c r="G64" s="119" t="n">
        <v>0</v>
      </c>
      <c r="H64" s="119" t="n">
        <v>0</v>
      </c>
      <c r="I64" s="119" t="n">
        <v>0</v>
      </c>
      <c r="J64" s="111"/>
      <c r="K64" s="112" t="s">
        <v>445</v>
      </c>
      <c r="L64" s="119" t="n">
        <v>0</v>
      </c>
      <c r="M64" s="119" t="n">
        <v>0</v>
      </c>
      <c r="N64" s="119" t="n">
        <v>0</v>
      </c>
      <c r="O64" s="119" t="n">
        <v>0</v>
      </c>
      <c r="P64" s="119" t="n">
        <v>0</v>
      </c>
      <c r="Q64" s="119" t="n">
        <v>0</v>
      </c>
      <c r="R64" s="119" t="n">
        <v>0</v>
      </c>
      <c r="S64" s="119" t="n">
        <v>0</v>
      </c>
    </row>
    <row r="65" customFormat="false" ht="15.75" hidden="false" customHeight="false" outlineLevel="0" collapsed="false">
      <c r="A65" s="112"/>
      <c r="B65" s="111"/>
      <c r="C65" s="111"/>
      <c r="D65" s="111"/>
      <c r="E65" s="111"/>
      <c r="F65" s="111"/>
      <c r="G65" s="111"/>
      <c r="H65" s="120" t="n">
        <f aca="false">B61+B62+B63+B64+D61+D62+D63+D64+F61+F62+F63+F64+H61+H62+H63+H64</f>
        <v>0</v>
      </c>
      <c r="I65" s="120" t="n">
        <f aca="false">C61+C62+C63+C64+E61+E62+E63+E64+G61+G62+G63+G64+I61+I62+I63+I64</f>
        <v>0</v>
      </c>
      <c r="J65" s="111"/>
      <c r="K65" s="112"/>
      <c r="L65" s="111"/>
      <c r="M65" s="111"/>
      <c r="N65" s="111"/>
      <c r="O65" s="111"/>
      <c r="P65" s="111"/>
      <c r="Q65" s="111"/>
      <c r="R65" s="120" t="n">
        <f aca="false">L61+L62+L63+L64+N61+N62+N63+N64+P61+P62+P63+P64+R61+R62+R63+R64</f>
        <v>0</v>
      </c>
      <c r="S65" s="120" t="n">
        <f aca="false">M61+M62+M63+M64+O61+O62+O63+O64+Q61+Q62+Q63+Q64+S61+S62+S63+S64</f>
        <v>0</v>
      </c>
    </row>
    <row r="66" customFormat="false" ht="15.75" hidden="false" customHeight="false" outlineLevel="0" collapsed="false">
      <c r="A66" s="112"/>
      <c r="B66" s="111"/>
      <c r="C66" s="111"/>
      <c r="D66" s="111"/>
      <c r="E66" s="111"/>
      <c r="F66" s="111"/>
      <c r="G66" s="111"/>
      <c r="H66" s="111"/>
      <c r="I66" s="111"/>
      <c r="J66" s="111"/>
      <c r="K66" s="112"/>
      <c r="L66" s="111"/>
      <c r="M66" s="111"/>
      <c r="N66" s="111"/>
      <c r="O66" s="111"/>
      <c r="P66" s="111"/>
      <c r="Q66" s="111"/>
      <c r="R66" s="111"/>
      <c r="S66" s="111"/>
    </row>
    <row r="67" customFormat="false" ht="15.75" hidden="false" customHeight="false" outlineLevel="0" collapsed="false">
      <c r="A67" s="107" t="n">
        <v>42186</v>
      </c>
      <c r="B67" s="107"/>
      <c r="C67" s="107"/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</row>
    <row r="68" customFormat="false" ht="15.75" hidden="false" customHeight="false" outlineLevel="0" collapsed="false">
      <c r="A68" s="108" t="s">
        <v>518</v>
      </c>
      <c r="B68" s="109"/>
      <c r="C68" s="109"/>
      <c r="D68" s="109"/>
      <c r="E68" s="109"/>
      <c r="F68" s="109"/>
      <c r="G68" s="109"/>
      <c r="H68" s="109"/>
      <c r="I68" s="109"/>
      <c r="J68" s="114"/>
      <c r="K68" s="110" t="s">
        <v>20</v>
      </c>
      <c r="L68" s="109"/>
      <c r="M68" s="109"/>
      <c r="N68" s="109"/>
      <c r="O68" s="109"/>
      <c r="P68" s="109"/>
      <c r="Q68" s="109"/>
      <c r="R68" s="109"/>
      <c r="S68" s="111"/>
    </row>
    <row r="69" customFormat="false" ht="15.75" hidden="false" customHeight="false" outlineLevel="0" collapsed="false">
      <c r="A69" s="112"/>
      <c r="B69" s="113" t="n">
        <v>42156</v>
      </c>
      <c r="C69" s="113"/>
      <c r="D69" s="113"/>
      <c r="E69" s="113"/>
      <c r="F69" s="113"/>
      <c r="G69" s="113"/>
      <c r="H69" s="113"/>
      <c r="I69" s="113"/>
      <c r="J69" s="117"/>
      <c r="K69" s="112"/>
      <c r="L69" s="113" t="n">
        <v>42156</v>
      </c>
      <c r="M69" s="113"/>
      <c r="N69" s="113"/>
      <c r="O69" s="113"/>
      <c r="P69" s="113"/>
      <c r="Q69" s="113"/>
      <c r="R69" s="113"/>
      <c r="S69" s="113"/>
    </row>
    <row r="70" customFormat="false" ht="15.75" hidden="false" customHeight="false" outlineLevel="0" collapsed="false">
      <c r="A70" s="112"/>
      <c r="B70" s="116" t="s">
        <v>23</v>
      </c>
      <c r="C70" s="116"/>
      <c r="D70" s="116" t="s">
        <v>24</v>
      </c>
      <c r="E70" s="116"/>
      <c r="F70" s="116" t="s">
        <v>25</v>
      </c>
      <c r="G70" s="116"/>
      <c r="H70" s="116" t="s">
        <v>26</v>
      </c>
      <c r="I70" s="116"/>
      <c r="J70" s="117"/>
      <c r="K70" s="112"/>
      <c r="L70" s="118" t="s">
        <v>23</v>
      </c>
      <c r="M70" s="118"/>
      <c r="N70" s="118" t="s">
        <v>24</v>
      </c>
      <c r="O70" s="118"/>
      <c r="P70" s="118" t="s">
        <v>25</v>
      </c>
      <c r="Q70" s="118"/>
      <c r="R70" s="118" t="s">
        <v>26</v>
      </c>
      <c r="S70" s="118"/>
    </row>
    <row r="71" customFormat="false" ht="15.75" hidden="false" customHeight="false" outlineLevel="0" collapsed="false">
      <c r="A71" s="112"/>
      <c r="B71" s="116" t="s">
        <v>27</v>
      </c>
      <c r="C71" s="116" t="s">
        <v>447</v>
      </c>
      <c r="D71" s="116" t="s">
        <v>27</v>
      </c>
      <c r="E71" s="116" t="s">
        <v>447</v>
      </c>
      <c r="F71" s="116" t="s">
        <v>27</v>
      </c>
      <c r="G71" s="116" t="s">
        <v>447</v>
      </c>
      <c r="H71" s="116" t="s">
        <v>27</v>
      </c>
      <c r="I71" s="116" t="s">
        <v>447</v>
      </c>
      <c r="J71" s="44"/>
      <c r="K71" s="112"/>
      <c r="L71" s="116" t="s">
        <v>27</v>
      </c>
      <c r="M71" s="116" t="s">
        <v>447</v>
      </c>
      <c r="N71" s="116" t="s">
        <v>27</v>
      </c>
      <c r="O71" s="116" t="s">
        <v>447</v>
      </c>
      <c r="P71" s="116" t="s">
        <v>27</v>
      </c>
      <c r="Q71" s="116" t="s">
        <v>447</v>
      </c>
      <c r="R71" s="116" t="s">
        <v>27</v>
      </c>
      <c r="S71" s="116" t="s">
        <v>447</v>
      </c>
    </row>
    <row r="72" customFormat="false" ht="15.75" hidden="false" customHeight="false" outlineLevel="0" collapsed="false">
      <c r="A72" s="112" t="s">
        <v>437</v>
      </c>
      <c r="B72" s="119" t="n">
        <v>0</v>
      </c>
      <c r="C72" s="119" t="n">
        <v>0</v>
      </c>
      <c r="D72" s="119" t="n">
        <v>0</v>
      </c>
      <c r="E72" s="119" t="n">
        <v>0</v>
      </c>
      <c r="F72" s="119" t="n">
        <v>0</v>
      </c>
      <c r="G72" s="119" t="n">
        <v>0</v>
      </c>
      <c r="H72" s="119" t="n">
        <v>0</v>
      </c>
      <c r="I72" s="119" t="n">
        <v>0</v>
      </c>
      <c r="J72" s="44"/>
      <c r="K72" s="112" t="s">
        <v>442</v>
      </c>
      <c r="L72" s="119" t="n">
        <v>0</v>
      </c>
      <c r="M72" s="119" t="n">
        <v>0</v>
      </c>
      <c r="N72" s="119" t="n">
        <v>0</v>
      </c>
      <c r="O72" s="119" t="n">
        <v>0</v>
      </c>
      <c r="P72" s="119" t="n">
        <v>0</v>
      </c>
      <c r="Q72" s="119" t="n">
        <v>0</v>
      </c>
      <c r="R72" s="119" t="n">
        <v>0</v>
      </c>
      <c r="S72" s="119" t="n">
        <v>0</v>
      </c>
    </row>
    <row r="73" customFormat="false" ht="15.75" hidden="false" customHeight="false" outlineLevel="0" collapsed="false">
      <c r="A73" s="112" t="s">
        <v>438</v>
      </c>
      <c r="B73" s="119" t="n">
        <v>0</v>
      </c>
      <c r="C73" s="119" t="n">
        <v>0</v>
      </c>
      <c r="D73" s="119" t="n">
        <v>0</v>
      </c>
      <c r="E73" s="119" t="n">
        <v>0</v>
      </c>
      <c r="F73" s="119" t="n">
        <v>0</v>
      </c>
      <c r="G73" s="119" t="n">
        <v>0</v>
      </c>
      <c r="H73" s="119" t="n">
        <v>0</v>
      </c>
      <c r="I73" s="119" t="n">
        <v>0</v>
      </c>
      <c r="J73" s="44"/>
      <c r="K73" s="112" t="s">
        <v>443</v>
      </c>
      <c r="L73" s="119" t="n">
        <v>0</v>
      </c>
      <c r="M73" s="119" t="n">
        <v>0</v>
      </c>
      <c r="N73" s="119" t="n">
        <v>0</v>
      </c>
      <c r="O73" s="119" t="n">
        <v>0</v>
      </c>
      <c r="P73" s="119" t="n">
        <v>0</v>
      </c>
      <c r="Q73" s="119" t="n">
        <v>0</v>
      </c>
      <c r="R73" s="119" t="n">
        <v>0</v>
      </c>
      <c r="S73" s="119" t="n">
        <v>0</v>
      </c>
    </row>
    <row r="74" customFormat="false" ht="15.75" hidden="false" customHeight="false" outlineLevel="0" collapsed="false">
      <c r="A74" s="112" t="s">
        <v>439</v>
      </c>
      <c r="B74" s="119" t="n">
        <v>0</v>
      </c>
      <c r="C74" s="119" t="n">
        <v>0</v>
      </c>
      <c r="D74" s="119" t="n">
        <v>0</v>
      </c>
      <c r="E74" s="119" t="n">
        <v>0</v>
      </c>
      <c r="F74" s="119" t="n">
        <v>0</v>
      </c>
      <c r="G74" s="119" t="n">
        <v>0</v>
      </c>
      <c r="H74" s="119" t="n">
        <v>0</v>
      </c>
      <c r="I74" s="119" t="n">
        <v>0</v>
      </c>
      <c r="J74" s="44"/>
      <c r="K74" s="112" t="s">
        <v>444</v>
      </c>
      <c r="L74" s="119" t="n">
        <v>0</v>
      </c>
      <c r="M74" s="119" t="n">
        <v>0</v>
      </c>
      <c r="N74" s="119" t="n">
        <v>0</v>
      </c>
      <c r="O74" s="119" t="n">
        <v>0</v>
      </c>
      <c r="P74" s="119" t="n">
        <v>0</v>
      </c>
      <c r="Q74" s="119" t="n">
        <v>0</v>
      </c>
      <c r="R74" s="119" t="n">
        <v>0</v>
      </c>
      <c r="S74" s="119" t="n">
        <v>0</v>
      </c>
    </row>
    <row r="75" customFormat="false" ht="15.75" hidden="false" customHeight="false" outlineLevel="0" collapsed="false">
      <c r="A75" s="112" t="s">
        <v>440</v>
      </c>
      <c r="B75" s="119" t="n">
        <v>0</v>
      </c>
      <c r="C75" s="119" t="n">
        <v>0</v>
      </c>
      <c r="D75" s="119" t="n">
        <v>0</v>
      </c>
      <c r="E75" s="119" t="n">
        <v>0</v>
      </c>
      <c r="F75" s="119" t="n">
        <v>0</v>
      </c>
      <c r="G75" s="119" t="n">
        <v>0</v>
      </c>
      <c r="H75" s="119" t="n">
        <v>0</v>
      </c>
      <c r="I75" s="119" t="n">
        <v>0</v>
      </c>
      <c r="J75" s="111"/>
      <c r="K75" s="112" t="s">
        <v>445</v>
      </c>
      <c r="L75" s="119" t="n">
        <v>0</v>
      </c>
      <c r="M75" s="119" t="n">
        <v>0</v>
      </c>
      <c r="N75" s="119" t="n">
        <v>0</v>
      </c>
      <c r="O75" s="119" t="n">
        <v>0</v>
      </c>
      <c r="P75" s="119" t="n">
        <v>0</v>
      </c>
      <c r="Q75" s="119" t="n">
        <v>0</v>
      </c>
      <c r="R75" s="119" t="n">
        <v>0</v>
      </c>
      <c r="S75" s="119" t="n">
        <v>0</v>
      </c>
    </row>
    <row r="76" customFormat="false" ht="15.75" hidden="false" customHeight="false" outlineLevel="0" collapsed="false">
      <c r="A76" s="112"/>
      <c r="B76" s="111"/>
      <c r="C76" s="111"/>
      <c r="D76" s="111"/>
      <c r="E76" s="111"/>
      <c r="F76" s="111"/>
      <c r="G76" s="111"/>
      <c r="H76" s="120" t="n">
        <f aca="false">B72+B73+B74+B75+D72+D73+D74+D75+F72+F73+F74+F75+H72+H73+H74+H75</f>
        <v>0</v>
      </c>
      <c r="I76" s="120" t="n">
        <f aca="false">C72+C73+C74+C75+E72+E73+E74+E75+G72+G73+G74+G75+I72+I73+I74+I75</f>
        <v>0</v>
      </c>
      <c r="J76" s="111"/>
      <c r="K76" s="112"/>
      <c r="L76" s="111"/>
      <c r="M76" s="111"/>
      <c r="N76" s="111"/>
      <c r="O76" s="111"/>
      <c r="P76" s="111"/>
      <c r="Q76" s="111"/>
      <c r="R76" s="120" t="n">
        <f aca="false">L72+L73+L74+L75+N72+N73+N74+N75+P72+P73+P74+P75+R72+R73+R74+R75</f>
        <v>0</v>
      </c>
      <c r="S76" s="120" t="n">
        <f aca="false">M72+M73+M74+M75+O72+O73+O74+O75+Q72+Q73+Q74+Q75+S72+S73+S74+S75</f>
        <v>0</v>
      </c>
    </row>
    <row r="77" customFormat="false" ht="15.75" hidden="false" customHeight="false" outlineLevel="0" collapsed="false">
      <c r="A77" s="112"/>
      <c r="B77" s="111"/>
      <c r="C77" s="111"/>
      <c r="D77" s="111"/>
      <c r="E77" s="111"/>
      <c r="F77" s="111"/>
      <c r="G77" s="111"/>
      <c r="H77" s="111"/>
      <c r="I77" s="111"/>
      <c r="J77" s="111"/>
      <c r="K77" s="112"/>
      <c r="L77" s="111"/>
      <c r="M77" s="111"/>
      <c r="N77" s="111"/>
      <c r="O77" s="111"/>
      <c r="P77" s="111"/>
      <c r="Q77" s="111"/>
      <c r="R77" s="111"/>
      <c r="S77" s="111"/>
    </row>
    <row r="78" customFormat="false" ht="15.75" hidden="false" customHeight="false" outlineLevel="0" collapsed="false">
      <c r="A78" s="107" t="n">
        <v>42217</v>
      </c>
      <c r="B78" s="107"/>
      <c r="C78" s="107"/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</row>
    <row r="79" customFormat="false" ht="15.75" hidden="false" customHeight="false" outlineLevel="0" collapsed="false">
      <c r="A79" s="108" t="s">
        <v>518</v>
      </c>
      <c r="B79" s="109"/>
      <c r="C79" s="109"/>
      <c r="D79" s="109"/>
      <c r="E79" s="109"/>
      <c r="F79" s="109"/>
      <c r="G79" s="109"/>
      <c r="H79" s="109"/>
      <c r="I79" s="109"/>
      <c r="J79" s="114"/>
      <c r="K79" s="110" t="s">
        <v>20</v>
      </c>
      <c r="L79" s="109"/>
      <c r="M79" s="109"/>
      <c r="N79" s="109"/>
      <c r="O79" s="109"/>
      <c r="P79" s="109"/>
      <c r="Q79" s="109"/>
      <c r="R79" s="109"/>
      <c r="S79" s="111"/>
    </row>
    <row r="80" customFormat="false" ht="15.75" hidden="false" customHeight="false" outlineLevel="0" collapsed="false">
      <c r="A80" s="112"/>
      <c r="B80" s="113" t="n">
        <v>42217</v>
      </c>
      <c r="C80" s="113"/>
      <c r="D80" s="113"/>
      <c r="E80" s="113"/>
      <c r="F80" s="113"/>
      <c r="G80" s="113"/>
      <c r="H80" s="113"/>
      <c r="I80" s="113"/>
      <c r="J80" s="117"/>
      <c r="K80" s="112"/>
      <c r="L80" s="113" t="n">
        <v>42217</v>
      </c>
      <c r="M80" s="113"/>
      <c r="N80" s="113"/>
      <c r="O80" s="113"/>
      <c r="P80" s="113"/>
      <c r="Q80" s="113"/>
      <c r="R80" s="113"/>
      <c r="S80" s="113"/>
    </row>
    <row r="81" customFormat="false" ht="15.75" hidden="false" customHeight="false" outlineLevel="0" collapsed="false">
      <c r="A81" s="112"/>
      <c r="B81" s="116" t="s">
        <v>23</v>
      </c>
      <c r="C81" s="116"/>
      <c r="D81" s="116" t="s">
        <v>24</v>
      </c>
      <c r="E81" s="116"/>
      <c r="F81" s="116" t="s">
        <v>25</v>
      </c>
      <c r="G81" s="116"/>
      <c r="H81" s="116" t="s">
        <v>26</v>
      </c>
      <c r="I81" s="116"/>
      <c r="J81" s="117"/>
      <c r="K81" s="112"/>
      <c r="L81" s="118" t="s">
        <v>23</v>
      </c>
      <c r="M81" s="118"/>
      <c r="N81" s="118" t="s">
        <v>24</v>
      </c>
      <c r="O81" s="118"/>
      <c r="P81" s="118" t="s">
        <v>25</v>
      </c>
      <c r="Q81" s="118"/>
      <c r="R81" s="118" t="s">
        <v>26</v>
      </c>
      <c r="S81" s="118"/>
    </row>
    <row r="82" customFormat="false" ht="15.75" hidden="false" customHeight="false" outlineLevel="0" collapsed="false">
      <c r="A82" s="112"/>
      <c r="B82" s="116" t="s">
        <v>27</v>
      </c>
      <c r="C82" s="116" t="s">
        <v>447</v>
      </c>
      <c r="D82" s="116" t="s">
        <v>27</v>
      </c>
      <c r="E82" s="116" t="s">
        <v>447</v>
      </c>
      <c r="F82" s="116" t="s">
        <v>27</v>
      </c>
      <c r="G82" s="116" t="s">
        <v>447</v>
      </c>
      <c r="H82" s="116" t="s">
        <v>27</v>
      </c>
      <c r="I82" s="116" t="s">
        <v>447</v>
      </c>
      <c r="J82" s="44"/>
      <c r="K82" s="112"/>
      <c r="L82" s="116" t="s">
        <v>27</v>
      </c>
      <c r="M82" s="116" t="s">
        <v>447</v>
      </c>
      <c r="N82" s="116" t="s">
        <v>27</v>
      </c>
      <c r="O82" s="116" t="s">
        <v>447</v>
      </c>
      <c r="P82" s="116" t="s">
        <v>27</v>
      </c>
      <c r="Q82" s="116" t="s">
        <v>447</v>
      </c>
      <c r="R82" s="116" t="s">
        <v>27</v>
      </c>
      <c r="S82" s="116" t="s">
        <v>447</v>
      </c>
    </row>
    <row r="83" customFormat="false" ht="15.75" hidden="false" customHeight="false" outlineLevel="0" collapsed="false">
      <c r="A83" s="112" t="s">
        <v>437</v>
      </c>
      <c r="B83" s="119" t="n">
        <v>0</v>
      </c>
      <c r="C83" s="119" t="n">
        <v>0</v>
      </c>
      <c r="D83" s="119" t="n">
        <v>0</v>
      </c>
      <c r="E83" s="119" t="n">
        <v>0</v>
      </c>
      <c r="F83" s="119" t="n">
        <v>0</v>
      </c>
      <c r="G83" s="119" t="n">
        <v>0</v>
      </c>
      <c r="H83" s="119" t="n">
        <v>0</v>
      </c>
      <c r="I83" s="119" t="n">
        <v>0</v>
      </c>
      <c r="J83" s="44"/>
      <c r="K83" s="112" t="s">
        <v>442</v>
      </c>
      <c r="L83" s="119" t="n">
        <v>0</v>
      </c>
      <c r="M83" s="119" t="n">
        <v>0</v>
      </c>
      <c r="N83" s="119" t="n">
        <v>0</v>
      </c>
      <c r="O83" s="119" t="n">
        <v>0</v>
      </c>
      <c r="P83" s="119" t="n">
        <v>0</v>
      </c>
      <c r="Q83" s="119" t="n">
        <v>0</v>
      </c>
      <c r="R83" s="119" t="n">
        <v>0</v>
      </c>
      <c r="S83" s="119" t="n">
        <v>0</v>
      </c>
    </row>
    <row r="84" customFormat="false" ht="15.75" hidden="false" customHeight="false" outlineLevel="0" collapsed="false">
      <c r="A84" s="112" t="s">
        <v>438</v>
      </c>
      <c r="B84" s="119" t="n">
        <v>0</v>
      </c>
      <c r="C84" s="119" t="n">
        <v>0</v>
      </c>
      <c r="D84" s="119" t="n">
        <v>0</v>
      </c>
      <c r="E84" s="119" t="n">
        <v>0</v>
      </c>
      <c r="F84" s="119" t="n">
        <v>0</v>
      </c>
      <c r="G84" s="119" t="n">
        <v>0</v>
      </c>
      <c r="H84" s="119" t="n">
        <v>0</v>
      </c>
      <c r="I84" s="119" t="n">
        <v>0</v>
      </c>
      <c r="J84" s="44"/>
      <c r="K84" s="112" t="s">
        <v>443</v>
      </c>
      <c r="L84" s="119" t="n">
        <v>0</v>
      </c>
      <c r="M84" s="119" t="n">
        <v>0</v>
      </c>
      <c r="N84" s="119" t="n">
        <v>0</v>
      </c>
      <c r="O84" s="119" t="n">
        <v>0</v>
      </c>
      <c r="P84" s="119" t="n">
        <v>0</v>
      </c>
      <c r="Q84" s="119" t="n">
        <v>0</v>
      </c>
      <c r="R84" s="119" t="n">
        <v>0</v>
      </c>
      <c r="S84" s="119" t="n">
        <v>0</v>
      </c>
    </row>
    <row r="85" customFormat="false" ht="15.75" hidden="false" customHeight="false" outlineLevel="0" collapsed="false">
      <c r="A85" s="112" t="s">
        <v>439</v>
      </c>
      <c r="B85" s="119" t="n">
        <v>0</v>
      </c>
      <c r="C85" s="119" t="n">
        <v>0</v>
      </c>
      <c r="D85" s="119" t="n">
        <v>0</v>
      </c>
      <c r="E85" s="119" t="n">
        <v>0</v>
      </c>
      <c r="F85" s="119" t="n">
        <v>0</v>
      </c>
      <c r="G85" s="119" t="n">
        <v>0</v>
      </c>
      <c r="H85" s="119" t="n">
        <v>0</v>
      </c>
      <c r="I85" s="119" t="n">
        <v>0</v>
      </c>
      <c r="J85" s="44"/>
      <c r="K85" s="112" t="s">
        <v>444</v>
      </c>
      <c r="L85" s="119" t="n">
        <v>0</v>
      </c>
      <c r="M85" s="119" t="n">
        <v>0</v>
      </c>
      <c r="N85" s="119" t="n">
        <v>0</v>
      </c>
      <c r="O85" s="119" t="n">
        <v>0</v>
      </c>
      <c r="P85" s="119" t="n">
        <v>0</v>
      </c>
      <c r="Q85" s="119" t="n">
        <v>0</v>
      </c>
      <c r="R85" s="119" t="n">
        <v>0</v>
      </c>
      <c r="S85" s="119" t="n">
        <v>0</v>
      </c>
    </row>
    <row r="86" customFormat="false" ht="15.75" hidden="false" customHeight="false" outlineLevel="0" collapsed="false">
      <c r="A86" s="112" t="s">
        <v>440</v>
      </c>
      <c r="B86" s="119" t="n">
        <v>0</v>
      </c>
      <c r="C86" s="119" t="n">
        <v>0</v>
      </c>
      <c r="D86" s="119" t="n">
        <v>0</v>
      </c>
      <c r="E86" s="119" t="n">
        <v>0</v>
      </c>
      <c r="F86" s="119" t="n">
        <v>0</v>
      </c>
      <c r="G86" s="119" t="n">
        <v>0</v>
      </c>
      <c r="H86" s="119" t="n">
        <v>0</v>
      </c>
      <c r="I86" s="119" t="n">
        <v>0</v>
      </c>
      <c r="J86" s="111"/>
      <c r="K86" s="112" t="s">
        <v>445</v>
      </c>
      <c r="L86" s="119" t="n">
        <v>0</v>
      </c>
      <c r="M86" s="119" t="n">
        <v>0</v>
      </c>
      <c r="N86" s="119" t="n">
        <v>0</v>
      </c>
      <c r="O86" s="119" t="n">
        <v>0</v>
      </c>
      <c r="P86" s="119" t="n">
        <v>0</v>
      </c>
      <c r="Q86" s="119" t="n">
        <v>0</v>
      </c>
      <c r="R86" s="119" t="n">
        <v>0</v>
      </c>
      <c r="S86" s="119" t="n">
        <v>0</v>
      </c>
    </row>
    <row r="87" customFormat="false" ht="15.75" hidden="false" customHeight="false" outlineLevel="0" collapsed="false">
      <c r="A87" s="112"/>
      <c r="B87" s="111"/>
      <c r="C87" s="111"/>
      <c r="D87" s="111"/>
      <c r="E87" s="111"/>
      <c r="F87" s="111"/>
      <c r="G87" s="111"/>
      <c r="H87" s="120" t="n">
        <f aca="false">B83+B84+B85+B86+D83+D84+D85+D86+F83+F84+F85+F86+H83+H84+H85+H86</f>
        <v>0</v>
      </c>
      <c r="I87" s="120" t="n">
        <f aca="false">C83+C84+C85+C86+E83+E84+E85+E86+G83+G84+G85+G86+I83+I84+I85+I86</f>
        <v>0</v>
      </c>
      <c r="J87" s="111"/>
      <c r="K87" s="112"/>
      <c r="L87" s="111"/>
      <c r="M87" s="111"/>
      <c r="N87" s="111"/>
      <c r="O87" s="111"/>
      <c r="P87" s="111"/>
      <c r="Q87" s="111"/>
      <c r="R87" s="120" t="n">
        <f aca="false">L83+L84+L85+L86+N83+N84+N85+N86+P83+P84+P85+P86+R83+R84+R85+R86</f>
        <v>0</v>
      </c>
      <c r="S87" s="120" t="n">
        <f aca="false">M83+M84+M85+M86+O83+O84+O85+O86+Q83+Q84+Q85+Q86+S83+S84+S85+S86</f>
        <v>0</v>
      </c>
    </row>
    <row r="88" customFormat="false" ht="15.75" hidden="false" customHeight="false" outlineLevel="0" collapsed="false">
      <c r="A88" s="112"/>
      <c r="B88" s="111"/>
      <c r="C88" s="111"/>
      <c r="D88" s="111"/>
      <c r="E88" s="111"/>
      <c r="F88" s="111"/>
      <c r="G88" s="111"/>
      <c r="H88" s="111"/>
      <c r="I88" s="111"/>
      <c r="J88" s="111"/>
      <c r="K88" s="112"/>
      <c r="L88" s="111"/>
      <c r="M88" s="111"/>
      <c r="N88" s="111"/>
      <c r="O88" s="111"/>
      <c r="P88" s="111"/>
      <c r="Q88" s="111"/>
      <c r="R88" s="111"/>
      <c r="S88" s="111"/>
    </row>
    <row r="89" customFormat="false" ht="15.75" hidden="false" customHeight="false" outlineLevel="0" collapsed="false">
      <c r="A89" s="107" t="n">
        <v>42248</v>
      </c>
      <c r="B89" s="107"/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</row>
    <row r="90" customFormat="false" ht="15.75" hidden="false" customHeight="false" outlineLevel="0" collapsed="false">
      <c r="A90" s="108" t="s">
        <v>518</v>
      </c>
      <c r="B90" s="109"/>
      <c r="C90" s="109"/>
      <c r="D90" s="109"/>
      <c r="E90" s="109"/>
      <c r="F90" s="109"/>
      <c r="G90" s="109"/>
      <c r="H90" s="109"/>
      <c r="I90" s="109"/>
      <c r="J90" s="114"/>
      <c r="K90" s="110" t="s">
        <v>20</v>
      </c>
      <c r="L90" s="109"/>
      <c r="M90" s="109"/>
      <c r="N90" s="109"/>
      <c r="O90" s="109"/>
      <c r="P90" s="109"/>
      <c r="Q90" s="109"/>
      <c r="R90" s="109"/>
      <c r="S90" s="111"/>
    </row>
    <row r="91" customFormat="false" ht="15.75" hidden="false" customHeight="false" outlineLevel="0" collapsed="false">
      <c r="A91" s="112"/>
      <c r="B91" s="113" t="n">
        <v>42248</v>
      </c>
      <c r="C91" s="113"/>
      <c r="D91" s="113"/>
      <c r="E91" s="113"/>
      <c r="F91" s="113"/>
      <c r="G91" s="113"/>
      <c r="H91" s="113"/>
      <c r="I91" s="113"/>
      <c r="J91" s="117"/>
      <c r="K91" s="112"/>
      <c r="L91" s="113" t="n">
        <v>42248</v>
      </c>
      <c r="M91" s="113"/>
      <c r="N91" s="113"/>
      <c r="O91" s="113"/>
      <c r="P91" s="113"/>
      <c r="Q91" s="113"/>
      <c r="R91" s="113"/>
      <c r="S91" s="113"/>
    </row>
    <row r="92" customFormat="false" ht="15.75" hidden="false" customHeight="false" outlineLevel="0" collapsed="false">
      <c r="A92" s="112"/>
      <c r="B92" s="116" t="s">
        <v>23</v>
      </c>
      <c r="C92" s="116"/>
      <c r="D92" s="116" t="s">
        <v>24</v>
      </c>
      <c r="E92" s="116"/>
      <c r="F92" s="116" t="s">
        <v>25</v>
      </c>
      <c r="G92" s="116"/>
      <c r="H92" s="116" t="s">
        <v>26</v>
      </c>
      <c r="I92" s="116"/>
      <c r="J92" s="117"/>
      <c r="K92" s="112"/>
      <c r="L92" s="118" t="s">
        <v>23</v>
      </c>
      <c r="M92" s="118"/>
      <c r="N92" s="118" t="s">
        <v>24</v>
      </c>
      <c r="O92" s="118"/>
      <c r="P92" s="118" t="s">
        <v>25</v>
      </c>
      <c r="Q92" s="118"/>
      <c r="R92" s="118" t="s">
        <v>26</v>
      </c>
      <c r="S92" s="118"/>
    </row>
    <row r="93" customFormat="false" ht="15.75" hidden="false" customHeight="false" outlineLevel="0" collapsed="false">
      <c r="A93" s="112"/>
      <c r="B93" s="116" t="s">
        <v>27</v>
      </c>
      <c r="C93" s="116" t="s">
        <v>447</v>
      </c>
      <c r="D93" s="116" t="s">
        <v>27</v>
      </c>
      <c r="E93" s="116" t="s">
        <v>447</v>
      </c>
      <c r="F93" s="116" t="s">
        <v>27</v>
      </c>
      <c r="G93" s="116" t="s">
        <v>447</v>
      </c>
      <c r="H93" s="116" t="s">
        <v>27</v>
      </c>
      <c r="I93" s="116" t="s">
        <v>447</v>
      </c>
      <c r="J93" s="44"/>
      <c r="K93" s="112"/>
      <c r="L93" s="116" t="s">
        <v>27</v>
      </c>
      <c r="M93" s="116" t="s">
        <v>447</v>
      </c>
      <c r="N93" s="116" t="s">
        <v>27</v>
      </c>
      <c r="O93" s="116" t="s">
        <v>447</v>
      </c>
      <c r="P93" s="116" t="s">
        <v>27</v>
      </c>
      <c r="Q93" s="116" t="s">
        <v>447</v>
      </c>
      <c r="R93" s="116" t="s">
        <v>27</v>
      </c>
      <c r="S93" s="116" t="s">
        <v>447</v>
      </c>
    </row>
    <row r="94" customFormat="false" ht="15.75" hidden="false" customHeight="false" outlineLevel="0" collapsed="false">
      <c r="A94" s="112" t="s">
        <v>437</v>
      </c>
      <c r="B94" s="119" t="n">
        <v>0</v>
      </c>
      <c r="C94" s="119" t="n">
        <v>0</v>
      </c>
      <c r="D94" s="119" t="n">
        <v>0</v>
      </c>
      <c r="E94" s="119" t="n">
        <v>0</v>
      </c>
      <c r="F94" s="119" t="n">
        <v>0</v>
      </c>
      <c r="G94" s="119" t="n">
        <v>0</v>
      </c>
      <c r="H94" s="119" t="n">
        <v>0</v>
      </c>
      <c r="I94" s="119" t="n">
        <v>0</v>
      </c>
      <c r="J94" s="44"/>
      <c r="K94" s="112" t="s">
        <v>442</v>
      </c>
      <c r="L94" s="119" t="n">
        <v>0</v>
      </c>
      <c r="M94" s="119" t="n">
        <v>0</v>
      </c>
      <c r="N94" s="119" t="n">
        <v>0</v>
      </c>
      <c r="O94" s="119" t="n">
        <v>0</v>
      </c>
      <c r="P94" s="119" t="n">
        <v>0</v>
      </c>
      <c r="Q94" s="119" t="n">
        <v>0</v>
      </c>
      <c r="R94" s="119" t="n">
        <v>0</v>
      </c>
      <c r="S94" s="119" t="n">
        <v>0</v>
      </c>
    </row>
    <row r="95" customFormat="false" ht="15.75" hidden="false" customHeight="false" outlineLevel="0" collapsed="false">
      <c r="A95" s="112" t="s">
        <v>438</v>
      </c>
      <c r="B95" s="119" t="n">
        <v>0</v>
      </c>
      <c r="C95" s="119" t="n">
        <v>0</v>
      </c>
      <c r="D95" s="119" t="n">
        <v>0</v>
      </c>
      <c r="E95" s="119" t="n">
        <v>0</v>
      </c>
      <c r="F95" s="119" t="n">
        <v>0</v>
      </c>
      <c r="G95" s="119" t="n">
        <v>0</v>
      </c>
      <c r="H95" s="119" t="n">
        <v>0</v>
      </c>
      <c r="I95" s="119" t="n">
        <v>0</v>
      </c>
      <c r="J95" s="44"/>
      <c r="K95" s="112" t="s">
        <v>443</v>
      </c>
      <c r="L95" s="119" t="n">
        <v>0</v>
      </c>
      <c r="M95" s="119" t="n">
        <v>0</v>
      </c>
      <c r="N95" s="119" t="n">
        <v>0</v>
      </c>
      <c r="O95" s="119" t="n">
        <v>0</v>
      </c>
      <c r="P95" s="119" t="n">
        <v>0</v>
      </c>
      <c r="Q95" s="119" t="n">
        <v>0</v>
      </c>
      <c r="R95" s="119" t="n">
        <v>0</v>
      </c>
      <c r="S95" s="119" t="n">
        <v>0</v>
      </c>
    </row>
    <row r="96" customFormat="false" ht="15.75" hidden="false" customHeight="false" outlineLevel="0" collapsed="false">
      <c r="A96" s="112" t="s">
        <v>439</v>
      </c>
      <c r="B96" s="119" t="n">
        <v>0</v>
      </c>
      <c r="C96" s="119" t="n">
        <v>0</v>
      </c>
      <c r="D96" s="119" t="n">
        <v>0</v>
      </c>
      <c r="E96" s="119" t="n">
        <v>0</v>
      </c>
      <c r="F96" s="119" t="n">
        <v>0</v>
      </c>
      <c r="G96" s="119" t="n">
        <v>0</v>
      </c>
      <c r="H96" s="119" t="n">
        <v>0</v>
      </c>
      <c r="I96" s="119" t="n">
        <v>0</v>
      </c>
      <c r="J96" s="44"/>
      <c r="K96" s="112" t="s">
        <v>444</v>
      </c>
      <c r="L96" s="119" t="n">
        <v>0</v>
      </c>
      <c r="M96" s="119" t="n">
        <v>0</v>
      </c>
      <c r="N96" s="119" t="n">
        <v>0</v>
      </c>
      <c r="O96" s="119" t="n">
        <v>0</v>
      </c>
      <c r="P96" s="119" t="n">
        <v>0</v>
      </c>
      <c r="Q96" s="119" t="n">
        <v>0</v>
      </c>
      <c r="R96" s="119" t="n">
        <v>0</v>
      </c>
      <c r="S96" s="119" t="n">
        <v>0</v>
      </c>
    </row>
    <row r="97" customFormat="false" ht="15.75" hidden="false" customHeight="false" outlineLevel="0" collapsed="false">
      <c r="A97" s="112" t="s">
        <v>440</v>
      </c>
      <c r="B97" s="119" t="n">
        <v>0</v>
      </c>
      <c r="C97" s="119" t="n">
        <v>0</v>
      </c>
      <c r="D97" s="119" t="n">
        <v>0</v>
      </c>
      <c r="E97" s="119" t="n">
        <v>0</v>
      </c>
      <c r="F97" s="119" t="n">
        <v>0</v>
      </c>
      <c r="G97" s="119" t="n">
        <v>0</v>
      </c>
      <c r="H97" s="119" t="n">
        <v>0</v>
      </c>
      <c r="I97" s="119" t="n">
        <v>0</v>
      </c>
      <c r="J97" s="111"/>
      <c r="K97" s="112" t="s">
        <v>445</v>
      </c>
      <c r="L97" s="119" t="n">
        <v>0</v>
      </c>
      <c r="M97" s="119" t="n">
        <v>0</v>
      </c>
      <c r="N97" s="119" t="n">
        <v>0</v>
      </c>
      <c r="O97" s="119" t="n">
        <v>0</v>
      </c>
      <c r="P97" s="119" t="n">
        <v>0</v>
      </c>
      <c r="Q97" s="119" t="n">
        <v>0</v>
      </c>
      <c r="R97" s="119" t="n">
        <v>0</v>
      </c>
      <c r="S97" s="119" t="n">
        <v>0</v>
      </c>
    </row>
    <row r="98" customFormat="false" ht="15.75" hidden="false" customHeight="false" outlineLevel="0" collapsed="false">
      <c r="A98" s="112"/>
      <c r="B98" s="111"/>
      <c r="C98" s="111"/>
      <c r="D98" s="111"/>
      <c r="E98" s="111"/>
      <c r="F98" s="111"/>
      <c r="G98" s="111"/>
      <c r="H98" s="120" t="n">
        <f aca="false">B94+B95+B96+B97+D94+D95+D96+D97+F94+F95+F96+F97+H94+H95+H96+H97</f>
        <v>0</v>
      </c>
      <c r="I98" s="120" t="n">
        <f aca="false">C94+C95+C96+C97+E94+E95+E96+E97+G94+G95+G96+G97+I94+I95+I96+I97</f>
        <v>0</v>
      </c>
      <c r="J98" s="111"/>
      <c r="K98" s="112"/>
      <c r="L98" s="111"/>
      <c r="M98" s="111"/>
      <c r="N98" s="111"/>
      <c r="O98" s="111"/>
      <c r="P98" s="111"/>
      <c r="Q98" s="111"/>
      <c r="R98" s="120" t="n">
        <f aca="false">L94+L95+L96+L97+N94+N95+N96+N97+P94+P95+P96+P97+R94+R95+R96+R97</f>
        <v>0</v>
      </c>
      <c r="S98" s="120" t="n">
        <f aca="false">M94+M95+M96+M97+O94+O95+O96+O97+Q94+Q95+Q96+Q97+S94+S95+S96+S97</f>
        <v>0</v>
      </c>
    </row>
    <row r="99" customFormat="false" ht="15.75" hidden="false" customHeight="false" outlineLevel="0" collapsed="false">
      <c r="A99" s="112"/>
      <c r="B99" s="111"/>
      <c r="C99" s="111"/>
      <c r="D99" s="111"/>
      <c r="E99" s="111"/>
      <c r="F99" s="111"/>
      <c r="G99" s="111"/>
      <c r="H99" s="111"/>
      <c r="I99" s="111"/>
      <c r="J99" s="111"/>
      <c r="K99" s="112"/>
      <c r="L99" s="111"/>
      <c r="M99" s="111"/>
      <c r="N99" s="111"/>
      <c r="O99" s="111"/>
      <c r="P99" s="111"/>
      <c r="Q99" s="111"/>
      <c r="R99" s="111"/>
      <c r="S99" s="111"/>
    </row>
    <row r="100" customFormat="false" ht="15.75" hidden="false" customHeight="false" outlineLevel="0" collapsed="false">
      <c r="A100" s="107" t="n">
        <v>42278</v>
      </c>
      <c r="B100" s="107"/>
      <c r="C100" s="107"/>
      <c r="D100" s="107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</row>
    <row r="101" customFormat="false" ht="15.75" hidden="false" customHeight="false" outlineLevel="0" collapsed="false">
      <c r="A101" s="108" t="s">
        <v>518</v>
      </c>
      <c r="B101" s="109"/>
      <c r="C101" s="109"/>
      <c r="D101" s="109"/>
      <c r="E101" s="109"/>
      <c r="F101" s="109"/>
      <c r="G101" s="109"/>
      <c r="H101" s="109"/>
      <c r="I101" s="109"/>
      <c r="J101" s="114"/>
      <c r="K101" s="110" t="s">
        <v>20</v>
      </c>
      <c r="L101" s="109"/>
      <c r="M101" s="109"/>
      <c r="N101" s="109"/>
      <c r="O101" s="109"/>
      <c r="P101" s="109"/>
      <c r="Q101" s="109"/>
      <c r="R101" s="109"/>
      <c r="S101" s="111"/>
    </row>
    <row r="102" customFormat="false" ht="15.75" hidden="false" customHeight="false" outlineLevel="0" collapsed="false">
      <c r="A102" s="112"/>
      <c r="B102" s="113" t="n">
        <v>42278</v>
      </c>
      <c r="C102" s="113"/>
      <c r="D102" s="113"/>
      <c r="E102" s="113"/>
      <c r="F102" s="113"/>
      <c r="G102" s="113"/>
      <c r="H102" s="113"/>
      <c r="I102" s="113"/>
      <c r="J102" s="117"/>
      <c r="K102" s="112"/>
      <c r="L102" s="113" t="n">
        <v>42278</v>
      </c>
      <c r="M102" s="113"/>
      <c r="N102" s="113"/>
      <c r="O102" s="113"/>
      <c r="P102" s="113"/>
      <c r="Q102" s="113"/>
      <c r="R102" s="113"/>
      <c r="S102" s="113"/>
    </row>
    <row r="103" customFormat="false" ht="15.75" hidden="false" customHeight="false" outlineLevel="0" collapsed="false">
      <c r="A103" s="112"/>
      <c r="B103" s="116" t="s">
        <v>23</v>
      </c>
      <c r="C103" s="116"/>
      <c r="D103" s="116" t="s">
        <v>24</v>
      </c>
      <c r="E103" s="116"/>
      <c r="F103" s="116" t="s">
        <v>25</v>
      </c>
      <c r="G103" s="116"/>
      <c r="H103" s="116" t="s">
        <v>26</v>
      </c>
      <c r="I103" s="116"/>
      <c r="J103" s="117"/>
      <c r="K103" s="112"/>
      <c r="L103" s="118" t="s">
        <v>23</v>
      </c>
      <c r="M103" s="118"/>
      <c r="N103" s="118" t="s">
        <v>24</v>
      </c>
      <c r="O103" s="118"/>
      <c r="P103" s="118" t="s">
        <v>25</v>
      </c>
      <c r="Q103" s="118"/>
      <c r="R103" s="118" t="s">
        <v>26</v>
      </c>
      <c r="S103" s="118"/>
    </row>
    <row r="104" customFormat="false" ht="15.75" hidden="false" customHeight="false" outlineLevel="0" collapsed="false">
      <c r="A104" s="112"/>
      <c r="B104" s="116" t="s">
        <v>27</v>
      </c>
      <c r="C104" s="116" t="s">
        <v>447</v>
      </c>
      <c r="D104" s="116" t="s">
        <v>27</v>
      </c>
      <c r="E104" s="116" t="s">
        <v>447</v>
      </c>
      <c r="F104" s="116" t="s">
        <v>27</v>
      </c>
      <c r="G104" s="116" t="s">
        <v>447</v>
      </c>
      <c r="H104" s="116" t="s">
        <v>27</v>
      </c>
      <c r="I104" s="116" t="s">
        <v>447</v>
      </c>
      <c r="J104" s="44"/>
      <c r="K104" s="112"/>
      <c r="L104" s="116" t="s">
        <v>27</v>
      </c>
      <c r="M104" s="116" t="s">
        <v>447</v>
      </c>
      <c r="N104" s="116" t="s">
        <v>27</v>
      </c>
      <c r="O104" s="116" t="s">
        <v>447</v>
      </c>
      <c r="P104" s="116" t="s">
        <v>27</v>
      </c>
      <c r="Q104" s="116" t="s">
        <v>447</v>
      </c>
      <c r="R104" s="116" t="s">
        <v>27</v>
      </c>
      <c r="S104" s="116" t="s">
        <v>447</v>
      </c>
    </row>
    <row r="105" customFormat="false" ht="15.75" hidden="false" customHeight="false" outlineLevel="0" collapsed="false">
      <c r="A105" s="112" t="s">
        <v>437</v>
      </c>
      <c r="B105" s="119" t="n">
        <v>0</v>
      </c>
      <c r="C105" s="119" t="n">
        <v>732749.8</v>
      </c>
      <c r="D105" s="119" t="n">
        <v>0</v>
      </c>
      <c r="E105" s="119" t="n">
        <v>0</v>
      </c>
      <c r="F105" s="119" t="n">
        <v>0</v>
      </c>
      <c r="G105" s="119" t="n">
        <v>0</v>
      </c>
      <c r="H105" s="119" t="n">
        <v>0</v>
      </c>
      <c r="I105" s="119" t="n">
        <v>0</v>
      </c>
      <c r="J105" s="44"/>
      <c r="K105" s="112" t="s">
        <v>442</v>
      </c>
      <c r="L105" s="119" t="n">
        <v>0</v>
      </c>
      <c r="M105" s="119" t="n">
        <v>567927.06</v>
      </c>
      <c r="N105" s="119" t="n">
        <v>0</v>
      </c>
      <c r="O105" s="119" t="n">
        <v>0</v>
      </c>
      <c r="P105" s="119" t="n">
        <v>0</v>
      </c>
      <c r="Q105" s="119" t="n">
        <v>0</v>
      </c>
      <c r="R105" s="119" t="n">
        <v>0</v>
      </c>
      <c r="S105" s="119" t="n">
        <v>0</v>
      </c>
    </row>
    <row r="106" customFormat="false" ht="15.75" hidden="false" customHeight="false" outlineLevel="0" collapsed="false">
      <c r="A106" s="112" t="s">
        <v>438</v>
      </c>
      <c r="B106" s="119" t="n">
        <v>0</v>
      </c>
      <c r="C106" s="119" t="n">
        <v>566256</v>
      </c>
      <c r="D106" s="119" t="n">
        <v>0</v>
      </c>
      <c r="E106" s="119" t="n">
        <v>0</v>
      </c>
      <c r="F106" s="119" t="n">
        <v>0</v>
      </c>
      <c r="G106" s="119" t="n">
        <v>0</v>
      </c>
      <c r="H106" s="119" t="n">
        <v>0</v>
      </c>
      <c r="I106" s="119" t="n">
        <v>0</v>
      </c>
      <c r="J106" s="44"/>
      <c r="K106" s="112" t="s">
        <v>443</v>
      </c>
      <c r="L106" s="119" t="n">
        <v>0</v>
      </c>
      <c r="M106" s="119" t="n">
        <v>136341.69</v>
      </c>
      <c r="N106" s="119" t="n">
        <v>0</v>
      </c>
      <c r="O106" s="119" t="n">
        <v>0</v>
      </c>
      <c r="P106" s="119" t="n">
        <v>0</v>
      </c>
      <c r="Q106" s="119" t="n">
        <v>0</v>
      </c>
      <c r="R106" s="119" t="n">
        <v>0</v>
      </c>
      <c r="S106" s="119" t="n">
        <v>0</v>
      </c>
    </row>
    <row r="107" customFormat="false" ht="15.75" hidden="false" customHeight="false" outlineLevel="0" collapsed="false">
      <c r="A107" s="112" t="s">
        <v>439</v>
      </c>
      <c r="B107" s="119" t="n">
        <v>0</v>
      </c>
      <c r="C107" s="119" t="n">
        <v>210795.11</v>
      </c>
      <c r="D107" s="119" t="n">
        <v>0</v>
      </c>
      <c r="E107" s="119" t="n">
        <v>0</v>
      </c>
      <c r="F107" s="119" t="n">
        <v>0</v>
      </c>
      <c r="G107" s="119" t="n">
        <v>0</v>
      </c>
      <c r="H107" s="119" t="n">
        <v>0</v>
      </c>
      <c r="I107" s="119" t="n">
        <v>0</v>
      </c>
      <c r="J107" s="44"/>
      <c r="K107" s="112" t="s">
        <v>444</v>
      </c>
      <c r="L107" s="119" t="n">
        <v>0</v>
      </c>
      <c r="M107" s="119" t="n">
        <v>103920.78</v>
      </c>
      <c r="N107" s="119" t="n">
        <v>0</v>
      </c>
      <c r="O107" s="119" t="n">
        <v>0</v>
      </c>
      <c r="P107" s="119" t="n">
        <v>0</v>
      </c>
      <c r="Q107" s="119" t="n">
        <v>0</v>
      </c>
      <c r="R107" s="119" t="n">
        <v>0</v>
      </c>
      <c r="S107" s="119" t="n">
        <v>0</v>
      </c>
    </row>
    <row r="108" customFormat="false" ht="15.75" hidden="false" customHeight="false" outlineLevel="0" collapsed="false">
      <c r="A108" s="112" t="s">
        <v>440</v>
      </c>
      <c r="B108" s="119" t="n">
        <v>0</v>
      </c>
      <c r="C108" s="119" t="n">
        <v>102766.82</v>
      </c>
      <c r="D108" s="119" t="n">
        <v>0</v>
      </c>
      <c r="E108" s="119" t="n">
        <v>0</v>
      </c>
      <c r="F108" s="119" t="n">
        <v>0</v>
      </c>
      <c r="G108" s="119" t="n">
        <v>0</v>
      </c>
      <c r="H108" s="119" t="n">
        <v>0</v>
      </c>
      <c r="I108" s="119" t="n">
        <v>0</v>
      </c>
      <c r="J108" s="111"/>
      <c r="K108" s="112" t="s">
        <v>445</v>
      </c>
      <c r="L108" s="119" t="n">
        <v>0</v>
      </c>
      <c r="M108" s="119" t="n">
        <v>2135832</v>
      </c>
      <c r="N108" s="119" t="n">
        <v>0</v>
      </c>
      <c r="O108" s="119" t="n">
        <v>0</v>
      </c>
      <c r="P108" s="119" t="n">
        <v>0</v>
      </c>
      <c r="Q108" s="119" t="n">
        <v>0</v>
      </c>
      <c r="R108" s="119" t="n">
        <v>0</v>
      </c>
      <c r="S108" s="119" t="n">
        <v>0</v>
      </c>
    </row>
    <row r="109" customFormat="false" ht="15.75" hidden="false" customHeight="false" outlineLevel="0" collapsed="false">
      <c r="A109" s="112"/>
      <c r="B109" s="111"/>
      <c r="C109" s="111"/>
      <c r="D109" s="111"/>
      <c r="E109" s="111"/>
      <c r="F109" s="111"/>
      <c r="G109" s="111"/>
      <c r="H109" s="120" t="n">
        <f aca="false">B105+B106+B107+B108+D105+D106+D107+D108+F105+F106+F107+F108+H105+H106+H107+H108</f>
        <v>0</v>
      </c>
      <c r="I109" s="120" t="n">
        <f aca="false">C105+C106+C107+C108+E105+E106+E107+E108+G105+G106+G107+G108+I105+I106+I107+I108</f>
        <v>1612567.73</v>
      </c>
      <c r="J109" s="111"/>
      <c r="K109" s="112"/>
      <c r="L109" s="111"/>
      <c r="M109" s="111"/>
      <c r="N109" s="111"/>
      <c r="O109" s="111"/>
      <c r="P109" s="111"/>
      <c r="Q109" s="111"/>
      <c r="R109" s="120" t="n">
        <f aca="false">L105+L106+L107+L108+N105+N106+N107+N108+P105+P106+P107+P108+R105+R106+R107+R108</f>
        <v>0</v>
      </c>
      <c r="S109" s="120" t="n">
        <f aca="false">M105+M106+M107+M108+O105+O106+O107+O108+Q105+Q106+Q107+Q108+S105+S106+S107+S108</f>
        <v>2944021.53</v>
      </c>
    </row>
    <row r="110" customFormat="false" ht="15.75" hidden="false" customHeight="false" outlineLevel="0" collapsed="false">
      <c r="A110" s="112"/>
      <c r="B110" s="111"/>
      <c r="C110" s="111"/>
      <c r="D110" s="111"/>
      <c r="E110" s="111"/>
      <c r="F110" s="111"/>
      <c r="G110" s="111"/>
      <c r="H110" s="111"/>
      <c r="I110" s="111"/>
      <c r="J110" s="111"/>
      <c r="K110" s="112"/>
      <c r="L110" s="111"/>
      <c r="M110" s="111"/>
      <c r="N110" s="111"/>
      <c r="O110" s="111"/>
      <c r="P110" s="111"/>
      <c r="Q110" s="111"/>
      <c r="R110" s="111"/>
      <c r="S110" s="111"/>
    </row>
    <row r="111" customFormat="false" ht="15.75" hidden="false" customHeight="false" outlineLevel="0" collapsed="false">
      <c r="A111" s="107" t="n">
        <v>42309</v>
      </c>
      <c r="B111" s="107"/>
      <c r="C111" s="107"/>
      <c r="D111" s="107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</row>
    <row r="112" customFormat="false" ht="15.75" hidden="false" customHeight="false" outlineLevel="0" collapsed="false">
      <c r="A112" s="108" t="s">
        <v>518</v>
      </c>
      <c r="B112" s="109"/>
      <c r="C112" s="109"/>
      <c r="D112" s="109"/>
      <c r="E112" s="109"/>
      <c r="F112" s="109"/>
      <c r="G112" s="109"/>
      <c r="H112" s="109"/>
      <c r="I112" s="109"/>
      <c r="J112" s="114"/>
      <c r="K112" s="110" t="s">
        <v>20</v>
      </c>
      <c r="L112" s="109"/>
      <c r="M112" s="109"/>
      <c r="N112" s="109"/>
      <c r="O112" s="109"/>
      <c r="P112" s="109"/>
      <c r="Q112" s="109"/>
      <c r="R112" s="109"/>
      <c r="S112" s="111"/>
    </row>
    <row r="113" customFormat="false" ht="15.75" hidden="false" customHeight="false" outlineLevel="0" collapsed="false">
      <c r="A113" s="112"/>
      <c r="B113" s="113" t="n">
        <v>42309</v>
      </c>
      <c r="C113" s="113"/>
      <c r="D113" s="113"/>
      <c r="E113" s="113"/>
      <c r="F113" s="113"/>
      <c r="G113" s="113"/>
      <c r="H113" s="113"/>
      <c r="I113" s="113"/>
      <c r="J113" s="117"/>
      <c r="K113" s="112"/>
      <c r="L113" s="113" t="n">
        <v>42309</v>
      </c>
      <c r="M113" s="113"/>
      <c r="N113" s="113"/>
      <c r="O113" s="113"/>
      <c r="P113" s="113"/>
      <c r="Q113" s="113"/>
      <c r="R113" s="113"/>
      <c r="S113" s="113"/>
    </row>
    <row r="114" customFormat="false" ht="15.75" hidden="false" customHeight="false" outlineLevel="0" collapsed="false">
      <c r="A114" s="112"/>
      <c r="B114" s="116" t="s">
        <v>23</v>
      </c>
      <c r="C114" s="116"/>
      <c r="D114" s="116" t="s">
        <v>24</v>
      </c>
      <c r="E114" s="116"/>
      <c r="F114" s="116" t="s">
        <v>25</v>
      </c>
      <c r="G114" s="116"/>
      <c r="H114" s="116" t="s">
        <v>26</v>
      </c>
      <c r="I114" s="116"/>
      <c r="J114" s="117"/>
      <c r="K114" s="112"/>
      <c r="L114" s="118" t="s">
        <v>23</v>
      </c>
      <c r="M114" s="118"/>
      <c r="N114" s="118" t="s">
        <v>24</v>
      </c>
      <c r="O114" s="118"/>
      <c r="P114" s="118" t="s">
        <v>25</v>
      </c>
      <c r="Q114" s="118"/>
      <c r="R114" s="118" t="s">
        <v>26</v>
      </c>
      <c r="S114" s="118"/>
    </row>
    <row r="115" customFormat="false" ht="15.75" hidden="false" customHeight="false" outlineLevel="0" collapsed="false">
      <c r="A115" s="112"/>
      <c r="B115" s="116" t="s">
        <v>27</v>
      </c>
      <c r="C115" s="116" t="s">
        <v>447</v>
      </c>
      <c r="D115" s="116" t="s">
        <v>27</v>
      </c>
      <c r="E115" s="116" t="s">
        <v>447</v>
      </c>
      <c r="F115" s="116" t="s">
        <v>27</v>
      </c>
      <c r="G115" s="116" t="s">
        <v>447</v>
      </c>
      <c r="H115" s="116" t="s">
        <v>27</v>
      </c>
      <c r="I115" s="116" t="s">
        <v>447</v>
      </c>
      <c r="J115" s="44"/>
      <c r="K115" s="112"/>
      <c r="L115" s="116" t="s">
        <v>27</v>
      </c>
      <c r="M115" s="116" t="s">
        <v>447</v>
      </c>
      <c r="N115" s="116" t="s">
        <v>27</v>
      </c>
      <c r="O115" s="116" t="s">
        <v>447</v>
      </c>
      <c r="P115" s="116" t="s">
        <v>27</v>
      </c>
      <c r="Q115" s="116" t="s">
        <v>447</v>
      </c>
      <c r="R115" s="116" t="s">
        <v>27</v>
      </c>
      <c r="S115" s="116" t="s">
        <v>447</v>
      </c>
    </row>
    <row r="116" customFormat="false" ht="15.75" hidden="false" customHeight="false" outlineLevel="0" collapsed="false">
      <c r="A116" s="112" t="s">
        <v>437</v>
      </c>
      <c r="B116" s="119" t="n">
        <v>0</v>
      </c>
      <c r="C116" s="119" t="n">
        <v>0</v>
      </c>
      <c r="D116" s="119" t="n">
        <v>0</v>
      </c>
      <c r="E116" s="119" t="n">
        <v>0</v>
      </c>
      <c r="F116" s="119" t="n">
        <v>0</v>
      </c>
      <c r="G116" s="119" t="n">
        <v>0</v>
      </c>
      <c r="H116" s="119" t="n">
        <v>0</v>
      </c>
      <c r="I116" s="119" t="n">
        <v>0</v>
      </c>
      <c r="J116" s="44"/>
      <c r="K116" s="112" t="s">
        <v>442</v>
      </c>
      <c r="L116" s="119" t="n">
        <v>0</v>
      </c>
      <c r="M116" s="119" t="n">
        <v>0</v>
      </c>
      <c r="N116" s="119" t="n">
        <v>0</v>
      </c>
      <c r="O116" s="119" t="n">
        <v>0</v>
      </c>
      <c r="P116" s="119" t="n">
        <v>0</v>
      </c>
      <c r="Q116" s="119" t="n">
        <v>0</v>
      </c>
      <c r="R116" s="119" t="n">
        <v>0</v>
      </c>
      <c r="S116" s="119" t="n">
        <v>0</v>
      </c>
    </row>
    <row r="117" customFormat="false" ht="15.75" hidden="false" customHeight="false" outlineLevel="0" collapsed="false">
      <c r="A117" s="112" t="s">
        <v>438</v>
      </c>
      <c r="B117" s="119" t="n">
        <v>0</v>
      </c>
      <c r="C117" s="119" t="n">
        <v>0</v>
      </c>
      <c r="D117" s="119" t="n">
        <v>0</v>
      </c>
      <c r="E117" s="119" t="n">
        <v>0</v>
      </c>
      <c r="F117" s="119" t="n">
        <v>0</v>
      </c>
      <c r="G117" s="119" t="n">
        <v>0</v>
      </c>
      <c r="H117" s="119" t="n">
        <v>0</v>
      </c>
      <c r="I117" s="119" t="n">
        <v>0</v>
      </c>
      <c r="J117" s="44"/>
      <c r="K117" s="112" t="s">
        <v>443</v>
      </c>
      <c r="L117" s="119" t="n">
        <v>0</v>
      </c>
      <c r="M117" s="119" t="n">
        <v>0</v>
      </c>
      <c r="N117" s="119" t="n">
        <v>0</v>
      </c>
      <c r="O117" s="119" t="n">
        <v>0</v>
      </c>
      <c r="P117" s="119" t="n">
        <v>0</v>
      </c>
      <c r="Q117" s="119" t="n">
        <v>0</v>
      </c>
      <c r="R117" s="119" t="n">
        <v>0</v>
      </c>
      <c r="S117" s="119" t="n">
        <v>0</v>
      </c>
    </row>
    <row r="118" customFormat="false" ht="15.75" hidden="false" customHeight="false" outlineLevel="0" collapsed="false">
      <c r="A118" s="112" t="s">
        <v>439</v>
      </c>
      <c r="B118" s="119" t="n">
        <v>0</v>
      </c>
      <c r="C118" s="119" t="n">
        <v>0</v>
      </c>
      <c r="D118" s="119" t="n">
        <v>0</v>
      </c>
      <c r="E118" s="119" t="n">
        <v>0</v>
      </c>
      <c r="F118" s="119" t="n">
        <v>0</v>
      </c>
      <c r="G118" s="119" t="n">
        <v>0</v>
      </c>
      <c r="H118" s="119" t="n">
        <v>0</v>
      </c>
      <c r="I118" s="119" t="n">
        <v>0</v>
      </c>
      <c r="J118" s="44"/>
      <c r="K118" s="112" t="s">
        <v>444</v>
      </c>
      <c r="L118" s="119" t="n">
        <v>0</v>
      </c>
      <c r="M118" s="119" t="n">
        <v>0</v>
      </c>
      <c r="N118" s="119" t="n">
        <v>0</v>
      </c>
      <c r="O118" s="119" t="n">
        <v>0</v>
      </c>
      <c r="P118" s="119" t="n">
        <v>0</v>
      </c>
      <c r="Q118" s="119" t="n">
        <v>0</v>
      </c>
      <c r="R118" s="119" t="n">
        <v>0</v>
      </c>
      <c r="S118" s="119" t="n">
        <v>0</v>
      </c>
    </row>
    <row r="119" customFormat="false" ht="15.75" hidden="false" customHeight="false" outlineLevel="0" collapsed="false">
      <c r="A119" s="112" t="s">
        <v>440</v>
      </c>
      <c r="B119" s="119" t="n">
        <v>0</v>
      </c>
      <c r="C119" s="119" t="n">
        <v>0</v>
      </c>
      <c r="D119" s="119" t="n">
        <v>0</v>
      </c>
      <c r="E119" s="119" t="n">
        <v>0</v>
      </c>
      <c r="F119" s="119" t="n">
        <v>0</v>
      </c>
      <c r="G119" s="119" t="n">
        <v>0</v>
      </c>
      <c r="H119" s="119" t="n">
        <v>0</v>
      </c>
      <c r="I119" s="119" t="n">
        <v>0</v>
      </c>
      <c r="J119" s="111"/>
      <c r="K119" s="112" t="s">
        <v>445</v>
      </c>
      <c r="L119" s="119" t="n">
        <v>0</v>
      </c>
      <c r="M119" s="119" t="n">
        <v>0</v>
      </c>
      <c r="N119" s="119" t="n">
        <v>0</v>
      </c>
      <c r="O119" s="119" t="n">
        <v>0</v>
      </c>
      <c r="P119" s="119" t="n">
        <v>0</v>
      </c>
      <c r="Q119" s="119" t="n">
        <v>0</v>
      </c>
      <c r="R119" s="119" t="n">
        <v>0</v>
      </c>
      <c r="S119" s="119" t="n">
        <v>0</v>
      </c>
    </row>
    <row r="120" customFormat="false" ht="15.75" hidden="false" customHeight="false" outlineLevel="0" collapsed="false">
      <c r="A120" s="112"/>
      <c r="B120" s="111"/>
      <c r="C120" s="111"/>
      <c r="D120" s="111"/>
      <c r="E120" s="111"/>
      <c r="F120" s="111"/>
      <c r="G120" s="111"/>
      <c r="H120" s="120" t="n">
        <f aca="false">B116+B117+B118+B119+D116+D117+D118+D119+F116+F117+F118+F119+H116+H117+H118+H119</f>
        <v>0</v>
      </c>
      <c r="I120" s="120" t="n">
        <f aca="false">C116+C117+C118+C119+E116+E117+E118+E119+G116+G117+G118+G119+I116+I117+I118+I119</f>
        <v>0</v>
      </c>
      <c r="J120" s="111"/>
      <c r="K120" s="112"/>
      <c r="L120" s="111"/>
      <c r="M120" s="111"/>
      <c r="N120" s="111"/>
      <c r="O120" s="111"/>
      <c r="P120" s="111"/>
      <c r="Q120" s="111"/>
      <c r="R120" s="120" t="n">
        <f aca="false">L116+L117+L118+L119+N116+N117+N118+N119+P116+P117+P118+P119+R116+R117+R118+R119</f>
        <v>0</v>
      </c>
      <c r="S120" s="120" t="n">
        <f aca="false">M116+M117+M118+M119+O116+O117+O118+O119+Q116+Q117+Q118+Q119+S116+S117+S118+S119</f>
        <v>0</v>
      </c>
    </row>
    <row r="121" customFormat="false" ht="15.75" hidden="false" customHeight="false" outlineLevel="0" collapsed="false">
      <c r="A121" s="112"/>
      <c r="B121" s="111"/>
      <c r="C121" s="111"/>
      <c r="D121" s="111"/>
      <c r="E121" s="111"/>
      <c r="F121" s="111"/>
      <c r="G121" s="111"/>
      <c r="H121" s="111"/>
      <c r="I121" s="111"/>
      <c r="J121" s="111"/>
      <c r="K121" s="112"/>
      <c r="L121" s="111"/>
      <c r="M121" s="111"/>
      <c r="N121" s="111"/>
      <c r="O121" s="111"/>
      <c r="P121" s="111"/>
      <c r="Q121" s="111"/>
      <c r="R121" s="111"/>
      <c r="S121" s="111"/>
    </row>
    <row r="122" customFormat="false" ht="15.75" hidden="false" customHeight="false" outlineLevel="0" collapsed="false">
      <c r="A122" s="107" t="n">
        <v>42339</v>
      </c>
      <c r="B122" s="107"/>
      <c r="C122" s="107"/>
      <c r="D122" s="107"/>
      <c r="E122" s="107"/>
      <c r="F122" s="107"/>
      <c r="G122" s="107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</row>
    <row r="123" customFormat="false" ht="15.75" hidden="false" customHeight="false" outlineLevel="0" collapsed="false">
      <c r="A123" s="122" t="s">
        <v>518</v>
      </c>
      <c r="B123" s="26"/>
      <c r="C123" s="26"/>
      <c r="D123" s="26"/>
      <c r="E123" s="26"/>
      <c r="F123" s="26"/>
      <c r="G123" s="26"/>
      <c r="H123" s="26"/>
      <c r="I123" s="26"/>
      <c r="J123" s="123"/>
      <c r="K123" s="124" t="s">
        <v>20</v>
      </c>
      <c r="L123" s="26"/>
      <c r="M123" s="26"/>
      <c r="N123" s="26"/>
      <c r="O123" s="26"/>
      <c r="P123" s="26"/>
      <c r="Q123" s="26"/>
      <c r="R123" s="26"/>
    </row>
    <row r="124" customFormat="false" ht="15.75" hidden="false" customHeight="false" outlineLevel="0" collapsed="false">
      <c r="A124" s="51"/>
      <c r="B124" s="125" t="n">
        <v>42339</v>
      </c>
      <c r="C124" s="125"/>
      <c r="D124" s="125"/>
      <c r="E124" s="125"/>
      <c r="F124" s="125"/>
      <c r="G124" s="125"/>
      <c r="H124" s="125"/>
      <c r="I124" s="125"/>
      <c r="J124" s="25"/>
      <c r="K124" s="51"/>
      <c r="L124" s="125" t="n">
        <v>42339</v>
      </c>
      <c r="M124" s="125"/>
      <c r="N124" s="125"/>
      <c r="O124" s="125"/>
      <c r="P124" s="125"/>
      <c r="Q124" s="125"/>
      <c r="R124" s="125"/>
      <c r="S124" s="125"/>
    </row>
    <row r="125" customFormat="false" ht="15.75" hidden="false" customHeight="false" outlineLevel="0" collapsed="false">
      <c r="A125" s="51"/>
      <c r="B125" s="126" t="s">
        <v>23</v>
      </c>
      <c r="C125" s="126"/>
      <c r="D125" s="126" t="s">
        <v>24</v>
      </c>
      <c r="E125" s="126"/>
      <c r="F125" s="126" t="s">
        <v>25</v>
      </c>
      <c r="G125" s="126"/>
      <c r="H125" s="126" t="s">
        <v>26</v>
      </c>
      <c r="I125" s="126"/>
      <c r="J125" s="25"/>
      <c r="K125" s="51"/>
      <c r="L125" s="127" t="s">
        <v>23</v>
      </c>
      <c r="M125" s="127"/>
      <c r="N125" s="127" t="s">
        <v>24</v>
      </c>
      <c r="O125" s="127"/>
      <c r="P125" s="127" t="s">
        <v>25</v>
      </c>
      <c r="Q125" s="127"/>
      <c r="R125" s="127" t="s">
        <v>26</v>
      </c>
      <c r="S125" s="127"/>
    </row>
    <row r="126" customFormat="false" ht="15.75" hidden="false" customHeight="false" outlineLevel="0" collapsed="false">
      <c r="A126" s="51"/>
      <c r="B126" s="126" t="s">
        <v>27</v>
      </c>
      <c r="C126" s="126" t="s">
        <v>447</v>
      </c>
      <c r="D126" s="126" t="s">
        <v>27</v>
      </c>
      <c r="E126" s="126" t="s">
        <v>447</v>
      </c>
      <c r="F126" s="126" t="s">
        <v>27</v>
      </c>
      <c r="G126" s="126" t="s">
        <v>447</v>
      </c>
      <c r="H126" s="126" t="s">
        <v>27</v>
      </c>
      <c r="I126" s="126" t="s">
        <v>447</v>
      </c>
      <c r="J126" s="28"/>
      <c r="K126" s="51"/>
      <c r="L126" s="126" t="s">
        <v>27</v>
      </c>
      <c r="M126" s="126" t="s">
        <v>447</v>
      </c>
      <c r="N126" s="126" t="s">
        <v>27</v>
      </c>
      <c r="O126" s="126" t="s">
        <v>447</v>
      </c>
      <c r="P126" s="126" t="s">
        <v>27</v>
      </c>
      <c r="Q126" s="126" t="s">
        <v>447</v>
      </c>
      <c r="R126" s="126" t="s">
        <v>27</v>
      </c>
      <c r="S126" s="126" t="s">
        <v>447</v>
      </c>
    </row>
    <row r="127" customFormat="false" ht="15.75" hidden="false" customHeight="false" outlineLevel="0" collapsed="false">
      <c r="A127" s="51" t="s">
        <v>437</v>
      </c>
      <c r="B127" s="128" t="n">
        <v>0</v>
      </c>
      <c r="C127" s="128" t="n">
        <v>0</v>
      </c>
      <c r="D127" s="128" t="n">
        <v>0</v>
      </c>
      <c r="E127" s="128" t="n">
        <v>0</v>
      </c>
      <c r="F127" s="128" t="n">
        <v>0</v>
      </c>
      <c r="G127" s="128" t="n">
        <v>0</v>
      </c>
      <c r="H127" s="128" t="n">
        <v>0</v>
      </c>
      <c r="I127" s="128" t="n">
        <v>0</v>
      </c>
      <c r="J127" s="28"/>
      <c r="K127" s="51" t="s">
        <v>442</v>
      </c>
      <c r="L127" s="128" t="n">
        <v>0</v>
      </c>
      <c r="M127" s="128" t="n">
        <v>0</v>
      </c>
      <c r="N127" s="128" t="n">
        <v>0</v>
      </c>
      <c r="O127" s="128" t="n">
        <v>0</v>
      </c>
      <c r="P127" s="128" t="n">
        <v>0</v>
      </c>
      <c r="Q127" s="128" t="n">
        <v>0</v>
      </c>
      <c r="R127" s="128" t="n">
        <v>0</v>
      </c>
      <c r="S127" s="128" t="n">
        <v>0</v>
      </c>
    </row>
    <row r="128" customFormat="false" ht="15.75" hidden="false" customHeight="false" outlineLevel="0" collapsed="false">
      <c r="A128" s="51" t="s">
        <v>438</v>
      </c>
      <c r="B128" s="128" t="n">
        <v>0</v>
      </c>
      <c r="C128" s="128" t="n">
        <v>0</v>
      </c>
      <c r="D128" s="128" t="n">
        <v>0</v>
      </c>
      <c r="E128" s="128" t="n">
        <v>0</v>
      </c>
      <c r="F128" s="128" t="n">
        <v>0</v>
      </c>
      <c r="G128" s="128" t="n">
        <v>0</v>
      </c>
      <c r="H128" s="128" t="n">
        <v>0</v>
      </c>
      <c r="I128" s="128" t="n">
        <v>0</v>
      </c>
      <c r="J128" s="28"/>
      <c r="K128" s="51" t="s">
        <v>443</v>
      </c>
      <c r="L128" s="128" t="n">
        <v>0</v>
      </c>
      <c r="M128" s="128" t="n">
        <v>0</v>
      </c>
      <c r="N128" s="128" t="n">
        <v>0</v>
      </c>
      <c r="O128" s="128" t="n">
        <v>0</v>
      </c>
      <c r="P128" s="128" t="n">
        <v>0</v>
      </c>
      <c r="Q128" s="128" t="n">
        <v>0</v>
      </c>
      <c r="R128" s="128" t="n">
        <v>0</v>
      </c>
      <c r="S128" s="128" t="n">
        <v>0</v>
      </c>
    </row>
    <row r="129" customFormat="false" ht="15.75" hidden="false" customHeight="false" outlineLevel="0" collapsed="false">
      <c r="A129" s="51" t="s">
        <v>439</v>
      </c>
      <c r="B129" s="128" t="n">
        <v>0</v>
      </c>
      <c r="C129" s="128" t="n">
        <v>0</v>
      </c>
      <c r="D129" s="128" t="n">
        <v>0</v>
      </c>
      <c r="E129" s="128" t="n">
        <v>0</v>
      </c>
      <c r="F129" s="128" t="n">
        <v>0</v>
      </c>
      <c r="G129" s="128" t="n">
        <v>0</v>
      </c>
      <c r="H129" s="128" t="n">
        <v>0</v>
      </c>
      <c r="I129" s="128" t="n">
        <v>0</v>
      </c>
      <c r="J129" s="28"/>
      <c r="K129" s="51" t="s">
        <v>444</v>
      </c>
      <c r="L129" s="128" t="n">
        <v>0</v>
      </c>
      <c r="M129" s="128" t="n">
        <v>0</v>
      </c>
      <c r="N129" s="128" t="n">
        <v>0</v>
      </c>
      <c r="O129" s="128" t="n">
        <v>0</v>
      </c>
      <c r="P129" s="128" t="n">
        <v>0</v>
      </c>
      <c r="Q129" s="128" t="n">
        <v>0</v>
      </c>
      <c r="R129" s="128" t="n">
        <v>0</v>
      </c>
      <c r="S129" s="128" t="n">
        <v>0</v>
      </c>
    </row>
    <row r="130" customFormat="false" ht="15.75" hidden="false" customHeight="false" outlineLevel="0" collapsed="false">
      <c r="A130" s="51" t="s">
        <v>440</v>
      </c>
      <c r="B130" s="128" t="n">
        <v>0</v>
      </c>
      <c r="C130" s="128" t="n">
        <v>0</v>
      </c>
      <c r="D130" s="128" t="n">
        <v>0</v>
      </c>
      <c r="E130" s="128" t="n">
        <v>0</v>
      </c>
      <c r="F130" s="128" t="n">
        <v>0</v>
      </c>
      <c r="G130" s="128" t="n">
        <v>0</v>
      </c>
      <c r="H130" s="128" t="n">
        <v>0</v>
      </c>
      <c r="I130" s="128" t="n">
        <v>0</v>
      </c>
      <c r="K130" s="51" t="s">
        <v>445</v>
      </c>
      <c r="L130" s="128" t="n">
        <v>0</v>
      </c>
      <c r="M130" s="128" t="n">
        <v>0</v>
      </c>
      <c r="N130" s="128" t="n">
        <v>0</v>
      </c>
      <c r="O130" s="128" t="n">
        <v>0</v>
      </c>
      <c r="P130" s="128" t="n">
        <v>0</v>
      </c>
      <c r="Q130" s="128" t="n">
        <v>0</v>
      </c>
      <c r="R130" s="128" t="n">
        <v>0</v>
      </c>
      <c r="S130" s="128" t="n">
        <v>0</v>
      </c>
    </row>
    <row r="131" customFormat="false" ht="15.75" hidden="false" customHeight="false" outlineLevel="0" collapsed="false">
      <c r="A131" s="51"/>
      <c r="H131" s="129" t="n">
        <f aca="false">B127+B128+B129+B130+D127+D128+D129+D130+F127+F128+F129+F130+H127+H128+H129+H130</f>
        <v>0</v>
      </c>
      <c r="I131" s="129" t="n">
        <f aca="false">C127+C128+C129+C130+E127+E128+E129+E130+G127+G128+G129+G130+I127+I128+I129+I130</f>
        <v>0</v>
      </c>
      <c r="K131" s="51"/>
      <c r="R131" s="129" t="n">
        <f aca="false">L127+L128+L129+L130+N127+N128+N129+N130+P127+P128+P129+P130+R127+R128+R129+R130</f>
        <v>0</v>
      </c>
      <c r="S131" s="129" t="n">
        <f aca="false">M127+M128+M129+M130+O127+O128+O129+O130+Q127+Q128+Q129+Q130+S127+S128+S129+S130</f>
        <v>0</v>
      </c>
    </row>
  </sheetData>
  <mergeCells count="132">
    <mergeCell ref="A1:S1"/>
    <mergeCell ref="B3:I3"/>
    <mergeCell ref="L3:S3"/>
    <mergeCell ref="B4:C4"/>
    <mergeCell ref="D4:E4"/>
    <mergeCell ref="F4:G4"/>
    <mergeCell ref="H4:I4"/>
    <mergeCell ref="L4:M4"/>
    <mergeCell ref="N4:O4"/>
    <mergeCell ref="P4:Q4"/>
    <mergeCell ref="R4:S4"/>
    <mergeCell ref="A12:S12"/>
    <mergeCell ref="B14:I14"/>
    <mergeCell ref="L14:S14"/>
    <mergeCell ref="B15:C15"/>
    <mergeCell ref="D15:E15"/>
    <mergeCell ref="F15:G15"/>
    <mergeCell ref="H15:I15"/>
    <mergeCell ref="L15:M15"/>
    <mergeCell ref="N15:O15"/>
    <mergeCell ref="P15:Q15"/>
    <mergeCell ref="R15:S15"/>
    <mergeCell ref="A23:S23"/>
    <mergeCell ref="B25:I25"/>
    <mergeCell ref="L25:S25"/>
    <mergeCell ref="B26:C26"/>
    <mergeCell ref="D26:E26"/>
    <mergeCell ref="F26:G26"/>
    <mergeCell ref="H26:I26"/>
    <mergeCell ref="L26:M26"/>
    <mergeCell ref="N26:O26"/>
    <mergeCell ref="P26:Q26"/>
    <mergeCell ref="R26:S26"/>
    <mergeCell ref="A34:S34"/>
    <mergeCell ref="B36:I36"/>
    <mergeCell ref="L36:S36"/>
    <mergeCell ref="B37:C37"/>
    <mergeCell ref="D37:E37"/>
    <mergeCell ref="F37:G37"/>
    <mergeCell ref="H37:I37"/>
    <mergeCell ref="L37:M37"/>
    <mergeCell ref="N37:O37"/>
    <mergeCell ref="P37:Q37"/>
    <mergeCell ref="R37:S37"/>
    <mergeCell ref="A45:S45"/>
    <mergeCell ref="B47:I47"/>
    <mergeCell ref="L47:S47"/>
    <mergeCell ref="B48:C48"/>
    <mergeCell ref="D48:E48"/>
    <mergeCell ref="F48:G48"/>
    <mergeCell ref="H48:I48"/>
    <mergeCell ref="L48:M48"/>
    <mergeCell ref="N48:O48"/>
    <mergeCell ref="P48:Q48"/>
    <mergeCell ref="R48:S48"/>
    <mergeCell ref="A56:S56"/>
    <mergeCell ref="B58:I58"/>
    <mergeCell ref="L58:S58"/>
    <mergeCell ref="B59:C59"/>
    <mergeCell ref="D59:E59"/>
    <mergeCell ref="F59:G59"/>
    <mergeCell ref="H59:I59"/>
    <mergeCell ref="L59:M59"/>
    <mergeCell ref="N59:O59"/>
    <mergeCell ref="P59:Q59"/>
    <mergeCell ref="R59:S59"/>
    <mergeCell ref="A67:S67"/>
    <mergeCell ref="B69:I69"/>
    <mergeCell ref="L69:S69"/>
    <mergeCell ref="B70:C70"/>
    <mergeCell ref="D70:E70"/>
    <mergeCell ref="F70:G70"/>
    <mergeCell ref="H70:I70"/>
    <mergeCell ref="L70:M70"/>
    <mergeCell ref="N70:O70"/>
    <mergeCell ref="P70:Q70"/>
    <mergeCell ref="R70:S70"/>
    <mergeCell ref="A78:S78"/>
    <mergeCell ref="B80:I80"/>
    <mergeCell ref="L80:S80"/>
    <mergeCell ref="B81:C81"/>
    <mergeCell ref="D81:E81"/>
    <mergeCell ref="F81:G81"/>
    <mergeCell ref="H81:I81"/>
    <mergeCell ref="L81:M81"/>
    <mergeCell ref="N81:O81"/>
    <mergeCell ref="P81:Q81"/>
    <mergeCell ref="R81:S81"/>
    <mergeCell ref="A89:S89"/>
    <mergeCell ref="B91:I91"/>
    <mergeCell ref="L91:S91"/>
    <mergeCell ref="B92:C92"/>
    <mergeCell ref="D92:E92"/>
    <mergeCell ref="F92:G92"/>
    <mergeCell ref="H92:I92"/>
    <mergeCell ref="L92:M92"/>
    <mergeCell ref="N92:O92"/>
    <mergeCell ref="P92:Q92"/>
    <mergeCell ref="R92:S92"/>
    <mergeCell ref="A100:S100"/>
    <mergeCell ref="B102:I102"/>
    <mergeCell ref="L102:S102"/>
    <mergeCell ref="B103:C103"/>
    <mergeCell ref="D103:E103"/>
    <mergeCell ref="F103:G103"/>
    <mergeCell ref="H103:I103"/>
    <mergeCell ref="L103:M103"/>
    <mergeCell ref="N103:O103"/>
    <mergeCell ref="P103:Q103"/>
    <mergeCell ref="R103:S103"/>
    <mergeCell ref="A111:S111"/>
    <mergeCell ref="B113:I113"/>
    <mergeCell ref="L113:S113"/>
    <mergeCell ref="B114:C114"/>
    <mergeCell ref="D114:E114"/>
    <mergeCell ref="F114:G114"/>
    <mergeCell ref="H114:I114"/>
    <mergeCell ref="L114:M114"/>
    <mergeCell ref="N114:O114"/>
    <mergeCell ref="P114:Q114"/>
    <mergeCell ref="R114:S114"/>
    <mergeCell ref="A122:S122"/>
    <mergeCell ref="B124:I124"/>
    <mergeCell ref="L124:S124"/>
    <mergeCell ref="B125:C125"/>
    <mergeCell ref="D125:E125"/>
    <mergeCell ref="F125:G125"/>
    <mergeCell ref="H125:I125"/>
    <mergeCell ref="L125:M125"/>
    <mergeCell ref="N125:O125"/>
    <mergeCell ref="P125:Q125"/>
    <mergeCell ref="R125:S125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6.2908163265306"/>
    <col collapsed="false" hidden="false" max="1025" min="2" style="0" width="14.4285714285714"/>
  </cols>
  <sheetData>
    <row r="1" customFormat="false" ht="15.75" hidden="false" customHeight="false" outlineLevel="0" collapsed="false">
      <c r="A1" s="130" t="s">
        <v>519</v>
      </c>
    </row>
    <row r="2" customFormat="false" ht="15.75" hidden="false" customHeight="false" outlineLevel="0" collapsed="false">
      <c r="A2" s="31" t="s">
        <v>520</v>
      </c>
      <c r="B2" s="31" t="s">
        <v>447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customFormat="false" ht="15.75" hidden="false" customHeight="false" outlineLevel="0" collapsed="false">
      <c r="A3" s="26" t="s">
        <v>521</v>
      </c>
      <c r="B3" s="28" t="n">
        <f aca="false">MOOE!B5</f>
        <v>15763.5</v>
      </c>
    </row>
    <row r="4" customFormat="false" ht="15.75" hidden="false" customHeight="false" outlineLevel="0" collapsed="false">
      <c r="A4" s="26" t="s">
        <v>522</v>
      </c>
      <c r="B4" s="28" t="n">
        <f aca="false">MOOE!B6</f>
        <v>50540.21</v>
      </c>
    </row>
    <row r="5" customFormat="false" ht="15.75" hidden="false" customHeight="false" outlineLevel="0" collapsed="false">
      <c r="A5" s="26" t="s">
        <v>523</v>
      </c>
      <c r="B5" s="28" t="n">
        <f aca="false">MOOE!B7</f>
        <v>80485.05</v>
      </c>
    </row>
    <row r="6" customFormat="false" ht="15.75" hidden="false" customHeight="false" outlineLevel="0" collapsed="false">
      <c r="A6" s="26" t="s">
        <v>524</v>
      </c>
      <c r="B6" s="28" t="n">
        <f aca="false">MOOE!B8</f>
        <v>95565.73</v>
      </c>
    </row>
    <row r="7" customFormat="false" ht="15.75" hidden="false" customHeight="false" outlineLevel="0" collapsed="false">
      <c r="A7" s="26" t="s">
        <v>44</v>
      </c>
      <c r="B7" s="28" t="n">
        <f aca="false">MOOE!B9</f>
        <v>2275004.1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customFormat="false" ht="15.75" hidden="false" customHeight="false" outlineLevel="0" collapsed="false">
      <c r="A8" s="26" t="s">
        <v>525</v>
      </c>
      <c r="B8" s="28" t="n">
        <f aca="false">MOOE!B10</f>
        <v>107591.42</v>
      </c>
    </row>
    <row r="9" customFormat="false" ht="15.75" hidden="false" customHeight="false" outlineLevel="0" collapsed="false">
      <c r="A9" s="26" t="s">
        <v>526</v>
      </c>
      <c r="B9" s="28" t="n">
        <f aca="false">MOOE!B11</f>
        <v>67127.82</v>
      </c>
    </row>
    <row r="10" customFormat="false" ht="15.75" hidden="false" customHeight="false" outlineLevel="0" collapsed="false">
      <c r="A10" s="26" t="s">
        <v>527</v>
      </c>
      <c r="B10" s="28" t="n">
        <f aca="false">MOOE!B12</f>
        <v>92388.8</v>
      </c>
    </row>
    <row r="11" customFormat="false" ht="15.75" hidden="false" customHeight="false" outlineLevel="0" collapsed="false">
      <c r="A11" s="26" t="s">
        <v>528</v>
      </c>
      <c r="B11" s="28" t="n">
        <f aca="false">MOOE!B13</f>
        <v>157089.15</v>
      </c>
    </row>
    <row r="12" customFormat="false" ht="15.75" hidden="false" customHeight="false" outlineLevel="0" collapsed="false">
      <c r="A12" s="26" t="s">
        <v>529</v>
      </c>
      <c r="B12" s="28" t="n">
        <f aca="false">MOOE!B14</f>
        <v>31825.27</v>
      </c>
    </row>
    <row r="13" customFormat="false" ht="15.75" hidden="false" customHeight="false" outlineLevel="0" collapsed="false">
      <c r="A13" s="26" t="s">
        <v>530</v>
      </c>
      <c r="B13" s="28" t="n">
        <f aca="false">MOOE!B15</f>
        <v>0</v>
      </c>
    </row>
    <row r="14" customFormat="false" ht="15.75" hidden="false" customHeight="false" outlineLevel="0" collapsed="false">
      <c r="A14" s="26" t="s">
        <v>531</v>
      </c>
      <c r="B14" s="28" t="n">
        <f aca="false">MOOE!B16</f>
        <v>0</v>
      </c>
    </row>
    <row r="15" customFormat="false" ht="15.75" hidden="false" customHeight="false" outlineLevel="0" collapsed="false">
      <c r="B15" s="28" t="n">
        <f aca="false">MOOE!B17</f>
        <v>2957617.55</v>
      </c>
    </row>
    <row r="31" customFormat="false" ht="15.75" hidden="false" customHeight="false" outlineLevel="0" collapsed="false">
      <c r="A31" s="31" t="s">
        <v>520</v>
      </c>
      <c r="B31" s="31" t="s">
        <v>447</v>
      </c>
    </row>
    <row r="32" customFormat="false" ht="15.75" hidden="false" customHeight="false" outlineLevel="0" collapsed="false">
      <c r="A32" s="26" t="s">
        <v>521</v>
      </c>
      <c r="B32" s="37" t="n">
        <f aca="false">'Special Projects'!B5</f>
        <v>47300</v>
      </c>
    </row>
    <row r="33" customFormat="false" ht="15.75" hidden="false" customHeight="false" outlineLevel="0" collapsed="false">
      <c r="A33" s="26" t="s">
        <v>522</v>
      </c>
      <c r="B33" s="37" t="n">
        <f aca="false">'Special Projects'!B6</f>
        <v>181300</v>
      </c>
    </row>
    <row r="34" customFormat="false" ht="15.75" hidden="false" customHeight="false" outlineLevel="0" collapsed="false">
      <c r="A34" s="26" t="s">
        <v>523</v>
      </c>
      <c r="B34" s="37" t="n">
        <f aca="false">'Special Projects'!B7</f>
        <v>122300</v>
      </c>
    </row>
    <row r="35" customFormat="false" ht="15.75" hidden="false" customHeight="false" outlineLevel="0" collapsed="false">
      <c r="A35" s="26" t="s">
        <v>524</v>
      </c>
      <c r="B35" s="37" t="n">
        <f aca="false">'Special Projects'!B8</f>
        <v>567727</v>
      </c>
    </row>
    <row r="36" customFormat="false" ht="15.75" hidden="false" customHeight="false" outlineLevel="0" collapsed="false">
      <c r="A36" s="26" t="s">
        <v>44</v>
      </c>
      <c r="B36" s="37" t="n">
        <f aca="false">'Special Projects'!B9</f>
        <v>494707</v>
      </c>
    </row>
    <row r="37" customFormat="false" ht="15.75" hidden="false" customHeight="false" outlineLevel="0" collapsed="false">
      <c r="A37" s="26" t="s">
        <v>525</v>
      </c>
      <c r="B37" s="37" t="n">
        <f aca="false">'Special Projects'!B10</f>
        <v>531800</v>
      </c>
    </row>
    <row r="38" customFormat="false" ht="15.75" hidden="false" customHeight="false" outlineLevel="0" collapsed="false">
      <c r="A38" s="26" t="s">
        <v>526</v>
      </c>
      <c r="B38" s="37" t="n">
        <f aca="false">'Special Projects'!B11</f>
        <v>8438451</v>
      </c>
    </row>
    <row r="39" customFormat="false" ht="15.75" hidden="false" customHeight="false" outlineLevel="0" collapsed="false">
      <c r="A39" s="26" t="s">
        <v>527</v>
      </c>
      <c r="B39" s="37" t="n">
        <f aca="false">'Special Projects'!B12</f>
        <v>413200</v>
      </c>
    </row>
    <row r="40" customFormat="false" ht="15.75" hidden="false" customHeight="false" outlineLevel="0" collapsed="false">
      <c r="A40" s="26" t="s">
        <v>528</v>
      </c>
      <c r="B40" s="37" t="n">
        <f aca="false">'Special Projects'!B13</f>
        <v>353409.09</v>
      </c>
    </row>
    <row r="41" customFormat="false" ht="15.75" hidden="false" customHeight="false" outlineLevel="0" collapsed="false">
      <c r="A41" s="26" t="s">
        <v>529</v>
      </c>
      <c r="B41" s="37" t="n">
        <f aca="false">'Special Projects'!B14</f>
        <v>810053.95</v>
      </c>
    </row>
    <row r="42" customFormat="false" ht="15.75" hidden="false" customHeight="false" outlineLevel="0" collapsed="false">
      <c r="A42" s="26" t="s">
        <v>530</v>
      </c>
      <c r="B42" s="37" t="n">
        <f aca="false">'Special Projects'!B15</f>
        <v>0</v>
      </c>
    </row>
    <row r="43" customFormat="false" ht="15.75" hidden="false" customHeight="false" outlineLevel="0" collapsed="false">
      <c r="A43" s="26" t="s">
        <v>531</v>
      </c>
      <c r="B43" s="37" t="n">
        <f aca="false">'Special Projects'!B16</f>
        <v>0</v>
      </c>
    </row>
    <row r="44" customFormat="false" ht="15.75" hidden="false" customHeight="false" outlineLevel="0" collapsed="false">
      <c r="B44" s="37" t="n">
        <f aca="false">'Special Projects'!B17</f>
        <v>11912948.04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