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aldAirey\source\repos\quadratically-expanding-space\Models\"/>
    </mc:Choice>
  </mc:AlternateContent>
  <xr:revisionPtr revIDLastSave="0" documentId="13_ncr:1_{2431C514-BE52-4EFE-9FE5-9F10F70157C5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Constants" sheetId="1" r:id="rId1"/>
    <sheet name="SNe Ia Data" sheetId="3" r:id="rId2"/>
    <sheet name="SNe Ia Model" sheetId="14" r:id="rId3"/>
    <sheet name="Recombination" sheetId="224" r:id="rId4"/>
    <sheet name="Geometry" sheetId="111" r:id="rId5"/>
    <sheet name="Rotation Curves" sheetId="220" r:id="rId6"/>
    <sheet name="BTFR Data" sheetId="115" r:id="rId7"/>
  </sheets>
  <externalReferences>
    <externalReference r:id="rId8"/>
  </externalReferences>
  <definedNames>
    <definedName name="accel">#REF!</definedName>
    <definedName name="Age">Constants!$B$27</definedName>
    <definedName name="AgeOfCMB" localSheetId="4">Geometry!$B$7</definedName>
    <definedName name="AngularScale" localSheetId="4">Geometry!$B$8</definedName>
    <definedName name="BaryonDensity">Geometry!$B$4</definedName>
    <definedName name="BoltzmannConstant">Constants!$B$15</definedName>
    <definedName name="BulgeMass" localSheetId="5">'Rotation Curves'!$C:$C</definedName>
    <definedName name="CMBTemperature">Constants!$B$13</definedName>
    <definedName name="Color" localSheetId="1">'SNe Ia Data'!$H:$H</definedName>
    <definedName name="ColorError" localSheetId="1">'SNe Ia Data'!$I:$I</definedName>
    <definedName name="ConstantOfIntegration">[1]Constants!$B$27</definedName>
    <definedName name="ConversionFactor">Constants!#REF!</definedName>
    <definedName name="CoreMass" localSheetId="5">'Rotation Curves'!$B$3</definedName>
    <definedName name="CoreRadius" localSheetId="5">'Rotation Curves'!$B$2</definedName>
    <definedName name="CriticalDensity">Constants!#REF!</definedName>
    <definedName name="Curvature" localSheetId="4">Geometry!#REF!</definedName>
    <definedName name="Density" localSheetId="5">'Rotation Curves'!$B$4</definedName>
    <definedName name="Deprojection">#REF!</definedName>
    <definedName name="DiskMass" localSheetId="5">'Rotation Curves'!#REF!</definedName>
    <definedName name="DiskScaleLengthPc" localSheetId="5">'Rotation Curves'!$C$112</definedName>
    <definedName name="DistanceSurfaceLastScattering" localSheetId="4">Geometry!$B$6</definedName>
    <definedName name="ElectronMass">Constants!$B$32</definedName>
    <definedName name="errorMass">'BTFR Data'!$M:$M</definedName>
    <definedName name="Gly">Constants!$B$12</definedName>
    <definedName name="Gpc">Constants!$B$5</definedName>
    <definedName name="GravitationalConstant">Constants!$B$14</definedName>
    <definedName name="Gyr">Constants!$B$9</definedName>
    <definedName name="HaloMass" localSheetId="5">'Rotation Curves'!#REF!</definedName>
    <definedName name="HeliumAbundance">Constants!$B$37</definedName>
    <definedName name="HeliumMass">Constants!$B$35</definedName>
    <definedName name="HubbleConstant">Constants!$B$22</definedName>
    <definedName name="HubbleConstantCMB">Constants!$B$20</definedName>
    <definedName name="HubbleConstantSNe">Constants!$B$21</definedName>
    <definedName name="HydrogenAbundance">Constants!$B$36</definedName>
    <definedName name="HydrogenMass">Constants!$B$34</definedName>
    <definedName name="InitialTangentVelocity">Constants!$B$28</definedName>
    <definedName name="km">Constants!$B$1</definedName>
    <definedName name="kpc">Constants!$B$3</definedName>
    <definedName name="kyr">Constants!$B$7</definedName>
    <definedName name="LCDMAge">Constants!$B$25</definedName>
    <definedName name="LCDMBulgeEffectiveRadius" localSheetId="5">'Rotation Curves'!$C$110</definedName>
    <definedName name="LCDMDiskSurfaceDensity" localSheetId="5">'Rotation Curves'!$B$117</definedName>
    <definedName name="LCDMHaloRepresentativeDensity" localSheetId="5">'Rotation Curves'!$B$118</definedName>
    <definedName name="LCDMHaloScaleLengthPc" localSheetId="5">'Rotation Curves'!$C$114</definedName>
    <definedName name="LCDMModelBER" localSheetId="5">'Rotation Curves'!$B$110</definedName>
    <definedName name="LCDMModelBTM" localSheetId="5">'Rotation Curves'!$B$111</definedName>
    <definedName name="LCDMModelChiSquare" localSheetId="5">'Rotation Curves'!$H$219</definedName>
    <definedName name="LCDMModelDSR" localSheetId="5">'Rotation Curves'!$B$112</definedName>
    <definedName name="LCDMModelDTM" localSheetId="5">'Rotation Curves'!$B$113</definedName>
    <definedName name="LCDMModelHSR" localSheetId="5">'Rotation Curves'!$B$114</definedName>
    <definedName name="LCDMModelHTM" localSheetId="5">'Rotation Curves'!$B$115</definedName>
    <definedName name="LCDMRedshift">Constants!$B$24</definedName>
    <definedName name="LCDMScaleLength" localSheetId="5">'Rotation Curves'!$C$112</definedName>
    <definedName name="LCDMTotalBulgeMass" localSheetId="5">'Rotation Curves'!$C$111</definedName>
    <definedName name="LightTravelDistance" localSheetId="4">Geometry!$B:$B</definedName>
    <definedName name="LightYear">Constants!$B$11</definedName>
    <definedName name="Mag">'SNe Ia Data'!$A$8</definedName>
    <definedName name="MassToLuminosity" localSheetId="5">'Rotation Curves'!#REF!</definedName>
    <definedName name="Mb" localSheetId="1">'SNe Ia Data'!$B$4</definedName>
    <definedName name="MeanObservedDistanceModuli" localSheetId="1">'SNe Ia Data'!#REF!</definedName>
    <definedName name="MeanObservedLuminousDistance">'SNe Ia Data'!#REF!</definedName>
    <definedName name="ModelVelocity" localSheetId="5">'Rotation Curves'!$G:$G</definedName>
    <definedName name="Mpc">Constants!$B$4</definedName>
    <definedName name="Myr">Constants!$B$8</definedName>
    <definedName name="ObservedDistanceModuli">'SNe Ia Data'!$K:$K</definedName>
    <definedName name="ObservedLuminousDistance">'SNe Ia Data'!$L:$L</definedName>
    <definedName name="observedMass">'BTFR Data'!$K:$K</definedName>
    <definedName name="ObservedVelocity" localSheetId="5">'Rotation Curves'!$E:$E</definedName>
    <definedName name="ObservedVelocityM">#REF!</definedName>
    <definedName name="pc">Constants!$B$2</definedName>
    <definedName name="PeakMagnitude" localSheetId="1">'SNe Ia Data'!$D:$D</definedName>
    <definedName name="PeakMagnitudeError" localSheetId="1">'SNe Ia Data'!$E:$E</definedName>
    <definedName name="PlanckAngularScale">Constants!$B$23</definedName>
    <definedName name="PlanckConstant">Constants!$B$16</definedName>
    <definedName name="predictedMass">'BTFR Data'!$L:$L</definedName>
    <definedName name="ProtonMass">Constants!$B$33</definedName>
    <definedName name="QEHModelChiSquare" localSheetId="5">'Rotation Curves'!$H$107</definedName>
    <definedName name="QESDiskSurfaceDensity" localSheetId="5">'Rotation Curves'!$B$5</definedName>
    <definedName name="QESLuminousDistance">'SNe Ia Data'!$M:$M</definedName>
    <definedName name="QESRedShift" localSheetId="4">Geometry!$B$3</definedName>
    <definedName name="RadiationDensityConstant">Constants!$B$19</definedName>
    <definedName name="RadiusKm" localSheetId="5">'Rotation Curves'!$B:$B</definedName>
    <definedName name="RadiusKpc" localSheetId="5">'Rotation Curves'!$A:$A</definedName>
    <definedName name="RadiusOfCurvature" localSheetId="4">Geometry!$B$5</definedName>
    <definedName name="RadiusPc" localSheetId="5">'Rotation Curves'!#REF!</definedName>
    <definedName name="RedShift" localSheetId="1">'SNe Ia Data'!$B:$B</definedName>
    <definedName name="RedShift">#REF!</definedName>
    <definedName name="ReducedPlanckConstant">Constants!$B$17</definedName>
    <definedName name="ScatterError" localSheetId="1">'SNe Ia Data'!#REF!</definedName>
    <definedName name="second">#REF!</definedName>
    <definedName name="SecondsPerYear">Constants!$B$6</definedName>
    <definedName name="SneIaRedshift">Geometry!$B$14</definedName>
    <definedName name="SolarLuminosity">Constants!$B$31</definedName>
    <definedName name="SolarMass">Constants!$B$30</definedName>
    <definedName name="SoundHorizon">Geometry!$B$4</definedName>
    <definedName name="StefanBoltzmannConstant">Constants!$B$18</definedName>
    <definedName name="Stretch" localSheetId="1">'SNe Ia Data'!$F:$F</definedName>
    <definedName name="StretchError" localSheetId="1">'SNe Ia Data'!$G:$G</definedName>
    <definedName name="StretchParameter">'SNe Ia Data'!$L:$L</definedName>
    <definedName name="T2DistanceModuli" localSheetId="1">'SNe Ia Data'!$O:$O</definedName>
    <definedName name="T2LuminousDistance">'SNe Ia Data'!$N:$N</definedName>
    <definedName name="tau">#REF!</definedName>
    <definedName name="TotalError" localSheetId="1">'SNe Ia Data'!$J:$J</definedName>
    <definedName name="TotalMass" localSheetId="5">'Rotation Curves'!$D:$D</definedName>
    <definedName name="UniverseAcceleration">Constants!$B$26</definedName>
    <definedName name="UniverseSize">Constants!$B$29</definedName>
    <definedName name="veloc">#REF!</definedName>
    <definedName name="velocity">'BTFR Data'!$C:$C</definedName>
    <definedName name="VelocityError" localSheetId="5">'Rotation Curves'!$F:$F</definedName>
    <definedName name="VelocityOfLight">Constants!$B$10</definedName>
    <definedName name="ZError">'SNe Ia Data'!$C:$C</definedName>
    <definedName name="Zeta3">Constants!$B$38</definedName>
    <definedName name="α" localSheetId="1">'SNe Ia Data'!$B$2</definedName>
    <definedName name="β" localSheetId="1">'SNe Ia Data'!$B$3</definedName>
    <definedName name="ΛCDMDistanceModuli" localSheetId="1">'SNe Ia Data'!$S:$S</definedName>
    <definedName name="ΛCDMLuminousDistance" localSheetId="1">'SNe Ia Data'!$R:$R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11" l="1"/>
  <c r="C15" i="111" s="1"/>
  <c r="M7" i="3"/>
  <c r="M8" i="3"/>
  <c r="M9" i="3"/>
  <c r="M10" i="3"/>
  <c r="M11" i="3"/>
  <c r="M12" i="3"/>
  <c r="M13" i="3"/>
  <c r="M14" i="3"/>
  <c r="M15" i="3"/>
  <c r="M16" i="3"/>
  <c r="N16" i="3" s="1"/>
  <c r="M17" i="3"/>
  <c r="M18" i="3"/>
  <c r="M19" i="3"/>
  <c r="M20" i="3"/>
  <c r="M21" i="3"/>
  <c r="M22" i="3"/>
  <c r="M23" i="3"/>
  <c r="M24" i="3"/>
  <c r="M25" i="3"/>
  <c r="M26" i="3"/>
  <c r="M27" i="3"/>
  <c r="M28" i="3"/>
  <c r="N28" i="3" s="1"/>
  <c r="M29" i="3"/>
  <c r="M30" i="3"/>
  <c r="M31" i="3"/>
  <c r="M32" i="3"/>
  <c r="M33" i="3"/>
  <c r="M34" i="3"/>
  <c r="M35" i="3"/>
  <c r="M36" i="3"/>
  <c r="M37" i="3"/>
  <c r="M38" i="3"/>
  <c r="M39" i="3"/>
  <c r="M40" i="3"/>
  <c r="N40" i="3" s="1"/>
  <c r="M41" i="3"/>
  <c r="M42" i="3"/>
  <c r="M43" i="3"/>
  <c r="M44" i="3"/>
  <c r="M45" i="3"/>
  <c r="M46" i="3"/>
  <c r="M47" i="3"/>
  <c r="M48" i="3"/>
  <c r="M49" i="3"/>
  <c r="M50" i="3"/>
  <c r="M51" i="3"/>
  <c r="M52" i="3"/>
  <c r="N52" i="3" s="1"/>
  <c r="M53" i="3"/>
  <c r="M54" i="3"/>
  <c r="M55" i="3"/>
  <c r="M56" i="3"/>
  <c r="M57" i="3"/>
  <c r="M58" i="3"/>
  <c r="M59" i="3"/>
  <c r="M60" i="3"/>
  <c r="M61" i="3"/>
  <c r="M62" i="3"/>
  <c r="M63" i="3"/>
  <c r="M64" i="3"/>
  <c r="N64" i="3" s="1"/>
  <c r="M65" i="3"/>
  <c r="M66" i="3"/>
  <c r="M67" i="3"/>
  <c r="M68" i="3"/>
  <c r="M69" i="3"/>
  <c r="M70" i="3"/>
  <c r="M71" i="3"/>
  <c r="M72" i="3"/>
  <c r="M73" i="3"/>
  <c r="M74" i="3"/>
  <c r="M75" i="3"/>
  <c r="M76" i="3"/>
  <c r="N76" i="3" s="1"/>
  <c r="M77" i="3"/>
  <c r="M78" i="3"/>
  <c r="M79" i="3"/>
  <c r="M80" i="3"/>
  <c r="M81" i="3"/>
  <c r="M82" i="3"/>
  <c r="M83" i="3"/>
  <c r="M84" i="3"/>
  <c r="M85" i="3"/>
  <c r="M86" i="3"/>
  <c r="M87" i="3"/>
  <c r="M88" i="3"/>
  <c r="N88" i="3" s="1"/>
  <c r="M89" i="3"/>
  <c r="M90" i="3"/>
  <c r="M91" i="3"/>
  <c r="M92" i="3"/>
  <c r="M93" i="3"/>
  <c r="M94" i="3"/>
  <c r="M95" i="3"/>
  <c r="M96" i="3"/>
  <c r="M97" i="3"/>
  <c r="M98" i="3"/>
  <c r="M99" i="3"/>
  <c r="M100" i="3"/>
  <c r="N100" i="3" s="1"/>
  <c r="M101" i="3"/>
  <c r="N101" i="3" s="1"/>
  <c r="M102" i="3"/>
  <c r="M103" i="3"/>
  <c r="M104" i="3"/>
  <c r="M105" i="3"/>
  <c r="M106" i="3"/>
  <c r="M107" i="3"/>
  <c r="M108" i="3"/>
  <c r="M109" i="3"/>
  <c r="M110" i="3"/>
  <c r="M111" i="3"/>
  <c r="M112" i="3"/>
  <c r="N112" i="3" s="1"/>
  <c r="M113" i="3"/>
  <c r="M114" i="3"/>
  <c r="M115" i="3"/>
  <c r="M116" i="3"/>
  <c r="M117" i="3"/>
  <c r="M118" i="3"/>
  <c r="M119" i="3"/>
  <c r="M120" i="3"/>
  <c r="M121" i="3"/>
  <c r="M122" i="3"/>
  <c r="M123" i="3"/>
  <c r="M124" i="3"/>
  <c r="N124" i="3" s="1"/>
  <c r="M125" i="3"/>
  <c r="M126" i="3"/>
  <c r="M127" i="3"/>
  <c r="M128" i="3"/>
  <c r="M129" i="3"/>
  <c r="M130" i="3"/>
  <c r="M131" i="3"/>
  <c r="M132" i="3"/>
  <c r="M133" i="3"/>
  <c r="M134" i="3"/>
  <c r="M135" i="3"/>
  <c r="M136" i="3"/>
  <c r="N136" i="3" s="1"/>
  <c r="M137" i="3"/>
  <c r="M138" i="3"/>
  <c r="M139" i="3"/>
  <c r="M140" i="3"/>
  <c r="M141" i="3"/>
  <c r="M142" i="3"/>
  <c r="M143" i="3"/>
  <c r="M144" i="3"/>
  <c r="M145" i="3"/>
  <c r="M146" i="3"/>
  <c r="M147" i="3"/>
  <c r="M148" i="3"/>
  <c r="N148" i="3" s="1"/>
  <c r="M149" i="3"/>
  <c r="M150" i="3"/>
  <c r="M151" i="3"/>
  <c r="M152" i="3"/>
  <c r="M153" i="3"/>
  <c r="M154" i="3"/>
  <c r="M155" i="3"/>
  <c r="M156" i="3"/>
  <c r="M157" i="3"/>
  <c r="M158" i="3"/>
  <c r="M159" i="3"/>
  <c r="M160" i="3"/>
  <c r="N160" i="3" s="1"/>
  <c r="M161" i="3"/>
  <c r="M162" i="3"/>
  <c r="M163" i="3"/>
  <c r="M164" i="3"/>
  <c r="M165" i="3"/>
  <c r="M166" i="3"/>
  <c r="M167" i="3"/>
  <c r="M168" i="3"/>
  <c r="M169" i="3"/>
  <c r="M170" i="3"/>
  <c r="M171" i="3"/>
  <c r="M172" i="3"/>
  <c r="N172" i="3" s="1"/>
  <c r="M173" i="3"/>
  <c r="M174" i="3"/>
  <c r="M175" i="3"/>
  <c r="M176" i="3"/>
  <c r="M177" i="3"/>
  <c r="M178" i="3"/>
  <c r="M179" i="3"/>
  <c r="M180" i="3"/>
  <c r="M181" i="3"/>
  <c r="M182" i="3"/>
  <c r="M183" i="3"/>
  <c r="M184" i="3"/>
  <c r="N184" i="3" s="1"/>
  <c r="M185" i="3"/>
  <c r="M186" i="3"/>
  <c r="M187" i="3"/>
  <c r="M188" i="3"/>
  <c r="M189" i="3"/>
  <c r="M190" i="3"/>
  <c r="M191" i="3"/>
  <c r="M192" i="3"/>
  <c r="M193" i="3"/>
  <c r="M194" i="3"/>
  <c r="M195" i="3"/>
  <c r="M196" i="3"/>
  <c r="N196" i="3" s="1"/>
  <c r="M197" i="3"/>
  <c r="M198" i="3"/>
  <c r="M199" i="3"/>
  <c r="M200" i="3"/>
  <c r="M201" i="3"/>
  <c r="M202" i="3"/>
  <c r="M203" i="3"/>
  <c r="M204" i="3"/>
  <c r="M205" i="3"/>
  <c r="M206" i="3"/>
  <c r="M207" i="3"/>
  <c r="M208" i="3"/>
  <c r="N208" i="3" s="1"/>
  <c r="M209" i="3"/>
  <c r="M210" i="3"/>
  <c r="M211" i="3"/>
  <c r="M212" i="3"/>
  <c r="M213" i="3"/>
  <c r="M214" i="3"/>
  <c r="M215" i="3"/>
  <c r="M216" i="3"/>
  <c r="M217" i="3"/>
  <c r="M218" i="3"/>
  <c r="M219" i="3"/>
  <c r="M220" i="3"/>
  <c r="N220" i="3" s="1"/>
  <c r="M221" i="3"/>
  <c r="M222" i="3"/>
  <c r="M223" i="3"/>
  <c r="M224" i="3"/>
  <c r="M225" i="3"/>
  <c r="M226" i="3"/>
  <c r="M227" i="3"/>
  <c r="M228" i="3"/>
  <c r="M229" i="3"/>
  <c r="M230" i="3"/>
  <c r="M231" i="3"/>
  <c r="M232" i="3"/>
  <c r="N232" i="3" s="1"/>
  <c r="M233" i="3"/>
  <c r="M234" i="3"/>
  <c r="M235" i="3"/>
  <c r="M236" i="3"/>
  <c r="M237" i="3"/>
  <c r="M238" i="3"/>
  <c r="M239" i="3"/>
  <c r="M240" i="3"/>
  <c r="M241" i="3"/>
  <c r="M242" i="3"/>
  <c r="M243" i="3"/>
  <c r="M244" i="3"/>
  <c r="N244" i="3" s="1"/>
  <c r="M245" i="3"/>
  <c r="N245" i="3" s="1"/>
  <c r="M246" i="3"/>
  <c r="M247" i="3"/>
  <c r="M248" i="3"/>
  <c r="M249" i="3"/>
  <c r="M250" i="3"/>
  <c r="M251" i="3"/>
  <c r="M252" i="3"/>
  <c r="M253" i="3"/>
  <c r="M254" i="3"/>
  <c r="M255" i="3"/>
  <c r="M256" i="3"/>
  <c r="N256" i="3" s="1"/>
  <c r="M257" i="3"/>
  <c r="M258" i="3"/>
  <c r="M259" i="3"/>
  <c r="M260" i="3"/>
  <c r="M261" i="3"/>
  <c r="M262" i="3"/>
  <c r="M263" i="3"/>
  <c r="M264" i="3"/>
  <c r="M265" i="3"/>
  <c r="M266" i="3"/>
  <c r="M267" i="3"/>
  <c r="M268" i="3"/>
  <c r="N268" i="3" s="1"/>
  <c r="M269" i="3"/>
  <c r="M270" i="3"/>
  <c r="M271" i="3"/>
  <c r="M272" i="3"/>
  <c r="M273" i="3"/>
  <c r="M274" i="3"/>
  <c r="M275" i="3"/>
  <c r="M276" i="3"/>
  <c r="M277" i="3"/>
  <c r="M278" i="3"/>
  <c r="M279" i="3"/>
  <c r="M280" i="3"/>
  <c r="N280" i="3" s="1"/>
  <c r="M281" i="3"/>
  <c r="M282" i="3"/>
  <c r="N282" i="3" s="1"/>
  <c r="M283" i="3"/>
  <c r="M284" i="3"/>
  <c r="M285" i="3"/>
  <c r="M286" i="3"/>
  <c r="M287" i="3"/>
  <c r="M288" i="3"/>
  <c r="M289" i="3"/>
  <c r="M290" i="3"/>
  <c r="M291" i="3"/>
  <c r="M292" i="3"/>
  <c r="N292" i="3" s="1"/>
  <c r="M293" i="3"/>
  <c r="M294" i="3"/>
  <c r="N294" i="3" s="1"/>
  <c r="M295" i="3"/>
  <c r="M296" i="3"/>
  <c r="M297" i="3"/>
  <c r="M298" i="3"/>
  <c r="M299" i="3"/>
  <c r="M300" i="3"/>
  <c r="M301" i="3"/>
  <c r="M302" i="3"/>
  <c r="M303" i="3"/>
  <c r="M304" i="3"/>
  <c r="N304" i="3" s="1"/>
  <c r="M305" i="3"/>
  <c r="M306" i="3"/>
  <c r="N306" i="3" s="1"/>
  <c r="M307" i="3"/>
  <c r="M308" i="3"/>
  <c r="M309" i="3"/>
  <c r="M310" i="3"/>
  <c r="M311" i="3"/>
  <c r="M312" i="3"/>
  <c r="M313" i="3"/>
  <c r="M314" i="3"/>
  <c r="M315" i="3"/>
  <c r="M316" i="3"/>
  <c r="N316" i="3" s="1"/>
  <c r="M317" i="3"/>
  <c r="N317" i="3" s="1"/>
  <c r="M318" i="3"/>
  <c r="N318" i="3" s="1"/>
  <c r="M319" i="3"/>
  <c r="M320" i="3"/>
  <c r="M321" i="3"/>
  <c r="M322" i="3"/>
  <c r="M323" i="3"/>
  <c r="M324" i="3"/>
  <c r="M325" i="3"/>
  <c r="M326" i="3"/>
  <c r="M327" i="3"/>
  <c r="M328" i="3"/>
  <c r="N328" i="3" s="1"/>
  <c r="M329" i="3"/>
  <c r="M330" i="3"/>
  <c r="M331" i="3"/>
  <c r="M332" i="3"/>
  <c r="M333" i="3"/>
  <c r="M334" i="3"/>
  <c r="M335" i="3"/>
  <c r="M336" i="3"/>
  <c r="M337" i="3"/>
  <c r="M338" i="3"/>
  <c r="M339" i="3"/>
  <c r="M340" i="3"/>
  <c r="N340" i="3" s="1"/>
  <c r="M341" i="3"/>
  <c r="N341" i="3" s="1"/>
  <c r="M342" i="3"/>
  <c r="N342" i="3" s="1"/>
  <c r="M343" i="3"/>
  <c r="M344" i="3"/>
  <c r="M345" i="3"/>
  <c r="M346" i="3"/>
  <c r="M347" i="3"/>
  <c r="M348" i="3"/>
  <c r="M349" i="3"/>
  <c r="M350" i="3"/>
  <c r="M351" i="3"/>
  <c r="M352" i="3"/>
  <c r="N352" i="3" s="1"/>
  <c r="M353" i="3"/>
  <c r="M354" i="3"/>
  <c r="N354" i="3" s="1"/>
  <c r="M355" i="3"/>
  <c r="M356" i="3"/>
  <c r="M357" i="3"/>
  <c r="M358" i="3"/>
  <c r="M359" i="3"/>
  <c r="M360" i="3"/>
  <c r="M361" i="3"/>
  <c r="M362" i="3"/>
  <c r="M363" i="3"/>
  <c r="M364" i="3"/>
  <c r="N364" i="3" s="1"/>
  <c r="M365" i="3"/>
  <c r="M366" i="3"/>
  <c r="N366" i="3" s="1"/>
  <c r="M367" i="3"/>
  <c r="M368" i="3"/>
  <c r="M369" i="3"/>
  <c r="M370" i="3"/>
  <c r="M371" i="3"/>
  <c r="M372" i="3"/>
  <c r="M373" i="3"/>
  <c r="M374" i="3"/>
  <c r="M375" i="3"/>
  <c r="M376" i="3"/>
  <c r="N376" i="3" s="1"/>
  <c r="M377" i="3"/>
  <c r="M378" i="3"/>
  <c r="N378" i="3" s="1"/>
  <c r="M379" i="3"/>
  <c r="M380" i="3"/>
  <c r="M381" i="3"/>
  <c r="M382" i="3"/>
  <c r="M383" i="3"/>
  <c r="M384" i="3"/>
  <c r="M385" i="3"/>
  <c r="M386" i="3"/>
  <c r="M387" i="3"/>
  <c r="M388" i="3"/>
  <c r="N388" i="3" s="1"/>
  <c r="M389" i="3"/>
  <c r="N389" i="3" s="1"/>
  <c r="M390" i="3"/>
  <c r="N390" i="3" s="1"/>
  <c r="M391" i="3"/>
  <c r="M392" i="3"/>
  <c r="M393" i="3"/>
  <c r="M394" i="3"/>
  <c r="M395" i="3"/>
  <c r="M396" i="3"/>
  <c r="M397" i="3"/>
  <c r="M398" i="3"/>
  <c r="M399" i="3"/>
  <c r="M400" i="3"/>
  <c r="N400" i="3" s="1"/>
  <c r="M401" i="3"/>
  <c r="M402" i="3"/>
  <c r="M403" i="3"/>
  <c r="M404" i="3"/>
  <c r="M405" i="3"/>
  <c r="M406" i="3"/>
  <c r="M407" i="3"/>
  <c r="M408" i="3"/>
  <c r="M409" i="3"/>
  <c r="M410" i="3"/>
  <c r="M411" i="3"/>
  <c r="M412" i="3"/>
  <c r="N412" i="3" s="1"/>
  <c r="M413" i="3"/>
  <c r="M414" i="3"/>
  <c r="N414" i="3" s="1"/>
  <c r="M415" i="3"/>
  <c r="M416" i="3"/>
  <c r="M417" i="3"/>
  <c r="M418" i="3"/>
  <c r="M419" i="3"/>
  <c r="M420" i="3"/>
  <c r="M421" i="3"/>
  <c r="M422" i="3"/>
  <c r="M423" i="3"/>
  <c r="M424" i="3"/>
  <c r="N424" i="3" s="1"/>
  <c r="M425" i="3"/>
  <c r="N425" i="3" s="1"/>
  <c r="M426" i="3"/>
  <c r="N426" i="3" s="1"/>
  <c r="M427" i="3"/>
  <c r="M428" i="3"/>
  <c r="M429" i="3"/>
  <c r="M430" i="3"/>
  <c r="M431" i="3"/>
  <c r="M432" i="3"/>
  <c r="M433" i="3"/>
  <c r="M434" i="3"/>
  <c r="M435" i="3"/>
  <c r="M436" i="3"/>
  <c r="N436" i="3" s="1"/>
  <c r="M437" i="3"/>
  <c r="M438" i="3"/>
  <c r="N438" i="3" s="1"/>
  <c r="M439" i="3"/>
  <c r="M440" i="3"/>
  <c r="M441" i="3"/>
  <c r="M442" i="3"/>
  <c r="M443" i="3"/>
  <c r="M444" i="3"/>
  <c r="M445" i="3"/>
  <c r="M446" i="3"/>
  <c r="M447" i="3"/>
  <c r="M448" i="3"/>
  <c r="N448" i="3" s="1"/>
  <c r="M449" i="3"/>
  <c r="M450" i="3"/>
  <c r="N450" i="3" s="1"/>
  <c r="M451" i="3"/>
  <c r="M452" i="3"/>
  <c r="M453" i="3"/>
  <c r="M454" i="3"/>
  <c r="M455" i="3"/>
  <c r="M456" i="3"/>
  <c r="M457" i="3"/>
  <c r="M458" i="3"/>
  <c r="M459" i="3"/>
  <c r="M460" i="3"/>
  <c r="N460" i="3" s="1"/>
  <c r="M461" i="3"/>
  <c r="N461" i="3" s="1"/>
  <c r="M462" i="3"/>
  <c r="N462" i="3" s="1"/>
  <c r="M463" i="3"/>
  <c r="M464" i="3"/>
  <c r="M465" i="3"/>
  <c r="M466" i="3"/>
  <c r="M467" i="3"/>
  <c r="M468" i="3"/>
  <c r="M469" i="3"/>
  <c r="M470" i="3"/>
  <c r="M471" i="3"/>
  <c r="M472" i="3"/>
  <c r="N472" i="3" s="1"/>
  <c r="M473" i="3"/>
  <c r="N473" i="3" s="1"/>
  <c r="M474" i="3"/>
  <c r="M475" i="3"/>
  <c r="M476" i="3"/>
  <c r="M477" i="3"/>
  <c r="M478" i="3"/>
  <c r="M479" i="3"/>
  <c r="M480" i="3"/>
  <c r="M481" i="3"/>
  <c r="M482" i="3"/>
  <c r="M483" i="3"/>
  <c r="M484" i="3"/>
  <c r="N484" i="3" s="1"/>
  <c r="O484" i="3" s="1"/>
  <c r="M485" i="3"/>
  <c r="N485" i="3" s="1"/>
  <c r="O485" i="3" s="1"/>
  <c r="M486" i="3"/>
  <c r="N486" i="3" s="1"/>
  <c r="M487" i="3"/>
  <c r="M488" i="3"/>
  <c r="M489" i="3"/>
  <c r="M490" i="3"/>
  <c r="M491" i="3"/>
  <c r="M492" i="3"/>
  <c r="M493" i="3"/>
  <c r="M494" i="3"/>
  <c r="M495" i="3"/>
  <c r="M496" i="3"/>
  <c r="N496" i="3" s="1"/>
  <c r="O496" i="3" s="1"/>
  <c r="M497" i="3"/>
  <c r="M498" i="3"/>
  <c r="N498" i="3" s="1"/>
  <c r="M499" i="3"/>
  <c r="M500" i="3"/>
  <c r="M501" i="3"/>
  <c r="M502" i="3"/>
  <c r="M503" i="3"/>
  <c r="M504" i="3"/>
  <c r="M505" i="3"/>
  <c r="M506" i="3"/>
  <c r="M507" i="3"/>
  <c r="M508" i="3"/>
  <c r="N508" i="3" s="1"/>
  <c r="O508" i="3" s="1"/>
  <c r="M509" i="3"/>
  <c r="M510" i="3"/>
  <c r="N510" i="3" s="1"/>
  <c r="M511" i="3"/>
  <c r="M512" i="3"/>
  <c r="M513" i="3"/>
  <c r="M514" i="3"/>
  <c r="M515" i="3"/>
  <c r="M516" i="3"/>
  <c r="M517" i="3"/>
  <c r="M518" i="3"/>
  <c r="M519" i="3"/>
  <c r="M520" i="3"/>
  <c r="N520" i="3" s="1"/>
  <c r="O520" i="3" s="1"/>
  <c r="M521" i="3"/>
  <c r="N521" i="3" s="1"/>
  <c r="O521" i="3" s="1"/>
  <c r="M522" i="3"/>
  <c r="N522" i="3" s="1"/>
  <c r="M523" i="3"/>
  <c r="M524" i="3"/>
  <c r="M525" i="3"/>
  <c r="M526" i="3"/>
  <c r="M527" i="3"/>
  <c r="M528" i="3"/>
  <c r="M529" i="3"/>
  <c r="M530" i="3"/>
  <c r="M531" i="3"/>
  <c r="M532" i="3"/>
  <c r="M533" i="3"/>
  <c r="N533" i="3" s="1"/>
  <c r="O533" i="3" s="1"/>
  <c r="M534" i="3"/>
  <c r="N534" i="3" s="1"/>
  <c r="M535" i="3"/>
  <c r="M536" i="3"/>
  <c r="M537" i="3"/>
  <c r="M538" i="3"/>
  <c r="M539" i="3"/>
  <c r="M540" i="3"/>
  <c r="M541" i="3"/>
  <c r="M542" i="3"/>
  <c r="M543" i="3"/>
  <c r="M544" i="3"/>
  <c r="N544" i="3" s="1"/>
  <c r="O544" i="3" s="1"/>
  <c r="M545" i="3"/>
  <c r="M546" i="3"/>
  <c r="N546" i="3" s="1"/>
  <c r="M547" i="3"/>
  <c r="M548" i="3"/>
  <c r="M549" i="3"/>
  <c r="M550" i="3"/>
  <c r="M551" i="3"/>
  <c r="M552" i="3"/>
  <c r="M553" i="3"/>
  <c r="M554" i="3"/>
  <c r="M555" i="3"/>
  <c r="M556" i="3"/>
  <c r="N556" i="3" s="1"/>
  <c r="O556" i="3" s="1"/>
  <c r="M557" i="3"/>
  <c r="N557" i="3" s="1"/>
  <c r="O557" i="3" s="1"/>
  <c r="M558" i="3"/>
  <c r="N558" i="3" s="1"/>
  <c r="M559" i="3"/>
  <c r="M560" i="3"/>
  <c r="M561" i="3"/>
  <c r="M562" i="3"/>
  <c r="M563" i="3"/>
  <c r="M564" i="3"/>
  <c r="M565" i="3"/>
  <c r="M566" i="3"/>
  <c r="M567" i="3"/>
  <c r="M568" i="3"/>
  <c r="N568" i="3" s="1"/>
  <c r="O568" i="3" s="1"/>
  <c r="M569" i="3"/>
  <c r="N569" i="3" s="1"/>
  <c r="O569" i="3" s="1"/>
  <c r="M570" i="3"/>
  <c r="N570" i="3" s="1"/>
  <c r="M571" i="3"/>
  <c r="M572" i="3"/>
  <c r="M573" i="3"/>
  <c r="M574" i="3"/>
  <c r="M575" i="3"/>
  <c r="M576" i="3"/>
  <c r="M577" i="3"/>
  <c r="M578" i="3"/>
  <c r="M579" i="3"/>
  <c r="M580" i="3"/>
  <c r="N580" i="3" s="1"/>
  <c r="O580" i="3" s="1"/>
  <c r="M581" i="3"/>
  <c r="M582" i="3"/>
  <c r="N582" i="3" s="1"/>
  <c r="M583" i="3"/>
  <c r="M584" i="3"/>
  <c r="M585" i="3"/>
  <c r="M586" i="3"/>
  <c r="M587" i="3"/>
  <c r="M588" i="3"/>
  <c r="M589" i="3"/>
  <c r="M590" i="3"/>
  <c r="M591" i="3"/>
  <c r="M592" i="3"/>
  <c r="N592" i="3" s="1"/>
  <c r="O592" i="3" s="1"/>
  <c r="M593" i="3"/>
  <c r="M594" i="3"/>
  <c r="N594" i="3" s="1"/>
  <c r="M595" i="3"/>
  <c r="M596" i="3"/>
  <c r="M597" i="3"/>
  <c r="M598" i="3"/>
  <c r="M599" i="3"/>
  <c r="M600" i="3"/>
  <c r="M601" i="3"/>
  <c r="M602" i="3"/>
  <c r="M603" i="3"/>
  <c r="M604" i="3"/>
  <c r="N604" i="3" s="1"/>
  <c r="O604" i="3" s="1"/>
  <c r="M605" i="3"/>
  <c r="N605" i="3" s="1"/>
  <c r="O605" i="3" s="1"/>
  <c r="M606" i="3"/>
  <c r="N606" i="3" s="1"/>
  <c r="M607" i="3"/>
  <c r="M608" i="3"/>
  <c r="M609" i="3"/>
  <c r="M610" i="3"/>
  <c r="M611" i="3"/>
  <c r="M612" i="3"/>
  <c r="M613" i="3"/>
  <c r="M614" i="3"/>
  <c r="M615" i="3"/>
  <c r="M616" i="3"/>
  <c r="N616" i="3" s="1"/>
  <c r="O616" i="3" s="1"/>
  <c r="M617" i="3"/>
  <c r="N617" i="3" s="1"/>
  <c r="O617" i="3" s="1"/>
  <c r="M618" i="3"/>
  <c r="M619" i="3"/>
  <c r="M620" i="3"/>
  <c r="M621" i="3"/>
  <c r="M622" i="3"/>
  <c r="M623" i="3"/>
  <c r="M624" i="3"/>
  <c r="M625" i="3"/>
  <c r="M626" i="3"/>
  <c r="M627" i="3"/>
  <c r="M628" i="3"/>
  <c r="N628" i="3" s="1"/>
  <c r="O628" i="3" s="1"/>
  <c r="M629" i="3"/>
  <c r="N629" i="3" s="1"/>
  <c r="O629" i="3" s="1"/>
  <c r="M630" i="3"/>
  <c r="N630" i="3" s="1"/>
  <c r="M631" i="3"/>
  <c r="M632" i="3"/>
  <c r="M633" i="3"/>
  <c r="M634" i="3"/>
  <c r="M635" i="3"/>
  <c r="M636" i="3"/>
  <c r="M637" i="3"/>
  <c r="M638" i="3"/>
  <c r="M639" i="3"/>
  <c r="M640" i="3"/>
  <c r="N640" i="3" s="1"/>
  <c r="O640" i="3" s="1"/>
  <c r="M641" i="3"/>
  <c r="M642" i="3"/>
  <c r="N642" i="3" s="1"/>
  <c r="M643" i="3"/>
  <c r="M644" i="3"/>
  <c r="M645" i="3"/>
  <c r="M646" i="3"/>
  <c r="M647" i="3"/>
  <c r="M648" i="3"/>
  <c r="M649" i="3"/>
  <c r="M650" i="3"/>
  <c r="M651" i="3"/>
  <c r="M652" i="3"/>
  <c r="N652" i="3" s="1"/>
  <c r="O652" i="3" s="1"/>
  <c r="M653" i="3"/>
  <c r="M654" i="3"/>
  <c r="N654" i="3" s="1"/>
  <c r="M655" i="3"/>
  <c r="M656" i="3"/>
  <c r="M657" i="3"/>
  <c r="M658" i="3"/>
  <c r="M659" i="3"/>
  <c r="M660" i="3"/>
  <c r="M661" i="3"/>
  <c r="M662" i="3"/>
  <c r="M663" i="3"/>
  <c r="M664" i="3"/>
  <c r="N664" i="3" s="1"/>
  <c r="O664" i="3" s="1"/>
  <c r="M665" i="3"/>
  <c r="N665" i="3" s="1"/>
  <c r="O665" i="3" s="1"/>
  <c r="M666" i="3"/>
  <c r="N666" i="3" s="1"/>
  <c r="O666" i="3" s="1"/>
  <c r="M667" i="3"/>
  <c r="M668" i="3"/>
  <c r="M669" i="3"/>
  <c r="M670" i="3"/>
  <c r="M671" i="3"/>
  <c r="M672" i="3"/>
  <c r="M673" i="3"/>
  <c r="M674" i="3"/>
  <c r="M675" i="3"/>
  <c r="M676" i="3"/>
  <c r="N676" i="3" s="1"/>
  <c r="O676" i="3" s="1"/>
  <c r="M677" i="3"/>
  <c r="N677" i="3" s="1"/>
  <c r="O677" i="3" s="1"/>
  <c r="M678" i="3"/>
  <c r="N678" i="3" s="1"/>
  <c r="O678" i="3" s="1"/>
  <c r="M679" i="3"/>
  <c r="M680" i="3"/>
  <c r="M681" i="3"/>
  <c r="M682" i="3"/>
  <c r="M683" i="3"/>
  <c r="M684" i="3"/>
  <c r="M685" i="3"/>
  <c r="M686" i="3"/>
  <c r="M687" i="3"/>
  <c r="M688" i="3"/>
  <c r="N688" i="3" s="1"/>
  <c r="O688" i="3" s="1"/>
  <c r="M689" i="3"/>
  <c r="M690" i="3"/>
  <c r="N690" i="3" s="1"/>
  <c r="O690" i="3" s="1"/>
  <c r="M691" i="3"/>
  <c r="M692" i="3"/>
  <c r="M693" i="3"/>
  <c r="M694" i="3"/>
  <c r="M695" i="3"/>
  <c r="M696" i="3"/>
  <c r="M697" i="3"/>
  <c r="M698" i="3"/>
  <c r="M699" i="3"/>
  <c r="M700" i="3"/>
  <c r="N700" i="3" s="1"/>
  <c r="O700" i="3" s="1"/>
  <c r="M701" i="3"/>
  <c r="N701" i="3" s="1"/>
  <c r="O701" i="3" s="1"/>
  <c r="M702" i="3"/>
  <c r="N702" i="3" s="1"/>
  <c r="O702" i="3" s="1"/>
  <c r="M703" i="3"/>
  <c r="M704" i="3"/>
  <c r="M705" i="3"/>
  <c r="M706" i="3"/>
  <c r="M707" i="3"/>
  <c r="M708" i="3"/>
  <c r="M709" i="3"/>
  <c r="M710" i="3"/>
  <c r="M711" i="3"/>
  <c r="M712" i="3"/>
  <c r="N712" i="3" s="1"/>
  <c r="O712" i="3" s="1"/>
  <c r="M713" i="3"/>
  <c r="N713" i="3" s="1"/>
  <c r="O713" i="3" s="1"/>
  <c r="M714" i="3"/>
  <c r="N714" i="3" s="1"/>
  <c r="O714" i="3" s="1"/>
  <c r="M715" i="3"/>
  <c r="M716" i="3"/>
  <c r="M717" i="3"/>
  <c r="M718" i="3"/>
  <c r="M719" i="3"/>
  <c r="M720" i="3"/>
  <c r="M721" i="3"/>
  <c r="M722" i="3"/>
  <c r="M723" i="3"/>
  <c r="M724" i="3"/>
  <c r="N724" i="3" s="1"/>
  <c r="O724" i="3" s="1"/>
  <c r="M725" i="3"/>
  <c r="M726" i="3"/>
  <c r="N726" i="3" s="1"/>
  <c r="O726" i="3" s="1"/>
  <c r="M727" i="3"/>
  <c r="M728" i="3"/>
  <c r="M729" i="3"/>
  <c r="M730" i="3"/>
  <c r="M731" i="3"/>
  <c r="M732" i="3"/>
  <c r="M733" i="3"/>
  <c r="M734" i="3"/>
  <c r="M735" i="3"/>
  <c r="M736" i="3"/>
  <c r="N736" i="3" s="1"/>
  <c r="O736" i="3" s="1"/>
  <c r="M737" i="3"/>
  <c r="M738" i="3"/>
  <c r="N738" i="3" s="1"/>
  <c r="O738" i="3" s="1"/>
  <c r="M739" i="3"/>
  <c r="M740" i="3"/>
  <c r="M741" i="3"/>
  <c r="M742" i="3"/>
  <c r="M743" i="3"/>
  <c r="M744" i="3"/>
  <c r="M745" i="3"/>
  <c r="M746" i="3"/>
  <c r="M747" i="3"/>
  <c r="M748" i="3"/>
  <c r="N748" i="3" s="1"/>
  <c r="O748" i="3" s="1"/>
  <c r="M749" i="3"/>
  <c r="N749" i="3" s="1"/>
  <c r="O749" i="3" s="1"/>
  <c r="M750" i="3"/>
  <c r="N750" i="3" s="1"/>
  <c r="O750" i="3" s="1"/>
  <c r="M751" i="3"/>
  <c r="M752" i="3"/>
  <c r="M753" i="3"/>
  <c r="M754" i="3"/>
  <c r="M755" i="3"/>
  <c r="M756" i="3"/>
  <c r="M757" i="3"/>
  <c r="M758" i="3"/>
  <c r="M759" i="3"/>
  <c r="M760" i="3"/>
  <c r="N760" i="3" s="1"/>
  <c r="O760" i="3" s="1"/>
  <c r="M761" i="3"/>
  <c r="N761" i="3" s="1"/>
  <c r="O761" i="3" s="1"/>
  <c r="M762" i="3"/>
  <c r="M763" i="3"/>
  <c r="M764" i="3"/>
  <c r="M765" i="3"/>
  <c r="M766" i="3"/>
  <c r="M767" i="3"/>
  <c r="M768" i="3"/>
  <c r="M769" i="3"/>
  <c r="M770" i="3"/>
  <c r="M771" i="3"/>
  <c r="M772" i="3"/>
  <c r="N772" i="3" s="1"/>
  <c r="O772" i="3" s="1"/>
  <c r="M773" i="3"/>
  <c r="N773" i="3" s="1"/>
  <c r="O773" i="3" s="1"/>
  <c r="M774" i="3"/>
  <c r="N774" i="3" s="1"/>
  <c r="O774" i="3" s="1"/>
  <c r="M775" i="3"/>
  <c r="M776" i="3"/>
  <c r="M777" i="3"/>
  <c r="M778" i="3"/>
  <c r="M779" i="3"/>
  <c r="M780" i="3"/>
  <c r="M781" i="3"/>
  <c r="M782" i="3"/>
  <c r="M783" i="3"/>
  <c r="M784" i="3"/>
  <c r="N784" i="3" s="1"/>
  <c r="O784" i="3" s="1"/>
  <c r="M785" i="3"/>
  <c r="M786" i="3"/>
  <c r="N786" i="3" s="1"/>
  <c r="O786" i="3" s="1"/>
  <c r="M787" i="3"/>
  <c r="M788" i="3"/>
  <c r="M789" i="3"/>
  <c r="M790" i="3"/>
  <c r="M791" i="3"/>
  <c r="M792" i="3"/>
  <c r="M793" i="3"/>
  <c r="M794" i="3"/>
  <c r="M795" i="3"/>
  <c r="M796" i="3"/>
  <c r="N796" i="3" s="1"/>
  <c r="O796" i="3" s="1"/>
  <c r="M797" i="3"/>
  <c r="M798" i="3"/>
  <c r="N798" i="3" s="1"/>
  <c r="O798" i="3" s="1"/>
  <c r="M799" i="3"/>
  <c r="M800" i="3"/>
  <c r="M801" i="3"/>
  <c r="M802" i="3"/>
  <c r="M803" i="3"/>
  <c r="M804" i="3"/>
  <c r="M805" i="3"/>
  <c r="M806" i="3"/>
  <c r="M807" i="3"/>
  <c r="M808" i="3"/>
  <c r="N808" i="3" s="1"/>
  <c r="O808" i="3" s="1"/>
  <c r="M809" i="3"/>
  <c r="N809" i="3" s="1"/>
  <c r="O809" i="3" s="1"/>
  <c r="M810" i="3"/>
  <c r="N810" i="3" s="1"/>
  <c r="O810" i="3" s="1"/>
  <c r="M811" i="3"/>
  <c r="M812" i="3"/>
  <c r="M813" i="3"/>
  <c r="M814" i="3"/>
  <c r="M815" i="3"/>
  <c r="M816" i="3"/>
  <c r="M817" i="3"/>
  <c r="M818" i="3"/>
  <c r="M819" i="3"/>
  <c r="M820" i="3"/>
  <c r="N820" i="3" s="1"/>
  <c r="O820" i="3" s="1"/>
  <c r="M821" i="3"/>
  <c r="N821" i="3" s="1"/>
  <c r="O821" i="3" s="1"/>
  <c r="M822" i="3"/>
  <c r="N822" i="3" s="1"/>
  <c r="O822" i="3" s="1"/>
  <c r="M823" i="3"/>
  <c r="M824" i="3"/>
  <c r="M825" i="3"/>
  <c r="M826" i="3"/>
  <c r="M827" i="3"/>
  <c r="M828" i="3"/>
  <c r="M829" i="3"/>
  <c r="M830" i="3"/>
  <c r="M831" i="3"/>
  <c r="M832" i="3"/>
  <c r="N832" i="3" s="1"/>
  <c r="O832" i="3" s="1"/>
  <c r="M833" i="3"/>
  <c r="M834" i="3"/>
  <c r="N834" i="3" s="1"/>
  <c r="O834" i="3" s="1"/>
  <c r="M835" i="3"/>
  <c r="M836" i="3"/>
  <c r="M837" i="3"/>
  <c r="M838" i="3"/>
  <c r="M839" i="3"/>
  <c r="M840" i="3"/>
  <c r="M841" i="3"/>
  <c r="M842" i="3"/>
  <c r="M843" i="3"/>
  <c r="M844" i="3"/>
  <c r="N844" i="3" s="1"/>
  <c r="O844" i="3" s="1"/>
  <c r="M845" i="3"/>
  <c r="N845" i="3" s="1"/>
  <c r="O845" i="3" s="1"/>
  <c r="M846" i="3"/>
  <c r="N846" i="3" s="1"/>
  <c r="O846" i="3" s="1"/>
  <c r="M847" i="3"/>
  <c r="M848" i="3"/>
  <c r="M849" i="3"/>
  <c r="M850" i="3"/>
  <c r="M851" i="3"/>
  <c r="M852" i="3"/>
  <c r="M853" i="3"/>
  <c r="M854" i="3"/>
  <c r="M855" i="3"/>
  <c r="M856" i="3"/>
  <c r="N856" i="3" s="1"/>
  <c r="O856" i="3" s="1"/>
  <c r="M857" i="3"/>
  <c r="N857" i="3" s="1"/>
  <c r="O857" i="3" s="1"/>
  <c r="M858" i="3"/>
  <c r="N858" i="3" s="1"/>
  <c r="O858" i="3" s="1"/>
  <c r="M859" i="3"/>
  <c r="M860" i="3"/>
  <c r="M861" i="3"/>
  <c r="M862" i="3"/>
  <c r="M863" i="3"/>
  <c r="M864" i="3"/>
  <c r="M865" i="3"/>
  <c r="M866" i="3"/>
  <c r="M867" i="3"/>
  <c r="M868" i="3"/>
  <c r="N868" i="3" s="1"/>
  <c r="O868" i="3" s="1"/>
  <c r="M869" i="3"/>
  <c r="M870" i="3"/>
  <c r="N870" i="3" s="1"/>
  <c r="O870" i="3" s="1"/>
  <c r="M871" i="3"/>
  <c r="M872" i="3"/>
  <c r="M873" i="3"/>
  <c r="M874" i="3"/>
  <c r="M875" i="3"/>
  <c r="M876" i="3"/>
  <c r="M877" i="3"/>
  <c r="M878" i="3"/>
  <c r="M879" i="3"/>
  <c r="M880" i="3"/>
  <c r="N880" i="3" s="1"/>
  <c r="O880" i="3" s="1"/>
  <c r="M881" i="3"/>
  <c r="M882" i="3"/>
  <c r="N882" i="3" s="1"/>
  <c r="O882" i="3" s="1"/>
  <c r="M883" i="3"/>
  <c r="M884" i="3"/>
  <c r="M885" i="3"/>
  <c r="M886" i="3"/>
  <c r="M887" i="3"/>
  <c r="M888" i="3"/>
  <c r="M889" i="3"/>
  <c r="M890" i="3"/>
  <c r="M891" i="3"/>
  <c r="M892" i="3"/>
  <c r="N892" i="3" s="1"/>
  <c r="O892" i="3" s="1"/>
  <c r="M893" i="3"/>
  <c r="N893" i="3" s="1"/>
  <c r="O893" i="3" s="1"/>
  <c r="M894" i="3"/>
  <c r="N894" i="3" s="1"/>
  <c r="O894" i="3" s="1"/>
  <c r="M895" i="3"/>
  <c r="M896" i="3"/>
  <c r="M897" i="3"/>
  <c r="M898" i="3"/>
  <c r="M899" i="3"/>
  <c r="M900" i="3"/>
  <c r="M901" i="3"/>
  <c r="M902" i="3"/>
  <c r="M903" i="3"/>
  <c r="M904" i="3"/>
  <c r="N904" i="3" s="1"/>
  <c r="O904" i="3" s="1"/>
  <c r="M905" i="3"/>
  <c r="N905" i="3" s="1"/>
  <c r="O905" i="3" s="1"/>
  <c r="M906" i="3"/>
  <c r="M907" i="3"/>
  <c r="M908" i="3"/>
  <c r="M909" i="3"/>
  <c r="M910" i="3"/>
  <c r="M911" i="3"/>
  <c r="M912" i="3"/>
  <c r="M913" i="3"/>
  <c r="M914" i="3"/>
  <c r="M915" i="3"/>
  <c r="M916" i="3"/>
  <c r="N916" i="3" s="1"/>
  <c r="O916" i="3" s="1"/>
  <c r="M917" i="3"/>
  <c r="N917" i="3" s="1"/>
  <c r="O917" i="3" s="1"/>
  <c r="M918" i="3"/>
  <c r="N918" i="3" s="1"/>
  <c r="O918" i="3" s="1"/>
  <c r="M919" i="3"/>
  <c r="M920" i="3"/>
  <c r="M921" i="3"/>
  <c r="M922" i="3"/>
  <c r="M923" i="3"/>
  <c r="M924" i="3"/>
  <c r="M925" i="3"/>
  <c r="M926" i="3"/>
  <c r="M927" i="3"/>
  <c r="M928" i="3"/>
  <c r="N928" i="3" s="1"/>
  <c r="O928" i="3" s="1"/>
  <c r="M929" i="3"/>
  <c r="N929" i="3" s="1"/>
  <c r="O929" i="3" s="1"/>
  <c r="M930" i="3"/>
  <c r="N930" i="3" s="1"/>
  <c r="O930" i="3" s="1"/>
  <c r="M931" i="3"/>
  <c r="M932" i="3"/>
  <c r="M933" i="3"/>
  <c r="M934" i="3"/>
  <c r="M935" i="3"/>
  <c r="M936" i="3"/>
  <c r="M937" i="3"/>
  <c r="M938" i="3"/>
  <c r="M939" i="3"/>
  <c r="M940" i="3"/>
  <c r="N940" i="3" s="1"/>
  <c r="O940" i="3" s="1"/>
  <c r="M941" i="3"/>
  <c r="M942" i="3"/>
  <c r="N942" i="3" s="1"/>
  <c r="O942" i="3" s="1"/>
  <c r="M943" i="3"/>
  <c r="M944" i="3"/>
  <c r="M945" i="3"/>
  <c r="M946" i="3"/>
  <c r="M947" i="3"/>
  <c r="M948" i="3"/>
  <c r="M949" i="3"/>
  <c r="M950" i="3"/>
  <c r="M951" i="3"/>
  <c r="M952" i="3"/>
  <c r="N952" i="3" s="1"/>
  <c r="O952" i="3" s="1"/>
  <c r="M953" i="3"/>
  <c r="N953" i="3" s="1"/>
  <c r="O953" i="3" s="1"/>
  <c r="M954" i="3"/>
  <c r="N954" i="3" s="1"/>
  <c r="O954" i="3" s="1"/>
  <c r="M955" i="3"/>
  <c r="M956" i="3"/>
  <c r="M957" i="3"/>
  <c r="M958" i="3"/>
  <c r="M959" i="3"/>
  <c r="M960" i="3"/>
  <c r="M961" i="3"/>
  <c r="M962" i="3"/>
  <c r="M963" i="3"/>
  <c r="M964" i="3"/>
  <c r="N964" i="3" s="1"/>
  <c r="O964" i="3" s="1"/>
  <c r="M965" i="3"/>
  <c r="N965" i="3" s="1"/>
  <c r="O965" i="3" s="1"/>
  <c r="M966" i="3"/>
  <c r="N966" i="3" s="1"/>
  <c r="O966" i="3" s="1"/>
  <c r="M967" i="3"/>
  <c r="M968" i="3"/>
  <c r="M969" i="3"/>
  <c r="M970" i="3"/>
  <c r="M971" i="3"/>
  <c r="M972" i="3"/>
  <c r="M973" i="3"/>
  <c r="M974" i="3"/>
  <c r="M975" i="3"/>
  <c r="M976" i="3"/>
  <c r="N976" i="3" s="1"/>
  <c r="O976" i="3" s="1"/>
  <c r="M977" i="3"/>
  <c r="N977" i="3" s="1"/>
  <c r="O977" i="3" s="1"/>
  <c r="M978" i="3"/>
  <c r="N978" i="3" s="1"/>
  <c r="O978" i="3" s="1"/>
  <c r="M979" i="3"/>
  <c r="M980" i="3"/>
  <c r="M981" i="3"/>
  <c r="M982" i="3"/>
  <c r="M983" i="3"/>
  <c r="M984" i="3"/>
  <c r="M985" i="3"/>
  <c r="M986" i="3"/>
  <c r="M987" i="3"/>
  <c r="M988" i="3"/>
  <c r="N988" i="3" s="1"/>
  <c r="O988" i="3" s="1"/>
  <c r="M989" i="3"/>
  <c r="N989" i="3" s="1"/>
  <c r="O989" i="3" s="1"/>
  <c r="M990" i="3"/>
  <c r="N990" i="3" s="1"/>
  <c r="O990" i="3" s="1"/>
  <c r="M991" i="3"/>
  <c r="M992" i="3"/>
  <c r="M993" i="3"/>
  <c r="M994" i="3"/>
  <c r="M995" i="3"/>
  <c r="M996" i="3"/>
  <c r="M997" i="3"/>
  <c r="M998" i="3"/>
  <c r="M999" i="3"/>
  <c r="M1000" i="3"/>
  <c r="N1000" i="3" s="1"/>
  <c r="O1000" i="3" s="1"/>
  <c r="M1001" i="3"/>
  <c r="N1001" i="3" s="1"/>
  <c r="O1001" i="3" s="1"/>
  <c r="M1002" i="3"/>
  <c r="N1002" i="3" s="1"/>
  <c r="O1002" i="3" s="1"/>
  <c r="M1003" i="3"/>
  <c r="M1004" i="3"/>
  <c r="M1005" i="3"/>
  <c r="M1006" i="3"/>
  <c r="M1007" i="3"/>
  <c r="M1008" i="3"/>
  <c r="M1009" i="3"/>
  <c r="M1010" i="3"/>
  <c r="M1011" i="3"/>
  <c r="M1012" i="3"/>
  <c r="N1012" i="3" s="1"/>
  <c r="O1012" i="3" s="1"/>
  <c r="M1013" i="3"/>
  <c r="M1014" i="3"/>
  <c r="N1014" i="3" s="1"/>
  <c r="O1014" i="3" s="1"/>
  <c r="M1015" i="3"/>
  <c r="M1016" i="3"/>
  <c r="M1017" i="3"/>
  <c r="M1018" i="3"/>
  <c r="M1019" i="3"/>
  <c r="M1020" i="3"/>
  <c r="M1021" i="3"/>
  <c r="M1022" i="3"/>
  <c r="M1023" i="3"/>
  <c r="M1024" i="3"/>
  <c r="N1024" i="3" s="1"/>
  <c r="O1024" i="3" s="1"/>
  <c r="M1025" i="3"/>
  <c r="N1025" i="3" s="1"/>
  <c r="O1025" i="3" s="1"/>
  <c r="M1026" i="3"/>
  <c r="N1026" i="3" s="1"/>
  <c r="O1026" i="3" s="1"/>
  <c r="M1027" i="3"/>
  <c r="M1028" i="3"/>
  <c r="M1029" i="3"/>
  <c r="M1030" i="3"/>
  <c r="M1031" i="3"/>
  <c r="M1032" i="3"/>
  <c r="M1033" i="3"/>
  <c r="M1034" i="3"/>
  <c r="M1035" i="3"/>
  <c r="M1036" i="3"/>
  <c r="N1036" i="3" s="1"/>
  <c r="O1036" i="3" s="1"/>
  <c r="M1037" i="3"/>
  <c r="N1037" i="3" s="1"/>
  <c r="O1037" i="3" s="1"/>
  <c r="M1038" i="3"/>
  <c r="N1038" i="3" s="1"/>
  <c r="O1038" i="3" s="1"/>
  <c r="M1039" i="3"/>
  <c r="M1040" i="3"/>
  <c r="M1041" i="3"/>
  <c r="M1042" i="3"/>
  <c r="M1043" i="3"/>
  <c r="M1044" i="3"/>
  <c r="M1045" i="3"/>
  <c r="M1046" i="3"/>
  <c r="M1047" i="3"/>
  <c r="M1048" i="3"/>
  <c r="N1048" i="3" s="1"/>
  <c r="O1048" i="3" s="1"/>
  <c r="M1049" i="3"/>
  <c r="N1049" i="3" s="1"/>
  <c r="O1049" i="3" s="1"/>
  <c r="M1050" i="3"/>
  <c r="N1050" i="3" s="1"/>
  <c r="O1050" i="3" s="1"/>
  <c r="M1051" i="3"/>
  <c r="M1052" i="3"/>
  <c r="M1053" i="3"/>
  <c r="M1054" i="3"/>
  <c r="M1055" i="3"/>
  <c r="M1056" i="3"/>
  <c r="M1057" i="3"/>
  <c r="M1058" i="3"/>
  <c r="M1059" i="3"/>
  <c r="M1060" i="3"/>
  <c r="N1060" i="3" s="1"/>
  <c r="O1060" i="3" s="1"/>
  <c r="M1061" i="3"/>
  <c r="N1061" i="3" s="1"/>
  <c r="O1061" i="3" s="1"/>
  <c r="M1062" i="3"/>
  <c r="N1062" i="3" s="1"/>
  <c r="O1062" i="3" s="1"/>
  <c r="M1063" i="3"/>
  <c r="M1064" i="3"/>
  <c r="M1065" i="3"/>
  <c r="M1066" i="3"/>
  <c r="M1067" i="3"/>
  <c r="M1068" i="3"/>
  <c r="M1069" i="3"/>
  <c r="M1070" i="3"/>
  <c r="M1071" i="3"/>
  <c r="M1072" i="3"/>
  <c r="N1072" i="3" s="1"/>
  <c r="O1072" i="3" s="1"/>
  <c r="M1073" i="3"/>
  <c r="M1074" i="3"/>
  <c r="N1074" i="3" s="1"/>
  <c r="O1074" i="3" s="1"/>
  <c r="M1075" i="3"/>
  <c r="M1076" i="3"/>
  <c r="M1077" i="3"/>
  <c r="M1078" i="3"/>
  <c r="M1079" i="3"/>
  <c r="M1080" i="3"/>
  <c r="M1081" i="3"/>
  <c r="M1082" i="3"/>
  <c r="M1083" i="3"/>
  <c r="M1084" i="3"/>
  <c r="N1084" i="3" s="1"/>
  <c r="O1084" i="3" s="1"/>
  <c r="M1085" i="3"/>
  <c r="N1085" i="3" s="1"/>
  <c r="O1085" i="3" s="1"/>
  <c r="M1086" i="3"/>
  <c r="N1086" i="3" s="1"/>
  <c r="O1086" i="3" s="1"/>
  <c r="M1087" i="3"/>
  <c r="M1088" i="3"/>
  <c r="M1089" i="3"/>
  <c r="M1090" i="3"/>
  <c r="M1091" i="3"/>
  <c r="M1092" i="3"/>
  <c r="M1093" i="3"/>
  <c r="M1094" i="3"/>
  <c r="M1095" i="3"/>
  <c r="M1096" i="3"/>
  <c r="N1096" i="3" s="1"/>
  <c r="O1096" i="3" s="1"/>
  <c r="M1097" i="3"/>
  <c r="N1097" i="3" s="1"/>
  <c r="O1097" i="3" s="1"/>
  <c r="M1098" i="3"/>
  <c r="N1098" i="3" s="1"/>
  <c r="O1098" i="3" s="1"/>
  <c r="M1099" i="3"/>
  <c r="M1100" i="3"/>
  <c r="M1101" i="3"/>
  <c r="M1102" i="3"/>
  <c r="M1103" i="3"/>
  <c r="M1104" i="3"/>
  <c r="M1105" i="3"/>
  <c r="M1106" i="3"/>
  <c r="M1107" i="3"/>
  <c r="M1108" i="3"/>
  <c r="N1108" i="3" s="1"/>
  <c r="O1108" i="3" s="1"/>
  <c r="M1109" i="3"/>
  <c r="N1109" i="3" s="1"/>
  <c r="O1109" i="3" s="1"/>
  <c r="M1110" i="3"/>
  <c r="N1110" i="3" s="1"/>
  <c r="O1110" i="3" s="1"/>
  <c r="M1111" i="3"/>
  <c r="M1112" i="3"/>
  <c r="M1113" i="3"/>
  <c r="M1114" i="3"/>
  <c r="M1115" i="3"/>
  <c r="M1116" i="3"/>
  <c r="M1117" i="3"/>
  <c r="M1118" i="3"/>
  <c r="M1119" i="3"/>
  <c r="M1120" i="3"/>
  <c r="N1120" i="3" s="1"/>
  <c r="O1120" i="3" s="1"/>
  <c r="M1121" i="3"/>
  <c r="N1121" i="3" s="1"/>
  <c r="O1121" i="3" s="1"/>
  <c r="M1122" i="3"/>
  <c r="N1122" i="3" s="1"/>
  <c r="O1122" i="3" s="1"/>
  <c r="M1123" i="3"/>
  <c r="M1124" i="3"/>
  <c r="M1125" i="3"/>
  <c r="M1126" i="3"/>
  <c r="M1127" i="3"/>
  <c r="M1128" i="3"/>
  <c r="M1129" i="3"/>
  <c r="M1130" i="3"/>
  <c r="M1131" i="3"/>
  <c r="M1132" i="3"/>
  <c r="N1132" i="3" s="1"/>
  <c r="O1132" i="3" s="1"/>
  <c r="M1133" i="3"/>
  <c r="N1133" i="3" s="1"/>
  <c r="O1133" i="3" s="1"/>
  <c r="M1134" i="3"/>
  <c r="N1134" i="3" s="1"/>
  <c r="O1134" i="3" s="1"/>
  <c r="M1135" i="3"/>
  <c r="M1136" i="3"/>
  <c r="M1137" i="3"/>
  <c r="M1138" i="3"/>
  <c r="M1139" i="3"/>
  <c r="M1140" i="3"/>
  <c r="M1141" i="3"/>
  <c r="M1142" i="3"/>
  <c r="M1143" i="3"/>
  <c r="M1144" i="3"/>
  <c r="N1144" i="3" s="1"/>
  <c r="O1144" i="3" s="1"/>
  <c r="M1145" i="3"/>
  <c r="N1145" i="3" s="1"/>
  <c r="O1145" i="3" s="1"/>
  <c r="M1146" i="3"/>
  <c r="N1146" i="3" s="1"/>
  <c r="O1146" i="3" s="1"/>
  <c r="M1147" i="3"/>
  <c r="M1148" i="3"/>
  <c r="M1149" i="3"/>
  <c r="M1150" i="3"/>
  <c r="M1151" i="3"/>
  <c r="M1152" i="3"/>
  <c r="M1153" i="3"/>
  <c r="M1154" i="3"/>
  <c r="M1155" i="3"/>
  <c r="M1156" i="3"/>
  <c r="N1156" i="3" s="1"/>
  <c r="O1156" i="3" s="1"/>
  <c r="M1157" i="3"/>
  <c r="N1157" i="3" s="1"/>
  <c r="O1157" i="3" s="1"/>
  <c r="M1158" i="3"/>
  <c r="N1158" i="3" s="1"/>
  <c r="O1158" i="3" s="1"/>
  <c r="M1159" i="3"/>
  <c r="M1160" i="3"/>
  <c r="M1161" i="3"/>
  <c r="M1162" i="3"/>
  <c r="M1163" i="3"/>
  <c r="M1164" i="3"/>
  <c r="M1165" i="3"/>
  <c r="M1166" i="3"/>
  <c r="M1167" i="3"/>
  <c r="M1168" i="3"/>
  <c r="N1168" i="3" s="1"/>
  <c r="O1168" i="3" s="1"/>
  <c r="M1169" i="3"/>
  <c r="N1169" i="3" s="1"/>
  <c r="O1169" i="3" s="1"/>
  <c r="M1170" i="3"/>
  <c r="N1170" i="3" s="1"/>
  <c r="O1170" i="3" s="1"/>
  <c r="M1171" i="3"/>
  <c r="M1172" i="3"/>
  <c r="M1173" i="3"/>
  <c r="M1174" i="3"/>
  <c r="M1175" i="3"/>
  <c r="M1176" i="3"/>
  <c r="M1177" i="3"/>
  <c r="M1178" i="3"/>
  <c r="M1179" i="3"/>
  <c r="M1180" i="3"/>
  <c r="N1180" i="3" s="1"/>
  <c r="O1180" i="3" s="1"/>
  <c r="M1181" i="3"/>
  <c r="N1181" i="3" s="1"/>
  <c r="O1181" i="3" s="1"/>
  <c r="M1182" i="3"/>
  <c r="N1182" i="3" s="1"/>
  <c r="O1182" i="3" s="1"/>
  <c r="M1183" i="3"/>
  <c r="M1184" i="3"/>
  <c r="M1185" i="3"/>
  <c r="M1186" i="3"/>
  <c r="M1187" i="3"/>
  <c r="M1188" i="3"/>
  <c r="M1189" i="3"/>
  <c r="M1190" i="3"/>
  <c r="M1191" i="3"/>
  <c r="M1192" i="3"/>
  <c r="N1192" i="3" s="1"/>
  <c r="O1192" i="3" s="1"/>
  <c r="M1193" i="3"/>
  <c r="N1193" i="3" s="1"/>
  <c r="O1193" i="3" s="1"/>
  <c r="M1194" i="3"/>
  <c r="N1194" i="3" s="1"/>
  <c r="O1194" i="3" s="1"/>
  <c r="M1195" i="3"/>
  <c r="M1196" i="3"/>
  <c r="M1197" i="3"/>
  <c r="M1198" i="3"/>
  <c r="M1199" i="3"/>
  <c r="M1200" i="3"/>
  <c r="M1201" i="3"/>
  <c r="M1202" i="3"/>
  <c r="M1203" i="3"/>
  <c r="M1204" i="3"/>
  <c r="N1204" i="3" s="1"/>
  <c r="O1204" i="3" s="1"/>
  <c r="M1205" i="3"/>
  <c r="N1205" i="3" s="1"/>
  <c r="O1205" i="3" s="1"/>
  <c r="M1206" i="3"/>
  <c r="N1206" i="3" s="1"/>
  <c r="O1206" i="3" s="1"/>
  <c r="M1207" i="3"/>
  <c r="M1208" i="3"/>
  <c r="M1209" i="3"/>
  <c r="M1210" i="3"/>
  <c r="M1211" i="3"/>
  <c r="M1212" i="3"/>
  <c r="M1213" i="3"/>
  <c r="M1214" i="3"/>
  <c r="M1215" i="3"/>
  <c r="M1216" i="3"/>
  <c r="N1216" i="3" s="1"/>
  <c r="O1216" i="3" s="1"/>
  <c r="M1217" i="3"/>
  <c r="N1217" i="3" s="1"/>
  <c r="O1217" i="3" s="1"/>
  <c r="M1218" i="3"/>
  <c r="N1218" i="3" s="1"/>
  <c r="O1218" i="3" s="1"/>
  <c r="M1219" i="3"/>
  <c r="M1220" i="3"/>
  <c r="M1221" i="3"/>
  <c r="M1222" i="3"/>
  <c r="M1223" i="3"/>
  <c r="M1224" i="3"/>
  <c r="M1225" i="3"/>
  <c r="M1226" i="3"/>
  <c r="M1227" i="3"/>
  <c r="M1228" i="3"/>
  <c r="N1228" i="3" s="1"/>
  <c r="O1228" i="3" s="1"/>
  <c r="M1229" i="3"/>
  <c r="N1229" i="3" s="1"/>
  <c r="O1229" i="3" s="1"/>
  <c r="M1230" i="3"/>
  <c r="N1230" i="3" s="1"/>
  <c r="O1230" i="3" s="1"/>
  <c r="M1231" i="3"/>
  <c r="M1232" i="3"/>
  <c r="M1233" i="3"/>
  <c r="M1234" i="3"/>
  <c r="M1235" i="3"/>
  <c r="M1236" i="3"/>
  <c r="M1237" i="3"/>
  <c r="M1238" i="3"/>
  <c r="M1239" i="3"/>
  <c r="M1240" i="3"/>
  <c r="N1240" i="3" s="1"/>
  <c r="O1240" i="3" s="1"/>
  <c r="M1241" i="3"/>
  <c r="N1241" i="3" s="1"/>
  <c r="O1241" i="3" s="1"/>
  <c r="M1242" i="3"/>
  <c r="N1242" i="3" s="1"/>
  <c r="O1242" i="3" s="1"/>
  <c r="M1243" i="3"/>
  <c r="M1244" i="3"/>
  <c r="M1245" i="3"/>
  <c r="M1246" i="3"/>
  <c r="M1247" i="3"/>
  <c r="M1248" i="3"/>
  <c r="M1249" i="3"/>
  <c r="M1250" i="3"/>
  <c r="M1251" i="3"/>
  <c r="M1252" i="3"/>
  <c r="N1252" i="3" s="1"/>
  <c r="O1252" i="3" s="1"/>
  <c r="M1253" i="3"/>
  <c r="N1253" i="3" s="1"/>
  <c r="O1253" i="3" s="1"/>
  <c r="M1254" i="3"/>
  <c r="N1254" i="3" s="1"/>
  <c r="O1254" i="3" s="1"/>
  <c r="M1255" i="3"/>
  <c r="M1256" i="3"/>
  <c r="M1257" i="3"/>
  <c r="M1258" i="3"/>
  <c r="M1259" i="3"/>
  <c r="M1260" i="3"/>
  <c r="M1261" i="3"/>
  <c r="M1262" i="3"/>
  <c r="M1263" i="3"/>
  <c r="M1264" i="3"/>
  <c r="N1264" i="3" s="1"/>
  <c r="O1264" i="3" s="1"/>
  <c r="M1265" i="3"/>
  <c r="M1266" i="3"/>
  <c r="N1266" i="3" s="1"/>
  <c r="O1266" i="3" s="1"/>
  <c r="M1267" i="3"/>
  <c r="M1268" i="3"/>
  <c r="M1269" i="3"/>
  <c r="M1270" i="3"/>
  <c r="M1271" i="3"/>
  <c r="M1272" i="3"/>
  <c r="M1273" i="3"/>
  <c r="M1274" i="3"/>
  <c r="M1275" i="3"/>
  <c r="M1276" i="3"/>
  <c r="N1276" i="3" s="1"/>
  <c r="O1276" i="3" s="1"/>
  <c r="M1277" i="3"/>
  <c r="N1277" i="3" s="1"/>
  <c r="O1277" i="3" s="1"/>
  <c r="M1278" i="3"/>
  <c r="N1278" i="3" s="1"/>
  <c r="O1278" i="3" s="1"/>
  <c r="M1279" i="3"/>
  <c r="M1280" i="3"/>
  <c r="M1281" i="3"/>
  <c r="M1282" i="3"/>
  <c r="M1283" i="3"/>
  <c r="M1284" i="3"/>
  <c r="M1285" i="3"/>
  <c r="M1286" i="3"/>
  <c r="M1287" i="3"/>
  <c r="M1288" i="3"/>
  <c r="N1288" i="3" s="1"/>
  <c r="O1288" i="3" s="1"/>
  <c r="M1289" i="3"/>
  <c r="N1289" i="3" s="1"/>
  <c r="O1289" i="3" s="1"/>
  <c r="M1290" i="3"/>
  <c r="N1290" i="3" s="1"/>
  <c r="O1290" i="3" s="1"/>
  <c r="M1291" i="3"/>
  <c r="M1292" i="3"/>
  <c r="M1293" i="3"/>
  <c r="M1294" i="3"/>
  <c r="M1295" i="3"/>
  <c r="M1296" i="3"/>
  <c r="M1297" i="3"/>
  <c r="M1298" i="3"/>
  <c r="M1299" i="3"/>
  <c r="M1300" i="3"/>
  <c r="N1300" i="3" s="1"/>
  <c r="O1300" i="3" s="1"/>
  <c r="M1301" i="3"/>
  <c r="N1301" i="3" s="1"/>
  <c r="O1301" i="3" s="1"/>
  <c r="M1302" i="3"/>
  <c r="N1302" i="3" s="1"/>
  <c r="O1302" i="3" s="1"/>
  <c r="M1303" i="3"/>
  <c r="M1304" i="3"/>
  <c r="M1305" i="3"/>
  <c r="M1306" i="3"/>
  <c r="M1307" i="3"/>
  <c r="M1308" i="3"/>
  <c r="M1309" i="3"/>
  <c r="M1310" i="3"/>
  <c r="M1311" i="3"/>
  <c r="M1312" i="3"/>
  <c r="N1312" i="3" s="1"/>
  <c r="O1312" i="3" s="1"/>
  <c r="M1313" i="3"/>
  <c r="N1313" i="3" s="1"/>
  <c r="O1313" i="3" s="1"/>
  <c r="M1314" i="3"/>
  <c r="N1314" i="3" s="1"/>
  <c r="O1314" i="3" s="1"/>
  <c r="M1315" i="3"/>
  <c r="M1316" i="3"/>
  <c r="M1317" i="3"/>
  <c r="M1318" i="3"/>
  <c r="M1319" i="3"/>
  <c r="M1320" i="3"/>
  <c r="M1321" i="3"/>
  <c r="M1322" i="3"/>
  <c r="M1323" i="3"/>
  <c r="M1324" i="3"/>
  <c r="N1324" i="3" s="1"/>
  <c r="O1324" i="3" s="1"/>
  <c r="M1325" i="3"/>
  <c r="N1325" i="3" s="1"/>
  <c r="O1325" i="3" s="1"/>
  <c r="M1326" i="3"/>
  <c r="N1326" i="3" s="1"/>
  <c r="O1326" i="3" s="1"/>
  <c r="M1327" i="3"/>
  <c r="M1328" i="3"/>
  <c r="M1329" i="3"/>
  <c r="M1330" i="3"/>
  <c r="M1331" i="3"/>
  <c r="M1332" i="3"/>
  <c r="M1333" i="3"/>
  <c r="M1334" i="3"/>
  <c r="M1335" i="3"/>
  <c r="M1336" i="3"/>
  <c r="N1336" i="3" s="1"/>
  <c r="O1336" i="3" s="1"/>
  <c r="M1337" i="3"/>
  <c r="N1337" i="3" s="1"/>
  <c r="O1337" i="3" s="1"/>
  <c r="M1338" i="3"/>
  <c r="N1338" i="3" s="1"/>
  <c r="O1338" i="3" s="1"/>
  <c r="M1339" i="3"/>
  <c r="M1340" i="3"/>
  <c r="M1341" i="3"/>
  <c r="M1342" i="3"/>
  <c r="M1343" i="3"/>
  <c r="M1344" i="3"/>
  <c r="M1345" i="3"/>
  <c r="M1346" i="3"/>
  <c r="M1347" i="3"/>
  <c r="M1348" i="3"/>
  <c r="N1348" i="3" s="1"/>
  <c r="O1348" i="3" s="1"/>
  <c r="M1349" i="3"/>
  <c r="N1349" i="3" s="1"/>
  <c r="O1349" i="3" s="1"/>
  <c r="M1350" i="3"/>
  <c r="N1350" i="3" s="1"/>
  <c r="O1350" i="3" s="1"/>
  <c r="M1351" i="3"/>
  <c r="M1352" i="3"/>
  <c r="M1353" i="3"/>
  <c r="M1354" i="3"/>
  <c r="M1355" i="3"/>
  <c r="M1356" i="3"/>
  <c r="M1357" i="3"/>
  <c r="M1358" i="3"/>
  <c r="M1359" i="3"/>
  <c r="M1360" i="3"/>
  <c r="N1360" i="3" s="1"/>
  <c r="O1360" i="3" s="1"/>
  <c r="M1361" i="3"/>
  <c r="N1361" i="3" s="1"/>
  <c r="O1361" i="3" s="1"/>
  <c r="M1362" i="3"/>
  <c r="N1362" i="3" s="1"/>
  <c r="O1362" i="3" s="1"/>
  <c r="M1363" i="3"/>
  <c r="M1364" i="3"/>
  <c r="M1365" i="3"/>
  <c r="M1366" i="3"/>
  <c r="M1367" i="3"/>
  <c r="M1368" i="3"/>
  <c r="M1369" i="3"/>
  <c r="M1370" i="3"/>
  <c r="M1371" i="3"/>
  <c r="M1372" i="3"/>
  <c r="N1372" i="3" s="1"/>
  <c r="O1372" i="3" s="1"/>
  <c r="M1373" i="3"/>
  <c r="N1373" i="3" s="1"/>
  <c r="O1373" i="3" s="1"/>
  <c r="M1374" i="3"/>
  <c r="N1374" i="3" s="1"/>
  <c r="O1374" i="3" s="1"/>
  <c r="M1375" i="3"/>
  <c r="M1376" i="3"/>
  <c r="M1377" i="3"/>
  <c r="M1378" i="3"/>
  <c r="M1379" i="3"/>
  <c r="M1380" i="3"/>
  <c r="M1381" i="3"/>
  <c r="M1382" i="3"/>
  <c r="M1383" i="3"/>
  <c r="M1384" i="3"/>
  <c r="N1384" i="3" s="1"/>
  <c r="O1384" i="3" s="1"/>
  <c r="M1385" i="3"/>
  <c r="N1385" i="3" s="1"/>
  <c r="O1385" i="3" s="1"/>
  <c r="M1386" i="3"/>
  <c r="N1386" i="3" s="1"/>
  <c r="O1386" i="3" s="1"/>
  <c r="M1387" i="3"/>
  <c r="M1388" i="3"/>
  <c r="M1389" i="3"/>
  <c r="M1390" i="3"/>
  <c r="M1391" i="3"/>
  <c r="M1392" i="3"/>
  <c r="M1393" i="3"/>
  <c r="M1394" i="3"/>
  <c r="M1395" i="3"/>
  <c r="M1396" i="3"/>
  <c r="N1396" i="3" s="1"/>
  <c r="O1396" i="3" s="1"/>
  <c r="M1397" i="3"/>
  <c r="N1397" i="3" s="1"/>
  <c r="O1397" i="3" s="1"/>
  <c r="M1398" i="3"/>
  <c r="N1398" i="3" s="1"/>
  <c r="O1398" i="3" s="1"/>
  <c r="M1399" i="3"/>
  <c r="M1400" i="3"/>
  <c r="M1401" i="3"/>
  <c r="M1402" i="3"/>
  <c r="M1403" i="3"/>
  <c r="M1404" i="3"/>
  <c r="M1405" i="3"/>
  <c r="M1406" i="3"/>
  <c r="M1407" i="3"/>
  <c r="M1408" i="3"/>
  <c r="N1408" i="3" s="1"/>
  <c r="O1408" i="3" s="1"/>
  <c r="M1409" i="3"/>
  <c r="N1409" i="3" s="1"/>
  <c r="O1409" i="3" s="1"/>
  <c r="M1410" i="3"/>
  <c r="N1410" i="3" s="1"/>
  <c r="M1411" i="3"/>
  <c r="M1412" i="3"/>
  <c r="M1413" i="3"/>
  <c r="M1414" i="3"/>
  <c r="M1415" i="3"/>
  <c r="M1416" i="3"/>
  <c r="M1417" i="3"/>
  <c r="M1418" i="3"/>
  <c r="M1419" i="3"/>
  <c r="M1420" i="3"/>
  <c r="N1420" i="3" s="1"/>
  <c r="O1420" i="3" s="1"/>
  <c r="M1421" i="3"/>
  <c r="N1421" i="3" s="1"/>
  <c r="O1421" i="3" s="1"/>
  <c r="M1422" i="3"/>
  <c r="N1422" i="3" s="1"/>
  <c r="M1423" i="3"/>
  <c r="M1424" i="3"/>
  <c r="M1425" i="3"/>
  <c r="M1426" i="3"/>
  <c r="M1427" i="3"/>
  <c r="M1428" i="3"/>
  <c r="M1429" i="3"/>
  <c r="M1430" i="3"/>
  <c r="M1431" i="3"/>
  <c r="M1432" i="3"/>
  <c r="N1432" i="3" s="1"/>
  <c r="O1432" i="3" s="1"/>
  <c r="M1433" i="3"/>
  <c r="N1433" i="3" s="1"/>
  <c r="O1433" i="3" s="1"/>
  <c r="M1434" i="3"/>
  <c r="N1434" i="3" s="1"/>
  <c r="M1435" i="3"/>
  <c r="M1436" i="3"/>
  <c r="M1437" i="3"/>
  <c r="N1437" i="3" s="1"/>
  <c r="O1437" i="3" s="1"/>
  <c r="M1438" i="3"/>
  <c r="M1439" i="3"/>
  <c r="M1440" i="3"/>
  <c r="M1441" i="3"/>
  <c r="M1442" i="3"/>
  <c r="M1443" i="3"/>
  <c r="M1444" i="3"/>
  <c r="N1444" i="3" s="1"/>
  <c r="O1444" i="3" s="1"/>
  <c r="M1445" i="3"/>
  <c r="M1446" i="3"/>
  <c r="N1446" i="3" s="1"/>
  <c r="M1447" i="3"/>
  <c r="M1448" i="3"/>
  <c r="M1449" i="3"/>
  <c r="M1450" i="3"/>
  <c r="M1451" i="3"/>
  <c r="M1452" i="3"/>
  <c r="M1453" i="3"/>
  <c r="M1454" i="3"/>
  <c r="M1455" i="3"/>
  <c r="M1456" i="3"/>
  <c r="N1456" i="3" s="1"/>
  <c r="O1456" i="3" s="1"/>
  <c r="M1457" i="3"/>
  <c r="N1457" i="3" s="1"/>
  <c r="O1457" i="3" s="1"/>
  <c r="M1458" i="3"/>
  <c r="N1458" i="3" s="1"/>
  <c r="M1459" i="3"/>
  <c r="M1460" i="3"/>
  <c r="M1461" i="3"/>
  <c r="M1462" i="3"/>
  <c r="M1463" i="3"/>
  <c r="M1464" i="3"/>
  <c r="M1465" i="3"/>
  <c r="M1466" i="3"/>
  <c r="M1467" i="3"/>
  <c r="M1468" i="3"/>
  <c r="N1468" i="3" s="1"/>
  <c r="O1468" i="3" s="1"/>
  <c r="M1469" i="3"/>
  <c r="N1469" i="3" s="1"/>
  <c r="O1469" i="3" s="1"/>
  <c r="M1470" i="3"/>
  <c r="N1470" i="3" s="1"/>
  <c r="M1471" i="3"/>
  <c r="M1472" i="3"/>
  <c r="M1473" i="3"/>
  <c r="M1474" i="3"/>
  <c r="M1475" i="3"/>
  <c r="M1476" i="3"/>
  <c r="M1477" i="3"/>
  <c r="M1478" i="3"/>
  <c r="M1479" i="3"/>
  <c r="M1480" i="3"/>
  <c r="N1480" i="3" s="1"/>
  <c r="O1480" i="3" s="1"/>
  <c r="M1481" i="3"/>
  <c r="N1481" i="3" s="1"/>
  <c r="O1481" i="3" s="1"/>
  <c r="M1482" i="3"/>
  <c r="N1482" i="3" s="1"/>
  <c r="M1483" i="3"/>
  <c r="M1484" i="3"/>
  <c r="M1485" i="3"/>
  <c r="M1486" i="3"/>
  <c r="M1487" i="3"/>
  <c r="M1488" i="3"/>
  <c r="M1489" i="3"/>
  <c r="M1490" i="3"/>
  <c r="M1491" i="3"/>
  <c r="M1492" i="3"/>
  <c r="N1492" i="3" s="1"/>
  <c r="O1492" i="3" s="1"/>
  <c r="M1493" i="3"/>
  <c r="N1493" i="3" s="1"/>
  <c r="O1493" i="3" s="1"/>
  <c r="M1494" i="3"/>
  <c r="N1494" i="3" s="1"/>
  <c r="M1495" i="3"/>
  <c r="M1496" i="3"/>
  <c r="M1497" i="3"/>
  <c r="M1498" i="3"/>
  <c r="M1499" i="3"/>
  <c r="M1500" i="3"/>
  <c r="M1501" i="3"/>
  <c r="M1502" i="3"/>
  <c r="M1503" i="3"/>
  <c r="M1504" i="3"/>
  <c r="N1504" i="3" s="1"/>
  <c r="O1504" i="3" s="1"/>
  <c r="M1505" i="3"/>
  <c r="M1506" i="3"/>
  <c r="N1506" i="3" s="1"/>
  <c r="M1507" i="3"/>
  <c r="M1508" i="3"/>
  <c r="M1509" i="3"/>
  <c r="M1510" i="3"/>
  <c r="M1511" i="3"/>
  <c r="M1512" i="3"/>
  <c r="M1513" i="3"/>
  <c r="M1514" i="3"/>
  <c r="M1515" i="3"/>
  <c r="M1516" i="3"/>
  <c r="N1516" i="3" s="1"/>
  <c r="O1516" i="3" s="1"/>
  <c r="M1517" i="3"/>
  <c r="N1517" i="3" s="1"/>
  <c r="O1517" i="3" s="1"/>
  <c r="M1518" i="3"/>
  <c r="N1518" i="3" s="1"/>
  <c r="M1519" i="3"/>
  <c r="M1520" i="3"/>
  <c r="M1521" i="3"/>
  <c r="M1522" i="3"/>
  <c r="M1523" i="3"/>
  <c r="M1524" i="3"/>
  <c r="M1525" i="3"/>
  <c r="M1526" i="3"/>
  <c r="M1527" i="3"/>
  <c r="M1528" i="3"/>
  <c r="N1528" i="3" s="1"/>
  <c r="O1528" i="3" s="1"/>
  <c r="M1529" i="3"/>
  <c r="N1529" i="3" s="1"/>
  <c r="O1529" i="3" s="1"/>
  <c r="M1530" i="3"/>
  <c r="N1530" i="3" s="1"/>
  <c r="M1531" i="3"/>
  <c r="M1532" i="3"/>
  <c r="M1533" i="3"/>
  <c r="M1534" i="3"/>
  <c r="M1535" i="3"/>
  <c r="M1536" i="3"/>
  <c r="M1537" i="3"/>
  <c r="M1538" i="3"/>
  <c r="M1539" i="3"/>
  <c r="M1540" i="3"/>
  <c r="N1540" i="3" s="1"/>
  <c r="O1540" i="3" s="1"/>
  <c r="M1541" i="3"/>
  <c r="N1541" i="3" s="1"/>
  <c r="O1541" i="3" s="1"/>
  <c r="M1542" i="3"/>
  <c r="N1542" i="3" s="1"/>
  <c r="M1543" i="3"/>
  <c r="M1544" i="3"/>
  <c r="M1545" i="3"/>
  <c r="M1546" i="3"/>
  <c r="M1547" i="3"/>
  <c r="M1548" i="3"/>
  <c r="M1549" i="3"/>
  <c r="M1550" i="3"/>
  <c r="M1551" i="3"/>
  <c r="M1552" i="3"/>
  <c r="N1552" i="3" s="1"/>
  <c r="O1552" i="3" s="1"/>
  <c r="M1553" i="3"/>
  <c r="N1553" i="3" s="1"/>
  <c r="O1553" i="3" s="1"/>
  <c r="M1554" i="3"/>
  <c r="N1554" i="3" s="1"/>
  <c r="M1555" i="3"/>
  <c r="M1556" i="3"/>
  <c r="M1557" i="3"/>
  <c r="M1558" i="3"/>
  <c r="M1559" i="3"/>
  <c r="M1560" i="3"/>
  <c r="M1561" i="3"/>
  <c r="M1562" i="3"/>
  <c r="M1563" i="3"/>
  <c r="M1564" i="3"/>
  <c r="N1564" i="3" s="1"/>
  <c r="O1564" i="3" s="1"/>
  <c r="M1565" i="3"/>
  <c r="N1565" i="3" s="1"/>
  <c r="O1565" i="3" s="1"/>
  <c r="M1566" i="3"/>
  <c r="N1566" i="3" s="1"/>
  <c r="M1567" i="3"/>
  <c r="M1568" i="3"/>
  <c r="M1569" i="3"/>
  <c r="M1570" i="3"/>
  <c r="M1571" i="3"/>
  <c r="M1572" i="3"/>
  <c r="M1573" i="3"/>
  <c r="M1574" i="3"/>
  <c r="M1575" i="3"/>
  <c r="M1576" i="3"/>
  <c r="N1576" i="3" s="1"/>
  <c r="O1576" i="3" s="1"/>
  <c r="M1577" i="3"/>
  <c r="N1577" i="3" s="1"/>
  <c r="O1577" i="3" s="1"/>
  <c r="M1578" i="3"/>
  <c r="N1578" i="3" s="1"/>
  <c r="M1579" i="3"/>
  <c r="M1580" i="3"/>
  <c r="M1581" i="3"/>
  <c r="N1581" i="3" s="1"/>
  <c r="O1581" i="3" s="1"/>
  <c r="M1582" i="3"/>
  <c r="M1583" i="3"/>
  <c r="M1584" i="3"/>
  <c r="M1585" i="3"/>
  <c r="M1586" i="3"/>
  <c r="M1587" i="3"/>
  <c r="M1588" i="3"/>
  <c r="N1588" i="3" s="1"/>
  <c r="O1588" i="3" s="1"/>
  <c r="M1589" i="3"/>
  <c r="N1589" i="3" s="1"/>
  <c r="O1589" i="3" s="1"/>
  <c r="M1590" i="3"/>
  <c r="N1590" i="3" s="1"/>
  <c r="M1591" i="3"/>
  <c r="M1592" i="3"/>
  <c r="M1593" i="3"/>
  <c r="M1594" i="3"/>
  <c r="M1595" i="3"/>
  <c r="M1596" i="3"/>
  <c r="M1597" i="3"/>
  <c r="M1598" i="3"/>
  <c r="M1599" i="3"/>
  <c r="M1600" i="3"/>
  <c r="N1600" i="3" s="1"/>
  <c r="O1600" i="3" s="1"/>
  <c r="M1601" i="3"/>
  <c r="N1601" i="3" s="1"/>
  <c r="O1601" i="3" s="1"/>
  <c r="M1602" i="3"/>
  <c r="N1602" i="3" s="1"/>
  <c r="M1603" i="3"/>
  <c r="M1604" i="3"/>
  <c r="M1605" i="3"/>
  <c r="M1606" i="3"/>
  <c r="M1607" i="3"/>
  <c r="M1608" i="3"/>
  <c r="M1609" i="3"/>
  <c r="M1610" i="3"/>
  <c r="M1611" i="3"/>
  <c r="M1612" i="3"/>
  <c r="N1612" i="3" s="1"/>
  <c r="O1612" i="3" s="1"/>
  <c r="M1613" i="3"/>
  <c r="N1613" i="3" s="1"/>
  <c r="O1613" i="3" s="1"/>
  <c r="M1614" i="3"/>
  <c r="N1614" i="3" s="1"/>
  <c r="M1615" i="3"/>
  <c r="M1616" i="3"/>
  <c r="M1617" i="3"/>
  <c r="M1618" i="3"/>
  <c r="M1619" i="3"/>
  <c r="M1620" i="3"/>
  <c r="M1621" i="3"/>
  <c r="M1622" i="3"/>
  <c r="M1623" i="3"/>
  <c r="M1624" i="3"/>
  <c r="N1624" i="3" s="1"/>
  <c r="O1624" i="3" s="1"/>
  <c r="M1625" i="3"/>
  <c r="N1625" i="3" s="1"/>
  <c r="O1625" i="3" s="1"/>
  <c r="M1626" i="3"/>
  <c r="N1626" i="3" s="1"/>
  <c r="M1627" i="3"/>
  <c r="M1628" i="3"/>
  <c r="M1629" i="3"/>
  <c r="M1630" i="3"/>
  <c r="M1631" i="3"/>
  <c r="M1632" i="3"/>
  <c r="M1633" i="3"/>
  <c r="M1634" i="3"/>
  <c r="M1635" i="3"/>
  <c r="M1636" i="3"/>
  <c r="N1636" i="3" s="1"/>
  <c r="O1636" i="3" s="1"/>
  <c r="M1637" i="3"/>
  <c r="N1637" i="3" s="1"/>
  <c r="O1637" i="3" s="1"/>
  <c r="M1638" i="3"/>
  <c r="N1638" i="3" s="1"/>
  <c r="M1639" i="3"/>
  <c r="M1640" i="3"/>
  <c r="M1641" i="3"/>
  <c r="M1642" i="3"/>
  <c r="M1643" i="3"/>
  <c r="M1644" i="3"/>
  <c r="M1645" i="3"/>
  <c r="M1646" i="3"/>
  <c r="M1647" i="3"/>
  <c r="M1648" i="3"/>
  <c r="N1648" i="3" s="1"/>
  <c r="O1648" i="3" s="1"/>
  <c r="M1649" i="3"/>
  <c r="N1649" i="3" s="1"/>
  <c r="O1649" i="3" s="1"/>
  <c r="M1650" i="3"/>
  <c r="N1650" i="3" s="1"/>
  <c r="M1651" i="3"/>
  <c r="M1652" i="3"/>
  <c r="M1653" i="3"/>
  <c r="M1654" i="3"/>
  <c r="M1655" i="3"/>
  <c r="M1656" i="3"/>
  <c r="M1657" i="3"/>
  <c r="M1658" i="3"/>
  <c r="M1659" i="3"/>
  <c r="M1660" i="3"/>
  <c r="N1660" i="3" s="1"/>
  <c r="O1660" i="3" s="1"/>
  <c r="M1661" i="3"/>
  <c r="N1661" i="3" s="1"/>
  <c r="O1661" i="3" s="1"/>
  <c r="M1662" i="3"/>
  <c r="N1662" i="3" s="1"/>
  <c r="M1663" i="3"/>
  <c r="M1664" i="3"/>
  <c r="M1665" i="3"/>
  <c r="M1666" i="3"/>
  <c r="M1667" i="3"/>
  <c r="M1668" i="3"/>
  <c r="M1669" i="3"/>
  <c r="M1670" i="3"/>
  <c r="M1671" i="3"/>
  <c r="M1672" i="3"/>
  <c r="N1672" i="3" s="1"/>
  <c r="O1672" i="3" s="1"/>
  <c r="M1673" i="3"/>
  <c r="N1673" i="3" s="1"/>
  <c r="O1673" i="3" s="1"/>
  <c r="M1674" i="3"/>
  <c r="N1674" i="3" s="1"/>
  <c r="M1675" i="3"/>
  <c r="M1676" i="3"/>
  <c r="M1677" i="3"/>
  <c r="M1678" i="3"/>
  <c r="M1679" i="3"/>
  <c r="M1680" i="3"/>
  <c r="M1681" i="3"/>
  <c r="M1682" i="3"/>
  <c r="M1683" i="3"/>
  <c r="M1684" i="3"/>
  <c r="M1685" i="3"/>
  <c r="N1685" i="3" s="1"/>
  <c r="O1685" i="3" s="1"/>
  <c r="M1686" i="3"/>
  <c r="N1686" i="3" s="1"/>
  <c r="M1687" i="3"/>
  <c r="M1688" i="3"/>
  <c r="M1689" i="3"/>
  <c r="M1690" i="3"/>
  <c r="M1691" i="3"/>
  <c r="M1692" i="3"/>
  <c r="M1693" i="3"/>
  <c r="M1694" i="3"/>
  <c r="M1695" i="3"/>
  <c r="M1696" i="3"/>
  <c r="N1696" i="3" s="1"/>
  <c r="O1696" i="3" s="1"/>
  <c r="M1697" i="3"/>
  <c r="N1697" i="3" s="1"/>
  <c r="O1697" i="3" s="1"/>
  <c r="M1698" i="3"/>
  <c r="N1698" i="3" s="1"/>
  <c r="M1699" i="3"/>
  <c r="M1700" i="3"/>
  <c r="M1701" i="3"/>
  <c r="M1702" i="3"/>
  <c r="M1703" i="3"/>
  <c r="M1704" i="3"/>
  <c r="M1705" i="3"/>
  <c r="M1706" i="3"/>
  <c r="M1707" i="3"/>
  <c r="N18" i="3"/>
  <c r="N30" i="3"/>
  <c r="N42" i="3"/>
  <c r="N54" i="3"/>
  <c r="N66" i="3"/>
  <c r="N78" i="3"/>
  <c r="N90" i="3"/>
  <c r="N102" i="3"/>
  <c r="N114" i="3"/>
  <c r="N126" i="3"/>
  <c r="N138" i="3"/>
  <c r="N150" i="3"/>
  <c r="N162" i="3"/>
  <c r="N174" i="3"/>
  <c r="N186" i="3"/>
  <c r="N198" i="3"/>
  <c r="N210" i="3"/>
  <c r="N222" i="3"/>
  <c r="N234" i="3"/>
  <c r="N246" i="3"/>
  <c r="N258" i="3"/>
  <c r="N270" i="3"/>
  <c r="N330" i="3"/>
  <c r="N402" i="3"/>
  <c r="N474" i="3"/>
  <c r="N618" i="3"/>
  <c r="N762" i="3"/>
  <c r="O762" i="3" s="1"/>
  <c r="N906" i="3"/>
  <c r="O906" i="3" s="1"/>
  <c r="N7" i="3"/>
  <c r="N8" i="3"/>
  <c r="N9" i="3"/>
  <c r="N10" i="3"/>
  <c r="N11" i="3"/>
  <c r="N12" i="3"/>
  <c r="N13" i="3"/>
  <c r="N14" i="3"/>
  <c r="N15" i="3"/>
  <c r="N17" i="3"/>
  <c r="N19" i="3"/>
  <c r="N20" i="3"/>
  <c r="N21" i="3"/>
  <c r="N22" i="3"/>
  <c r="N23" i="3"/>
  <c r="N24" i="3"/>
  <c r="N25" i="3"/>
  <c r="N26" i="3"/>
  <c r="N27" i="3"/>
  <c r="N29" i="3"/>
  <c r="N31" i="3"/>
  <c r="N32" i="3"/>
  <c r="N33" i="3"/>
  <c r="N34" i="3"/>
  <c r="N35" i="3"/>
  <c r="N36" i="3"/>
  <c r="N37" i="3"/>
  <c r="N38" i="3"/>
  <c r="N39" i="3"/>
  <c r="N41" i="3"/>
  <c r="N43" i="3"/>
  <c r="N44" i="3"/>
  <c r="N45" i="3"/>
  <c r="N46" i="3"/>
  <c r="N47" i="3"/>
  <c r="N48" i="3"/>
  <c r="N49" i="3"/>
  <c r="N50" i="3"/>
  <c r="N51" i="3"/>
  <c r="N53" i="3"/>
  <c r="N55" i="3"/>
  <c r="N56" i="3"/>
  <c r="N57" i="3"/>
  <c r="N58" i="3"/>
  <c r="N59" i="3"/>
  <c r="N60" i="3"/>
  <c r="N61" i="3"/>
  <c r="N62" i="3"/>
  <c r="N63" i="3"/>
  <c r="N65" i="3"/>
  <c r="N67" i="3"/>
  <c r="N68" i="3"/>
  <c r="N69" i="3"/>
  <c r="N70" i="3"/>
  <c r="N71" i="3"/>
  <c r="N72" i="3"/>
  <c r="N73" i="3"/>
  <c r="N74" i="3"/>
  <c r="N75" i="3"/>
  <c r="N77" i="3"/>
  <c r="N79" i="3"/>
  <c r="N80" i="3"/>
  <c r="N81" i="3"/>
  <c r="N82" i="3"/>
  <c r="N83" i="3"/>
  <c r="N84" i="3"/>
  <c r="N85" i="3"/>
  <c r="N86" i="3"/>
  <c r="N87" i="3"/>
  <c r="N89" i="3"/>
  <c r="N91" i="3"/>
  <c r="N92" i="3"/>
  <c r="N93" i="3"/>
  <c r="N94" i="3"/>
  <c r="N95" i="3"/>
  <c r="N96" i="3"/>
  <c r="N97" i="3"/>
  <c r="N98" i="3"/>
  <c r="N99" i="3"/>
  <c r="N103" i="3"/>
  <c r="N104" i="3"/>
  <c r="N105" i="3"/>
  <c r="N106" i="3"/>
  <c r="N107" i="3"/>
  <c r="N108" i="3"/>
  <c r="N109" i="3"/>
  <c r="N110" i="3"/>
  <c r="N111" i="3"/>
  <c r="N113" i="3"/>
  <c r="N115" i="3"/>
  <c r="N116" i="3"/>
  <c r="N117" i="3"/>
  <c r="N118" i="3"/>
  <c r="N119" i="3"/>
  <c r="N120" i="3"/>
  <c r="N121" i="3"/>
  <c r="N122" i="3"/>
  <c r="N123" i="3"/>
  <c r="N125" i="3"/>
  <c r="N127" i="3"/>
  <c r="N128" i="3"/>
  <c r="N129" i="3"/>
  <c r="N130" i="3"/>
  <c r="N131" i="3"/>
  <c r="N132" i="3"/>
  <c r="N133" i="3"/>
  <c r="N134" i="3"/>
  <c r="N135" i="3"/>
  <c r="N137" i="3"/>
  <c r="N139" i="3"/>
  <c r="N140" i="3"/>
  <c r="N141" i="3"/>
  <c r="N142" i="3"/>
  <c r="N143" i="3"/>
  <c r="N144" i="3"/>
  <c r="N145" i="3"/>
  <c r="N146" i="3"/>
  <c r="N147" i="3"/>
  <c r="N149" i="3"/>
  <c r="N151" i="3"/>
  <c r="N152" i="3"/>
  <c r="N153" i="3"/>
  <c r="N154" i="3"/>
  <c r="N155" i="3"/>
  <c r="N156" i="3"/>
  <c r="N157" i="3"/>
  <c r="N158" i="3"/>
  <c r="N159" i="3"/>
  <c r="N161" i="3"/>
  <c r="N163" i="3"/>
  <c r="N164" i="3"/>
  <c r="N165" i="3"/>
  <c r="N166" i="3"/>
  <c r="N167" i="3"/>
  <c r="N168" i="3"/>
  <c r="N169" i="3"/>
  <c r="N170" i="3"/>
  <c r="N171" i="3"/>
  <c r="N173" i="3"/>
  <c r="N175" i="3"/>
  <c r="N176" i="3"/>
  <c r="N177" i="3"/>
  <c r="N178" i="3"/>
  <c r="N179" i="3"/>
  <c r="N180" i="3"/>
  <c r="N181" i="3"/>
  <c r="N182" i="3"/>
  <c r="N183" i="3"/>
  <c r="N185" i="3"/>
  <c r="N187" i="3"/>
  <c r="N188" i="3"/>
  <c r="N189" i="3"/>
  <c r="N190" i="3"/>
  <c r="N191" i="3"/>
  <c r="N192" i="3"/>
  <c r="N193" i="3"/>
  <c r="N194" i="3"/>
  <c r="N195" i="3"/>
  <c r="N197" i="3"/>
  <c r="N199" i="3"/>
  <c r="N200" i="3"/>
  <c r="N201" i="3"/>
  <c r="N202" i="3"/>
  <c r="N203" i="3"/>
  <c r="N204" i="3"/>
  <c r="N205" i="3"/>
  <c r="N206" i="3"/>
  <c r="N207" i="3"/>
  <c r="N209" i="3"/>
  <c r="N211" i="3"/>
  <c r="N212" i="3"/>
  <c r="N213" i="3"/>
  <c r="N214" i="3"/>
  <c r="N215" i="3"/>
  <c r="N216" i="3"/>
  <c r="N217" i="3"/>
  <c r="N218" i="3"/>
  <c r="N219" i="3"/>
  <c r="N221" i="3"/>
  <c r="N223" i="3"/>
  <c r="N224" i="3"/>
  <c r="N225" i="3"/>
  <c r="N226" i="3"/>
  <c r="N227" i="3"/>
  <c r="N228" i="3"/>
  <c r="N229" i="3"/>
  <c r="N230" i="3"/>
  <c r="N231" i="3"/>
  <c r="N233" i="3"/>
  <c r="N235" i="3"/>
  <c r="N236" i="3"/>
  <c r="N237" i="3"/>
  <c r="N238" i="3"/>
  <c r="N239" i="3"/>
  <c r="N240" i="3"/>
  <c r="N241" i="3"/>
  <c r="N242" i="3"/>
  <c r="N243" i="3"/>
  <c r="N247" i="3"/>
  <c r="N248" i="3"/>
  <c r="N249" i="3"/>
  <c r="N250" i="3"/>
  <c r="N251" i="3"/>
  <c r="N252" i="3"/>
  <c r="N253" i="3"/>
  <c r="N254" i="3"/>
  <c r="N255" i="3"/>
  <c r="N257" i="3"/>
  <c r="N259" i="3"/>
  <c r="N260" i="3"/>
  <c r="N261" i="3"/>
  <c r="N262" i="3"/>
  <c r="N263" i="3"/>
  <c r="N264" i="3"/>
  <c r="N265" i="3"/>
  <c r="N266" i="3"/>
  <c r="N267" i="3"/>
  <c r="N269" i="3"/>
  <c r="N271" i="3"/>
  <c r="N272" i="3"/>
  <c r="N273" i="3"/>
  <c r="N274" i="3"/>
  <c r="N275" i="3"/>
  <c r="N276" i="3"/>
  <c r="N277" i="3"/>
  <c r="N278" i="3"/>
  <c r="N279" i="3"/>
  <c r="N281" i="3"/>
  <c r="N283" i="3"/>
  <c r="N284" i="3"/>
  <c r="N285" i="3"/>
  <c r="N286" i="3"/>
  <c r="N287" i="3"/>
  <c r="N288" i="3"/>
  <c r="N289" i="3"/>
  <c r="N290" i="3"/>
  <c r="N291" i="3"/>
  <c r="N293" i="3"/>
  <c r="N295" i="3"/>
  <c r="N296" i="3"/>
  <c r="N297" i="3"/>
  <c r="N298" i="3"/>
  <c r="N299" i="3"/>
  <c r="N300" i="3"/>
  <c r="N301" i="3"/>
  <c r="N302" i="3"/>
  <c r="N303" i="3"/>
  <c r="N305" i="3"/>
  <c r="N307" i="3"/>
  <c r="N308" i="3"/>
  <c r="N309" i="3"/>
  <c r="N310" i="3"/>
  <c r="N311" i="3"/>
  <c r="N312" i="3"/>
  <c r="N313" i="3"/>
  <c r="N314" i="3"/>
  <c r="N315" i="3"/>
  <c r="N319" i="3"/>
  <c r="N320" i="3"/>
  <c r="N321" i="3"/>
  <c r="N322" i="3"/>
  <c r="N323" i="3"/>
  <c r="N324" i="3"/>
  <c r="N325" i="3"/>
  <c r="N326" i="3"/>
  <c r="N327" i="3"/>
  <c r="N329" i="3"/>
  <c r="N331" i="3"/>
  <c r="N332" i="3"/>
  <c r="N333" i="3"/>
  <c r="N334" i="3"/>
  <c r="N335" i="3"/>
  <c r="N336" i="3"/>
  <c r="N337" i="3"/>
  <c r="N338" i="3"/>
  <c r="N339" i="3"/>
  <c r="N343" i="3"/>
  <c r="N344" i="3"/>
  <c r="N345" i="3"/>
  <c r="N346" i="3"/>
  <c r="N347" i="3"/>
  <c r="N348" i="3"/>
  <c r="N349" i="3"/>
  <c r="N350" i="3"/>
  <c r="N351" i="3"/>
  <c r="N353" i="3"/>
  <c r="N355" i="3"/>
  <c r="N356" i="3"/>
  <c r="N357" i="3"/>
  <c r="N358" i="3"/>
  <c r="N359" i="3"/>
  <c r="N360" i="3"/>
  <c r="N361" i="3"/>
  <c r="N362" i="3"/>
  <c r="N363" i="3"/>
  <c r="N365" i="3"/>
  <c r="N367" i="3"/>
  <c r="N368" i="3"/>
  <c r="N369" i="3"/>
  <c r="N370" i="3"/>
  <c r="N371" i="3"/>
  <c r="N372" i="3"/>
  <c r="N373" i="3"/>
  <c r="N374" i="3"/>
  <c r="N375" i="3"/>
  <c r="N377" i="3"/>
  <c r="N379" i="3"/>
  <c r="N380" i="3"/>
  <c r="N381" i="3"/>
  <c r="N382" i="3"/>
  <c r="N383" i="3"/>
  <c r="N384" i="3"/>
  <c r="N385" i="3"/>
  <c r="N386" i="3"/>
  <c r="N387" i="3"/>
  <c r="N391" i="3"/>
  <c r="N392" i="3"/>
  <c r="N393" i="3"/>
  <c r="N394" i="3"/>
  <c r="N395" i="3"/>
  <c r="N396" i="3"/>
  <c r="N397" i="3"/>
  <c r="N398" i="3"/>
  <c r="N399" i="3"/>
  <c r="N401" i="3"/>
  <c r="N403" i="3"/>
  <c r="N404" i="3"/>
  <c r="N405" i="3"/>
  <c r="N406" i="3"/>
  <c r="N407" i="3"/>
  <c r="N408" i="3"/>
  <c r="N409" i="3"/>
  <c r="N410" i="3"/>
  <c r="N411" i="3"/>
  <c r="N413" i="3"/>
  <c r="N415" i="3"/>
  <c r="N416" i="3"/>
  <c r="N417" i="3"/>
  <c r="N418" i="3"/>
  <c r="N419" i="3"/>
  <c r="N420" i="3"/>
  <c r="N421" i="3"/>
  <c r="N422" i="3"/>
  <c r="N423" i="3"/>
  <c r="N427" i="3"/>
  <c r="N428" i="3"/>
  <c r="N429" i="3"/>
  <c r="N430" i="3"/>
  <c r="N431" i="3"/>
  <c r="N432" i="3"/>
  <c r="N433" i="3"/>
  <c r="N434" i="3"/>
  <c r="N435" i="3"/>
  <c r="N437" i="3"/>
  <c r="N439" i="3"/>
  <c r="N440" i="3"/>
  <c r="N441" i="3"/>
  <c r="N442" i="3"/>
  <c r="N443" i="3"/>
  <c r="N444" i="3"/>
  <c r="N445" i="3"/>
  <c r="N446" i="3"/>
  <c r="N447" i="3"/>
  <c r="N449" i="3"/>
  <c r="N451" i="3"/>
  <c r="N452" i="3"/>
  <c r="N453" i="3"/>
  <c r="N454" i="3"/>
  <c r="N455" i="3"/>
  <c r="N456" i="3"/>
  <c r="N457" i="3"/>
  <c r="N458" i="3"/>
  <c r="N459" i="3"/>
  <c r="N463" i="3"/>
  <c r="N464" i="3"/>
  <c r="N465" i="3"/>
  <c r="N466" i="3"/>
  <c r="N467" i="3"/>
  <c r="N468" i="3"/>
  <c r="N469" i="3"/>
  <c r="N470" i="3"/>
  <c r="N471" i="3"/>
  <c r="N475" i="3"/>
  <c r="N476" i="3"/>
  <c r="N477" i="3"/>
  <c r="N478" i="3"/>
  <c r="N479" i="3"/>
  <c r="N480" i="3"/>
  <c r="N481" i="3"/>
  <c r="N482" i="3"/>
  <c r="N483" i="3"/>
  <c r="O483" i="3" s="1"/>
  <c r="N487" i="3"/>
  <c r="N488" i="3"/>
  <c r="N489" i="3"/>
  <c r="N490" i="3"/>
  <c r="O490" i="3" s="1"/>
  <c r="N491" i="3"/>
  <c r="O491" i="3" s="1"/>
  <c r="N492" i="3"/>
  <c r="O492" i="3" s="1"/>
  <c r="N493" i="3"/>
  <c r="O493" i="3" s="1"/>
  <c r="N494" i="3"/>
  <c r="N495" i="3"/>
  <c r="N497" i="3"/>
  <c r="N499" i="3"/>
  <c r="N500" i="3"/>
  <c r="N501" i="3"/>
  <c r="N502" i="3"/>
  <c r="N503" i="3"/>
  <c r="N504" i="3"/>
  <c r="O504" i="3" s="1"/>
  <c r="N505" i="3"/>
  <c r="O505" i="3" s="1"/>
  <c r="N506" i="3"/>
  <c r="O506" i="3" s="1"/>
  <c r="N507" i="3"/>
  <c r="N509" i="3"/>
  <c r="O509" i="3" s="1"/>
  <c r="N511" i="3"/>
  <c r="O511" i="3" s="1"/>
  <c r="N512" i="3"/>
  <c r="N513" i="3"/>
  <c r="N514" i="3"/>
  <c r="N515" i="3"/>
  <c r="N516" i="3"/>
  <c r="N517" i="3"/>
  <c r="O517" i="3" s="1"/>
  <c r="N518" i="3"/>
  <c r="O518" i="3" s="1"/>
  <c r="N519" i="3"/>
  <c r="O519" i="3" s="1"/>
  <c r="N523" i="3"/>
  <c r="O523" i="3" s="1"/>
  <c r="N524" i="3"/>
  <c r="O524" i="3" s="1"/>
  <c r="N525" i="3"/>
  <c r="N526" i="3"/>
  <c r="N527" i="3"/>
  <c r="N528" i="3"/>
  <c r="N529" i="3"/>
  <c r="O529" i="3" s="1"/>
  <c r="N530" i="3"/>
  <c r="N531" i="3"/>
  <c r="N532" i="3"/>
  <c r="O532" i="3" s="1"/>
  <c r="N535" i="3"/>
  <c r="O535" i="3" s="1"/>
  <c r="N536" i="3"/>
  <c r="O536" i="3" s="1"/>
  <c r="N537" i="3"/>
  <c r="N538" i="3"/>
  <c r="N539" i="3"/>
  <c r="N540" i="3"/>
  <c r="N541" i="3"/>
  <c r="N542" i="3"/>
  <c r="O542" i="3" s="1"/>
  <c r="N543" i="3"/>
  <c r="N545" i="3"/>
  <c r="O545" i="3" s="1"/>
  <c r="N547" i="3"/>
  <c r="O547" i="3" s="1"/>
  <c r="N548" i="3"/>
  <c r="N549" i="3"/>
  <c r="O549" i="3" s="1"/>
  <c r="N550" i="3"/>
  <c r="N551" i="3"/>
  <c r="N552" i="3"/>
  <c r="N553" i="3"/>
  <c r="N554" i="3"/>
  <c r="N555" i="3"/>
  <c r="N559" i="3"/>
  <c r="O559" i="3" s="1"/>
  <c r="N560" i="3"/>
  <c r="N561" i="3"/>
  <c r="N562" i="3"/>
  <c r="O562" i="3" s="1"/>
  <c r="N563" i="3"/>
  <c r="O563" i="3" s="1"/>
  <c r="N564" i="3"/>
  <c r="N565" i="3"/>
  <c r="N566" i="3"/>
  <c r="N567" i="3"/>
  <c r="N571" i="3"/>
  <c r="N572" i="3"/>
  <c r="N573" i="3"/>
  <c r="N574" i="3"/>
  <c r="N575" i="3"/>
  <c r="O575" i="3" s="1"/>
  <c r="N576" i="3"/>
  <c r="O576" i="3" s="1"/>
  <c r="N577" i="3"/>
  <c r="N578" i="3"/>
  <c r="N579" i="3"/>
  <c r="N581" i="3"/>
  <c r="O581" i="3" s="1"/>
  <c r="N583" i="3"/>
  <c r="N584" i="3"/>
  <c r="N585" i="3"/>
  <c r="O585" i="3" s="1"/>
  <c r="N586" i="3"/>
  <c r="N587" i="3"/>
  <c r="N588" i="3"/>
  <c r="O588" i="3" s="1"/>
  <c r="N589" i="3"/>
  <c r="O589" i="3" s="1"/>
  <c r="N590" i="3"/>
  <c r="O590" i="3" s="1"/>
  <c r="N591" i="3"/>
  <c r="N593" i="3"/>
  <c r="N595" i="3"/>
  <c r="O595" i="3" s="1"/>
  <c r="N596" i="3"/>
  <c r="N597" i="3"/>
  <c r="N598" i="3"/>
  <c r="O598" i="3" s="1"/>
  <c r="N599" i="3"/>
  <c r="N600" i="3"/>
  <c r="N601" i="3"/>
  <c r="O601" i="3" s="1"/>
  <c r="N602" i="3"/>
  <c r="N603" i="3"/>
  <c r="O603" i="3" s="1"/>
  <c r="N607" i="3"/>
  <c r="N608" i="3"/>
  <c r="O608" i="3" s="1"/>
  <c r="N609" i="3"/>
  <c r="N610" i="3"/>
  <c r="N611" i="3"/>
  <c r="O611" i="3" s="1"/>
  <c r="N612" i="3"/>
  <c r="N613" i="3"/>
  <c r="N614" i="3"/>
  <c r="O614" i="3" s="1"/>
  <c r="N615" i="3"/>
  <c r="N619" i="3"/>
  <c r="N620" i="3"/>
  <c r="N621" i="3"/>
  <c r="O621" i="3" s="1"/>
  <c r="N622" i="3"/>
  <c r="N623" i="3"/>
  <c r="N624" i="3"/>
  <c r="O624" i="3" s="1"/>
  <c r="N625" i="3"/>
  <c r="N626" i="3"/>
  <c r="N627" i="3"/>
  <c r="O627" i="3" s="1"/>
  <c r="N631" i="3"/>
  <c r="N632" i="3"/>
  <c r="N633" i="3"/>
  <c r="N634" i="3"/>
  <c r="O634" i="3" s="1"/>
  <c r="N635" i="3"/>
  <c r="O635" i="3" s="1"/>
  <c r="N636" i="3"/>
  <c r="N637" i="3"/>
  <c r="O637" i="3" s="1"/>
  <c r="N638" i="3"/>
  <c r="N639" i="3"/>
  <c r="N641" i="3"/>
  <c r="N643" i="3"/>
  <c r="N644" i="3"/>
  <c r="N645" i="3"/>
  <c r="N646" i="3"/>
  <c r="N647" i="3"/>
  <c r="O647" i="3" s="1"/>
  <c r="N648" i="3"/>
  <c r="O648" i="3" s="1"/>
  <c r="N649" i="3"/>
  <c r="N650" i="3"/>
  <c r="O650" i="3" s="1"/>
  <c r="N651" i="3"/>
  <c r="N653" i="3"/>
  <c r="O653" i="3" s="1"/>
  <c r="N655" i="3"/>
  <c r="N656" i="3"/>
  <c r="N657" i="3"/>
  <c r="N658" i="3"/>
  <c r="N659" i="3"/>
  <c r="N660" i="3"/>
  <c r="O660" i="3" s="1"/>
  <c r="N661" i="3"/>
  <c r="N662" i="3"/>
  <c r="O662" i="3" s="1"/>
  <c r="N663" i="3"/>
  <c r="O663" i="3" s="1"/>
  <c r="N667" i="3"/>
  <c r="O667" i="3" s="1"/>
  <c r="N668" i="3"/>
  <c r="N669" i="3"/>
  <c r="N670" i="3"/>
  <c r="N671" i="3"/>
  <c r="N672" i="3"/>
  <c r="N673" i="3"/>
  <c r="N674" i="3"/>
  <c r="N675" i="3"/>
  <c r="N679" i="3"/>
  <c r="O679" i="3" s="1"/>
  <c r="N680" i="3"/>
  <c r="O680" i="3" s="1"/>
  <c r="N681" i="3"/>
  <c r="O681" i="3" s="1"/>
  <c r="N682" i="3"/>
  <c r="N683" i="3"/>
  <c r="N684" i="3"/>
  <c r="N685" i="3"/>
  <c r="N686" i="3"/>
  <c r="O686" i="3" s="1"/>
  <c r="N687" i="3"/>
  <c r="N689" i="3"/>
  <c r="O689" i="3" s="1"/>
  <c r="N691" i="3"/>
  <c r="N692" i="3"/>
  <c r="O692" i="3" s="1"/>
  <c r="N693" i="3"/>
  <c r="O693" i="3" s="1"/>
  <c r="N694" i="3"/>
  <c r="N695" i="3"/>
  <c r="N696" i="3"/>
  <c r="N697" i="3"/>
  <c r="N698" i="3"/>
  <c r="N699" i="3"/>
  <c r="O699" i="3" s="1"/>
  <c r="N703" i="3"/>
  <c r="O703" i="3" s="1"/>
  <c r="N704" i="3"/>
  <c r="N705" i="3"/>
  <c r="N706" i="3"/>
  <c r="O706" i="3" s="1"/>
  <c r="N707" i="3"/>
  <c r="O707" i="3" s="1"/>
  <c r="N708" i="3"/>
  <c r="N709" i="3"/>
  <c r="N710" i="3"/>
  <c r="N711" i="3"/>
  <c r="N715" i="3"/>
  <c r="N716" i="3"/>
  <c r="O716" i="3" s="1"/>
  <c r="N717" i="3"/>
  <c r="N718" i="3"/>
  <c r="N719" i="3"/>
  <c r="O719" i="3" s="1"/>
  <c r="N720" i="3"/>
  <c r="N721" i="3"/>
  <c r="O721" i="3" s="1"/>
  <c r="N722" i="3"/>
  <c r="N723" i="3"/>
  <c r="N725" i="3"/>
  <c r="O725" i="3" s="1"/>
  <c r="N727" i="3"/>
  <c r="N728" i="3"/>
  <c r="N729" i="3"/>
  <c r="O729" i="3" s="1"/>
  <c r="N730" i="3"/>
  <c r="N731" i="3"/>
  <c r="N732" i="3"/>
  <c r="N733" i="3"/>
  <c r="N734" i="3"/>
  <c r="O734" i="3" s="1"/>
  <c r="N735" i="3"/>
  <c r="N737" i="3"/>
  <c r="N739" i="3"/>
  <c r="O739" i="3" s="1"/>
  <c r="N740" i="3"/>
  <c r="N741" i="3"/>
  <c r="N742" i="3"/>
  <c r="O742" i="3" s="1"/>
  <c r="N743" i="3"/>
  <c r="N744" i="3"/>
  <c r="N745" i="3"/>
  <c r="O745" i="3" s="1"/>
  <c r="N746" i="3"/>
  <c r="N747" i="3"/>
  <c r="N751" i="3"/>
  <c r="O751" i="3" s="1"/>
  <c r="N752" i="3"/>
  <c r="O752" i="3" s="1"/>
  <c r="N753" i="3"/>
  <c r="N754" i="3"/>
  <c r="N755" i="3"/>
  <c r="O755" i="3" s="1"/>
  <c r="N756" i="3"/>
  <c r="N757" i="3"/>
  <c r="N758" i="3"/>
  <c r="O758" i="3" s="1"/>
  <c r="N759" i="3"/>
  <c r="N763" i="3"/>
  <c r="N764" i="3"/>
  <c r="N765" i="3"/>
  <c r="O765" i="3" s="1"/>
  <c r="N766" i="3"/>
  <c r="N767" i="3"/>
  <c r="N768" i="3"/>
  <c r="O768" i="3" s="1"/>
  <c r="N769" i="3"/>
  <c r="N770" i="3"/>
  <c r="N771" i="3"/>
  <c r="O771" i="3" s="1"/>
  <c r="N775" i="3"/>
  <c r="N776" i="3"/>
  <c r="N777" i="3"/>
  <c r="N778" i="3"/>
  <c r="O778" i="3" s="1"/>
  <c r="N779" i="3"/>
  <c r="N780" i="3"/>
  <c r="O780" i="3" s="1"/>
  <c r="N781" i="3"/>
  <c r="O781" i="3" s="1"/>
  <c r="N782" i="3"/>
  <c r="N783" i="3"/>
  <c r="N785" i="3"/>
  <c r="N787" i="3"/>
  <c r="N788" i="3"/>
  <c r="N789" i="3"/>
  <c r="N790" i="3"/>
  <c r="N791" i="3"/>
  <c r="O791" i="3" s="1"/>
  <c r="N792" i="3"/>
  <c r="N793" i="3"/>
  <c r="N794" i="3"/>
  <c r="O794" i="3" s="1"/>
  <c r="N795" i="3"/>
  <c r="N797" i="3"/>
  <c r="O797" i="3" s="1"/>
  <c r="N799" i="3"/>
  <c r="N800" i="3"/>
  <c r="N801" i="3"/>
  <c r="N802" i="3"/>
  <c r="N803" i="3"/>
  <c r="N804" i="3"/>
  <c r="O804" i="3" s="1"/>
  <c r="N805" i="3"/>
  <c r="N806" i="3"/>
  <c r="N807" i="3"/>
  <c r="O807" i="3" s="1"/>
  <c r="N811" i="3"/>
  <c r="O811" i="3" s="1"/>
  <c r="N812" i="3"/>
  <c r="N813" i="3"/>
  <c r="N814" i="3"/>
  <c r="N815" i="3"/>
  <c r="N816" i="3"/>
  <c r="N817" i="3"/>
  <c r="O817" i="3" s="1"/>
  <c r="N818" i="3"/>
  <c r="N819" i="3"/>
  <c r="N823" i="3"/>
  <c r="N824" i="3"/>
  <c r="O824" i="3" s="1"/>
  <c r="N825" i="3"/>
  <c r="N826" i="3"/>
  <c r="N827" i="3"/>
  <c r="N828" i="3"/>
  <c r="N829" i="3"/>
  <c r="N830" i="3"/>
  <c r="O830" i="3" s="1"/>
  <c r="N831" i="3"/>
  <c r="N833" i="3"/>
  <c r="O833" i="3" s="1"/>
  <c r="N835" i="3"/>
  <c r="N836" i="3"/>
  <c r="N837" i="3"/>
  <c r="O837" i="3" s="1"/>
  <c r="N838" i="3"/>
  <c r="O838" i="3" s="1"/>
  <c r="N839" i="3"/>
  <c r="N840" i="3"/>
  <c r="N841" i="3"/>
  <c r="N842" i="3"/>
  <c r="N843" i="3"/>
  <c r="N847" i="3"/>
  <c r="O847" i="3" s="1"/>
  <c r="N848" i="3"/>
  <c r="N849" i="3"/>
  <c r="N850" i="3"/>
  <c r="O850" i="3" s="1"/>
  <c r="N851" i="3"/>
  <c r="N852" i="3"/>
  <c r="N853" i="3"/>
  <c r="O853" i="3" s="1"/>
  <c r="N854" i="3"/>
  <c r="N855" i="3"/>
  <c r="N859" i="3"/>
  <c r="N860" i="3"/>
  <c r="N861" i="3"/>
  <c r="N862" i="3"/>
  <c r="N863" i="3"/>
  <c r="O863" i="3" s="1"/>
  <c r="N864" i="3"/>
  <c r="N865" i="3"/>
  <c r="N866" i="3"/>
  <c r="N867" i="3"/>
  <c r="O867" i="3" s="1"/>
  <c r="N869" i="3"/>
  <c r="O869" i="3" s="1"/>
  <c r="N871" i="3"/>
  <c r="N872" i="3"/>
  <c r="N873" i="3"/>
  <c r="O873" i="3" s="1"/>
  <c r="N874" i="3"/>
  <c r="N875" i="3"/>
  <c r="N876" i="3"/>
  <c r="O876" i="3" s="1"/>
  <c r="N877" i="3"/>
  <c r="N878" i="3"/>
  <c r="N879" i="3"/>
  <c r="N881" i="3"/>
  <c r="O881" i="3" s="1"/>
  <c r="N883" i="3"/>
  <c r="O883" i="3" s="1"/>
  <c r="N884" i="3"/>
  <c r="N885" i="3"/>
  <c r="N886" i="3"/>
  <c r="O886" i="3" s="1"/>
  <c r="N887" i="3"/>
  <c r="N888" i="3"/>
  <c r="N889" i="3"/>
  <c r="O889" i="3" s="1"/>
  <c r="N890" i="3"/>
  <c r="N891" i="3"/>
  <c r="N895" i="3"/>
  <c r="N896" i="3"/>
  <c r="O896" i="3" s="1"/>
  <c r="N897" i="3"/>
  <c r="O897" i="3" s="1"/>
  <c r="N898" i="3"/>
  <c r="N899" i="3"/>
  <c r="O899" i="3" s="1"/>
  <c r="N900" i="3"/>
  <c r="N901" i="3"/>
  <c r="N902" i="3"/>
  <c r="O902" i="3" s="1"/>
  <c r="N903" i="3"/>
  <c r="N907" i="3"/>
  <c r="N908" i="3"/>
  <c r="N909" i="3"/>
  <c r="O909" i="3" s="1"/>
  <c r="N910" i="3"/>
  <c r="N911" i="3"/>
  <c r="N912" i="3"/>
  <c r="O912" i="3" s="1"/>
  <c r="N913" i="3"/>
  <c r="N914" i="3"/>
  <c r="N915" i="3"/>
  <c r="N919" i="3"/>
  <c r="N920" i="3"/>
  <c r="N921" i="3"/>
  <c r="N922" i="3"/>
  <c r="O922" i="3" s="1"/>
  <c r="N923" i="3"/>
  <c r="N924" i="3"/>
  <c r="N925" i="3"/>
  <c r="N926" i="3"/>
  <c r="O926" i="3" s="1"/>
  <c r="N927" i="3"/>
  <c r="N931" i="3"/>
  <c r="N932" i="3"/>
  <c r="N933" i="3"/>
  <c r="N934" i="3"/>
  <c r="N935" i="3"/>
  <c r="O935" i="3" s="1"/>
  <c r="N936" i="3"/>
  <c r="N937" i="3"/>
  <c r="N938" i="3"/>
  <c r="O938" i="3" s="1"/>
  <c r="N939" i="3"/>
  <c r="O939" i="3" s="1"/>
  <c r="N941" i="3"/>
  <c r="O941" i="3" s="1"/>
  <c r="N943" i="3"/>
  <c r="N944" i="3"/>
  <c r="N945" i="3"/>
  <c r="N946" i="3"/>
  <c r="N947" i="3"/>
  <c r="N948" i="3"/>
  <c r="O948" i="3" s="1"/>
  <c r="N949" i="3"/>
  <c r="N950" i="3"/>
  <c r="N951" i="3"/>
  <c r="O951" i="3" s="1"/>
  <c r="N955" i="3"/>
  <c r="O955" i="3" s="1"/>
  <c r="N956" i="3"/>
  <c r="O956" i="3" s="1"/>
  <c r="N957" i="3"/>
  <c r="N958" i="3"/>
  <c r="N959" i="3"/>
  <c r="N960" i="3"/>
  <c r="N961" i="3"/>
  <c r="O961" i="3" s="1"/>
  <c r="N962" i="3"/>
  <c r="N963" i="3"/>
  <c r="N967" i="3"/>
  <c r="N968" i="3"/>
  <c r="O968" i="3" s="1"/>
  <c r="N969" i="3"/>
  <c r="N970" i="3"/>
  <c r="O970" i="3" s="1"/>
  <c r="N971" i="3"/>
  <c r="N972" i="3"/>
  <c r="N973" i="3"/>
  <c r="N974" i="3"/>
  <c r="O974" i="3" s="1"/>
  <c r="N975" i="3"/>
  <c r="N979" i="3"/>
  <c r="N980" i="3"/>
  <c r="N981" i="3"/>
  <c r="O981" i="3" s="1"/>
  <c r="N982" i="3"/>
  <c r="N983" i="3"/>
  <c r="N984" i="3"/>
  <c r="O984" i="3" s="1"/>
  <c r="N985" i="3"/>
  <c r="N986" i="3"/>
  <c r="N987" i="3"/>
  <c r="O987" i="3" s="1"/>
  <c r="N991" i="3"/>
  <c r="O991" i="3" s="1"/>
  <c r="N992" i="3"/>
  <c r="N993" i="3"/>
  <c r="N994" i="3"/>
  <c r="O994" i="3" s="1"/>
  <c r="N995" i="3"/>
  <c r="N996" i="3"/>
  <c r="N997" i="3"/>
  <c r="N998" i="3"/>
  <c r="N999" i="3"/>
  <c r="O999" i="3" s="1"/>
  <c r="N1003" i="3"/>
  <c r="N1004" i="3"/>
  <c r="O1004" i="3" s="1"/>
  <c r="N1005" i="3"/>
  <c r="N1006" i="3"/>
  <c r="N1007" i="3"/>
  <c r="O1007" i="3" s="1"/>
  <c r="N1008" i="3"/>
  <c r="N1009" i="3"/>
  <c r="N1010" i="3"/>
  <c r="N1011" i="3"/>
  <c r="N1013" i="3"/>
  <c r="O1013" i="3" s="1"/>
  <c r="N1015" i="3"/>
  <c r="N1016" i="3"/>
  <c r="N1017" i="3"/>
  <c r="O1017" i="3" s="1"/>
  <c r="N1018" i="3"/>
  <c r="N1019" i="3"/>
  <c r="N1020" i="3"/>
  <c r="O1020" i="3" s="1"/>
  <c r="N1021" i="3"/>
  <c r="N1022" i="3"/>
  <c r="N1023" i="3"/>
  <c r="N1027" i="3"/>
  <c r="N1028" i="3"/>
  <c r="N1029" i="3"/>
  <c r="O1029" i="3" s="1"/>
  <c r="N1030" i="3"/>
  <c r="O1030" i="3" s="1"/>
  <c r="N1031" i="3"/>
  <c r="N1032" i="3"/>
  <c r="N1033" i="3"/>
  <c r="O1033" i="3" s="1"/>
  <c r="N1034" i="3"/>
  <c r="N1035" i="3"/>
  <c r="N1039" i="3"/>
  <c r="N1040" i="3"/>
  <c r="O1040" i="3" s="1"/>
  <c r="N1041" i="3"/>
  <c r="N1042" i="3"/>
  <c r="O1042" i="3" s="1"/>
  <c r="N1043" i="3"/>
  <c r="O1043" i="3" s="1"/>
  <c r="N1044" i="3"/>
  <c r="O1044" i="3" s="1"/>
  <c r="N1045" i="3"/>
  <c r="N1046" i="3"/>
  <c r="O1046" i="3" s="1"/>
  <c r="N1047" i="3"/>
  <c r="N1051" i="3"/>
  <c r="N1052" i="3"/>
  <c r="N1053" i="3"/>
  <c r="O1053" i="3" s="1"/>
  <c r="N1054" i="3"/>
  <c r="O1054" i="3" s="1"/>
  <c r="N1055" i="3"/>
  <c r="N1056" i="3"/>
  <c r="O1056" i="3" s="1"/>
  <c r="N1057" i="3"/>
  <c r="N1058" i="3"/>
  <c r="N1059" i="3"/>
  <c r="O1059" i="3" s="1"/>
  <c r="N1063" i="3"/>
  <c r="N1064" i="3"/>
  <c r="N1065" i="3"/>
  <c r="N1066" i="3"/>
  <c r="O1066" i="3" s="1"/>
  <c r="N1067" i="3"/>
  <c r="N1068" i="3"/>
  <c r="N1069" i="3"/>
  <c r="O1069" i="3" s="1"/>
  <c r="N1070" i="3"/>
  <c r="N1071" i="3"/>
  <c r="N1073" i="3"/>
  <c r="O1073" i="3" s="1"/>
  <c r="N1075" i="3"/>
  <c r="N1076" i="3"/>
  <c r="N1077" i="3"/>
  <c r="N1078" i="3"/>
  <c r="O1078" i="3" s="1"/>
  <c r="N1079" i="3"/>
  <c r="N1080" i="3"/>
  <c r="N1081" i="3"/>
  <c r="N1082" i="3"/>
  <c r="O1082" i="3" s="1"/>
  <c r="N1083" i="3"/>
  <c r="N1087" i="3"/>
  <c r="N1088" i="3"/>
  <c r="O1088" i="3" s="1"/>
  <c r="N1089" i="3"/>
  <c r="N1090" i="3"/>
  <c r="O1090" i="3" s="1"/>
  <c r="N1091" i="3"/>
  <c r="N1092" i="3"/>
  <c r="N1093" i="3"/>
  <c r="N1094" i="3"/>
  <c r="N1095" i="3"/>
  <c r="O1095" i="3" s="1"/>
  <c r="N1099" i="3"/>
  <c r="O1099" i="3" s="1"/>
  <c r="N1100" i="3"/>
  <c r="N1101" i="3"/>
  <c r="N1102" i="3"/>
  <c r="O1102" i="3" s="1"/>
  <c r="N1103" i="3"/>
  <c r="O1103" i="3" s="1"/>
  <c r="N1104" i="3"/>
  <c r="N1105" i="3"/>
  <c r="N1106" i="3"/>
  <c r="N1107" i="3"/>
  <c r="N1111" i="3"/>
  <c r="N1112" i="3"/>
  <c r="N1113" i="3"/>
  <c r="N1114" i="3"/>
  <c r="O1114" i="3" s="1"/>
  <c r="N1115" i="3"/>
  <c r="N1116" i="3"/>
  <c r="N1117" i="3"/>
  <c r="O1117" i="3" s="1"/>
  <c r="N1118" i="3"/>
  <c r="O1118" i="3" s="1"/>
  <c r="N1119" i="3"/>
  <c r="N1123" i="3"/>
  <c r="N1124" i="3"/>
  <c r="N1125" i="3"/>
  <c r="O1125" i="3" s="1"/>
  <c r="N1126" i="3"/>
  <c r="O1126" i="3" s="1"/>
  <c r="N1127" i="3"/>
  <c r="N1128" i="3"/>
  <c r="N1129" i="3"/>
  <c r="N1130" i="3"/>
  <c r="N1131" i="3"/>
  <c r="O1131" i="3" s="1"/>
  <c r="N1135" i="3"/>
  <c r="N1136" i="3"/>
  <c r="N1137" i="3"/>
  <c r="N1138" i="3"/>
  <c r="O1138" i="3" s="1"/>
  <c r="N1139" i="3"/>
  <c r="N1140" i="3"/>
  <c r="N1141" i="3"/>
  <c r="N1142" i="3"/>
  <c r="N1143" i="3"/>
  <c r="N1147" i="3"/>
  <c r="N1148" i="3"/>
  <c r="O1148" i="3" s="1"/>
  <c r="N1149" i="3"/>
  <c r="N1150" i="3"/>
  <c r="O1150" i="3" s="1"/>
  <c r="N1151" i="3"/>
  <c r="O1151" i="3" s="1"/>
  <c r="N1152" i="3"/>
  <c r="N1153" i="3"/>
  <c r="N1154" i="3"/>
  <c r="N1155" i="3"/>
  <c r="N1159" i="3"/>
  <c r="N1160" i="3"/>
  <c r="N1161" i="3"/>
  <c r="O1161" i="3" s="1"/>
  <c r="N1162" i="3"/>
  <c r="O1162" i="3" s="1"/>
  <c r="N1163" i="3"/>
  <c r="N1164" i="3"/>
  <c r="O1164" i="3" s="1"/>
  <c r="N1165" i="3"/>
  <c r="N1166" i="3"/>
  <c r="N1167" i="3"/>
  <c r="N1171" i="3"/>
  <c r="O1171" i="3" s="1"/>
  <c r="N1172" i="3"/>
  <c r="N1173" i="3"/>
  <c r="N1174" i="3"/>
  <c r="O1174" i="3" s="1"/>
  <c r="N1175" i="3"/>
  <c r="N1176" i="3"/>
  <c r="O1176" i="3" s="1"/>
  <c r="N1177" i="3"/>
  <c r="O1177" i="3" s="1"/>
  <c r="N1178" i="3"/>
  <c r="N1179" i="3"/>
  <c r="N1183" i="3"/>
  <c r="N1184" i="3"/>
  <c r="O1184" i="3" s="1"/>
  <c r="N1185" i="3"/>
  <c r="N1186" i="3"/>
  <c r="O1186" i="3" s="1"/>
  <c r="N1187" i="3"/>
  <c r="N1188" i="3"/>
  <c r="N1189" i="3"/>
  <c r="N1190" i="3"/>
  <c r="O1190" i="3" s="1"/>
  <c r="N1191" i="3"/>
  <c r="O1191" i="3" s="1"/>
  <c r="N1195" i="3"/>
  <c r="N1196" i="3"/>
  <c r="N1197" i="3"/>
  <c r="O1197" i="3" s="1"/>
  <c r="N1198" i="3"/>
  <c r="O1198" i="3" s="1"/>
  <c r="N1199" i="3"/>
  <c r="N1200" i="3"/>
  <c r="N1201" i="3"/>
  <c r="N1202" i="3"/>
  <c r="N1203" i="3"/>
  <c r="O1203" i="3" s="1"/>
  <c r="N1207" i="3"/>
  <c r="N1208" i="3"/>
  <c r="O1208" i="3" s="1"/>
  <c r="N1209" i="3"/>
  <c r="N1210" i="3"/>
  <c r="O1210" i="3" s="1"/>
  <c r="N1211" i="3"/>
  <c r="N1212" i="3"/>
  <c r="N1213" i="3"/>
  <c r="N1214" i="3"/>
  <c r="N1215" i="3"/>
  <c r="N1219" i="3"/>
  <c r="N1220" i="3"/>
  <c r="N1221" i="3"/>
  <c r="O1221" i="3" s="1"/>
  <c r="N1222" i="3"/>
  <c r="O1222" i="3" s="1"/>
  <c r="N1223" i="3"/>
  <c r="N1224" i="3"/>
  <c r="N1225" i="3"/>
  <c r="N1226" i="3"/>
  <c r="N1227" i="3"/>
  <c r="N1231" i="3"/>
  <c r="N1232" i="3"/>
  <c r="N1233" i="3"/>
  <c r="N1234" i="3"/>
  <c r="O1234" i="3" s="1"/>
  <c r="N1235" i="3"/>
  <c r="O1235" i="3" s="1"/>
  <c r="N1236" i="3"/>
  <c r="N1237" i="3"/>
  <c r="N1238" i="3"/>
  <c r="N1239" i="3"/>
  <c r="N1243" i="3"/>
  <c r="O1243" i="3" s="1"/>
  <c r="N1244" i="3"/>
  <c r="N1245" i="3"/>
  <c r="N1246" i="3"/>
  <c r="O1246" i="3" s="1"/>
  <c r="N1247" i="3"/>
  <c r="N1248" i="3"/>
  <c r="N1249" i="3"/>
  <c r="N1250" i="3"/>
  <c r="O1250" i="3" s="1"/>
  <c r="N1251" i="3"/>
  <c r="N1255" i="3"/>
  <c r="N1256" i="3"/>
  <c r="N1257" i="3"/>
  <c r="N1258" i="3"/>
  <c r="O1258" i="3" s="1"/>
  <c r="N1259" i="3"/>
  <c r="N1260" i="3"/>
  <c r="N1261" i="3"/>
  <c r="N1262" i="3"/>
  <c r="O1262" i="3" s="1"/>
  <c r="N1263" i="3"/>
  <c r="N1265" i="3"/>
  <c r="O1265" i="3" s="1"/>
  <c r="N1267" i="3"/>
  <c r="N1268" i="3"/>
  <c r="N1269" i="3"/>
  <c r="O1269" i="3" s="1"/>
  <c r="N1270" i="3"/>
  <c r="O1270" i="3" s="1"/>
  <c r="N1271" i="3"/>
  <c r="N1272" i="3"/>
  <c r="N1273" i="3"/>
  <c r="N1274" i="3"/>
  <c r="N1275" i="3"/>
  <c r="O1275" i="3" s="1"/>
  <c r="N1279" i="3"/>
  <c r="N1280" i="3"/>
  <c r="N1281" i="3"/>
  <c r="O1281" i="3" s="1"/>
  <c r="N1282" i="3"/>
  <c r="O1282" i="3" s="1"/>
  <c r="N1283" i="3"/>
  <c r="N1284" i="3"/>
  <c r="N1285" i="3"/>
  <c r="N1286" i="3"/>
  <c r="N1287" i="3"/>
  <c r="N1291" i="3"/>
  <c r="N1292" i="3"/>
  <c r="O1292" i="3" s="1"/>
  <c r="N1293" i="3"/>
  <c r="N1294" i="3"/>
  <c r="O1294" i="3" s="1"/>
  <c r="N1295" i="3"/>
  <c r="O1295" i="3" s="1"/>
  <c r="N1296" i="3"/>
  <c r="N1297" i="3"/>
  <c r="N1298" i="3"/>
  <c r="N1299" i="3"/>
  <c r="N1303" i="3"/>
  <c r="N1304" i="3"/>
  <c r="N1305" i="3"/>
  <c r="O1305" i="3" s="1"/>
  <c r="N1306" i="3"/>
  <c r="O1306" i="3" s="1"/>
  <c r="N1307" i="3"/>
  <c r="N1308" i="3"/>
  <c r="O1308" i="3" s="1"/>
  <c r="N1309" i="3"/>
  <c r="O1309" i="3" s="1"/>
  <c r="N1310" i="3"/>
  <c r="N1311" i="3"/>
  <c r="N1315" i="3"/>
  <c r="N1316" i="3"/>
  <c r="N1317" i="3"/>
  <c r="N1318" i="3"/>
  <c r="O1318" i="3" s="1"/>
  <c r="N1319" i="3"/>
  <c r="N1320" i="3"/>
  <c r="N1321" i="3"/>
  <c r="O1321" i="3" s="1"/>
  <c r="N1322" i="3"/>
  <c r="N1323" i="3"/>
  <c r="N1327" i="3"/>
  <c r="O1327" i="3" s="1"/>
  <c r="N1328" i="3"/>
  <c r="N1329" i="3"/>
  <c r="N1330" i="3"/>
  <c r="O1330" i="3" s="1"/>
  <c r="N1331" i="3"/>
  <c r="N1332" i="3"/>
  <c r="N1333" i="3"/>
  <c r="N1334" i="3"/>
  <c r="O1334" i="3" s="1"/>
  <c r="N1335" i="3"/>
  <c r="N1339" i="3"/>
  <c r="N1340" i="3"/>
  <c r="N1341" i="3"/>
  <c r="N1342" i="3"/>
  <c r="O1342" i="3" s="1"/>
  <c r="N1343" i="3"/>
  <c r="N1344" i="3"/>
  <c r="N1345" i="3"/>
  <c r="N1346" i="3"/>
  <c r="N1347" i="3"/>
  <c r="O1347" i="3" s="1"/>
  <c r="N1351" i="3"/>
  <c r="N1352" i="3"/>
  <c r="N1353" i="3"/>
  <c r="N1354" i="3"/>
  <c r="O1354" i="3" s="1"/>
  <c r="N1355" i="3"/>
  <c r="N1356" i="3"/>
  <c r="O1356" i="3" s="1"/>
  <c r="N1357" i="3"/>
  <c r="N1358" i="3"/>
  <c r="N1359" i="3"/>
  <c r="N1363" i="3"/>
  <c r="N1364" i="3"/>
  <c r="N1365" i="3"/>
  <c r="N1366" i="3"/>
  <c r="O1366" i="3" s="1"/>
  <c r="N1367" i="3"/>
  <c r="N1368" i="3"/>
  <c r="N1369" i="3"/>
  <c r="O1369" i="3" s="1"/>
  <c r="N1370" i="3"/>
  <c r="N1371" i="3"/>
  <c r="N1375" i="3"/>
  <c r="N1376" i="3"/>
  <c r="N1377" i="3"/>
  <c r="N1378" i="3"/>
  <c r="O1378" i="3" s="1"/>
  <c r="N1379" i="3"/>
  <c r="N1380" i="3"/>
  <c r="N1381" i="3"/>
  <c r="N1382" i="3"/>
  <c r="N1383" i="3"/>
  <c r="O1383" i="3" s="1"/>
  <c r="N1387" i="3"/>
  <c r="O1387" i="3" s="1"/>
  <c r="N1388" i="3"/>
  <c r="N1389" i="3"/>
  <c r="N1390" i="3"/>
  <c r="O1390" i="3" s="1"/>
  <c r="N1391" i="3"/>
  <c r="N1392" i="3"/>
  <c r="N1393" i="3"/>
  <c r="N1394" i="3"/>
  <c r="N1395" i="3"/>
  <c r="N1399" i="3"/>
  <c r="N1400" i="3"/>
  <c r="O1400" i="3" s="1"/>
  <c r="N1401" i="3"/>
  <c r="N1402" i="3"/>
  <c r="O1402" i="3" s="1"/>
  <c r="N1403" i="3"/>
  <c r="N1404" i="3"/>
  <c r="N1405" i="3"/>
  <c r="N1406" i="3"/>
  <c r="O1406" i="3" s="1"/>
  <c r="N1407" i="3"/>
  <c r="N1411" i="3"/>
  <c r="N1412" i="3"/>
  <c r="N1413" i="3"/>
  <c r="O1413" i="3" s="1"/>
  <c r="N1414" i="3"/>
  <c r="O1414" i="3" s="1"/>
  <c r="N1415" i="3"/>
  <c r="N1416" i="3"/>
  <c r="N1417" i="3"/>
  <c r="N1418" i="3"/>
  <c r="N1419" i="3"/>
  <c r="O1419" i="3" s="1"/>
  <c r="N1423" i="3"/>
  <c r="N1424" i="3"/>
  <c r="N1425" i="3"/>
  <c r="N1426" i="3"/>
  <c r="O1426" i="3" s="1"/>
  <c r="N1427" i="3"/>
  <c r="N1428" i="3"/>
  <c r="N1429" i="3"/>
  <c r="O1429" i="3" s="1"/>
  <c r="N1430" i="3"/>
  <c r="N1431" i="3"/>
  <c r="N1435" i="3"/>
  <c r="N1436" i="3"/>
  <c r="O1436" i="3" s="1"/>
  <c r="N1438" i="3"/>
  <c r="O1438" i="3" s="1"/>
  <c r="N1439" i="3"/>
  <c r="O1439" i="3" s="1"/>
  <c r="N1440" i="3"/>
  <c r="N1441" i="3"/>
  <c r="N1442" i="3"/>
  <c r="N1443" i="3"/>
  <c r="N1445" i="3"/>
  <c r="O1445" i="3" s="1"/>
  <c r="N1447" i="3"/>
  <c r="N1448" i="3"/>
  <c r="N1449" i="3"/>
  <c r="O1449" i="3" s="1"/>
  <c r="N1450" i="3"/>
  <c r="O1450" i="3" s="1"/>
  <c r="N1451" i="3"/>
  <c r="N1452" i="3"/>
  <c r="O1452" i="3" s="1"/>
  <c r="N1453" i="3"/>
  <c r="N1454" i="3"/>
  <c r="N1455" i="3"/>
  <c r="N1459" i="3"/>
  <c r="O1459" i="3" s="1"/>
  <c r="N1460" i="3"/>
  <c r="N1461" i="3"/>
  <c r="O1461" i="3" s="1"/>
  <c r="N1462" i="3"/>
  <c r="O1462" i="3" s="1"/>
  <c r="N1463" i="3"/>
  <c r="N1464" i="3"/>
  <c r="N1465" i="3"/>
  <c r="O1465" i="3" s="1"/>
  <c r="N1466" i="3"/>
  <c r="N1467" i="3"/>
  <c r="N1471" i="3"/>
  <c r="N1472" i="3"/>
  <c r="N1473" i="3"/>
  <c r="N1474" i="3"/>
  <c r="O1474" i="3" s="1"/>
  <c r="N1475" i="3"/>
  <c r="O1475" i="3" s="1"/>
  <c r="N1476" i="3"/>
  <c r="O1476" i="3" s="1"/>
  <c r="N1477" i="3"/>
  <c r="N1478" i="3"/>
  <c r="O1478" i="3" s="1"/>
  <c r="N1479" i="3"/>
  <c r="N1483" i="3"/>
  <c r="N1484" i="3"/>
  <c r="N1485" i="3"/>
  <c r="N1486" i="3"/>
  <c r="O1486" i="3" s="1"/>
  <c r="N1487" i="3"/>
  <c r="N1488" i="3"/>
  <c r="O1488" i="3" s="1"/>
  <c r="N1489" i="3"/>
  <c r="N1490" i="3"/>
  <c r="N1491" i="3"/>
  <c r="O1491" i="3" s="1"/>
  <c r="N1495" i="3"/>
  <c r="N1496" i="3"/>
  <c r="N1497" i="3"/>
  <c r="N1498" i="3"/>
  <c r="O1498" i="3" s="1"/>
  <c r="N1499" i="3"/>
  <c r="N1500" i="3"/>
  <c r="N1501" i="3"/>
  <c r="O1501" i="3" s="1"/>
  <c r="N1502" i="3"/>
  <c r="N1503" i="3"/>
  <c r="N1505" i="3"/>
  <c r="O1505" i="3" s="1"/>
  <c r="N1507" i="3"/>
  <c r="N1508" i="3"/>
  <c r="N1509" i="3"/>
  <c r="N1510" i="3"/>
  <c r="O1510" i="3" s="1"/>
  <c r="N1511" i="3"/>
  <c r="O1511" i="3" s="1"/>
  <c r="N1512" i="3"/>
  <c r="N1513" i="3"/>
  <c r="N1514" i="3"/>
  <c r="O1514" i="3" s="1"/>
  <c r="N1515" i="3"/>
  <c r="N1519" i="3"/>
  <c r="N1520" i="3"/>
  <c r="O1520" i="3" s="1"/>
  <c r="N1521" i="3"/>
  <c r="N1522" i="3"/>
  <c r="O1522" i="3" s="1"/>
  <c r="N1523" i="3"/>
  <c r="N1524" i="3"/>
  <c r="O1524" i="3" s="1"/>
  <c r="N1525" i="3"/>
  <c r="N1526" i="3"/>
  <c r="N1527" i="3"/>
  <c r="O1527" i="3" s="1"/>
  <c r="N1531" i="3"/>
  <c r="O1531" i="3" s="1"/>
  <c r="N1532" i="3"/>
  <c r="N1533" i="3"/>
  <c r="N1534" i="3"/>
  <c r="O1534" i="3" s="1"/>
  <c r="N1535" i="3"/>
  <c r="O1535" i="3" s="1"/>
  <c r="N1536" i="3"/>
  <c r="N1537" i="3"/>
  <c r="O1537" i="3" s="1"/>
  <c r="N1538" i="3"/>
  <c r="N1539" i="3"/>
  <c r="N1543" i="3"/>
  <c r="N1544" i="3"/>
  <c r="O1544" i="3" s="1"/>
  <c r="N1545" i="3"/>
  <c r="N1546" i="3"/>
  <c r="O1546" i="3" s="1"/>
  <c r="N1547" i="3"/>
  <c r="N1548" i="3"/>
  <c r="N1549" i="3"/>
  <c r="O1549" i="3" s="1"/>
  <c r="N1550" i="3"/>
  <c r="O1550" i="3" s="1"/>
  <c r="N1551" i="3"/>
  <c r="N1555" i="3"/>
  <c r="N1556" i="3"/>
  <c r="N1557" i="3"/>
  <c r="O1557" i="3" s="1"/>
  <c r="N1558" i="3"/>
  <c r="O1558" i="3" s="1"/>
  <c r="N1559" i="3"/>
  <c r="N1560" i="3"/>
  <c r="N1561" i="3"/>
  <c r="N1562" i="3"/>
  <c r="N1563" i="3"/>
  <c r="O1563" i="3" s="1"/>
  <c r="N1567" i="3"/>
  <c r="O1567" i="3" s="1"/>
  <c r="N1568" i="3"/>
  <c r="N1569" i="3"/>
  <c r="N1570" i="3"/>
  <c r="O1570" i="3" s="1"/>
  <c r="N1571" i="3"/>
  <c r="N1572" i="3"/>
  <c r="N1573" i="3"/>
  <c r="N1574" i="3"/>
  <c r="N1575" i="3"/>
  <c r="N1579" i="3"/>
  <c r="N1580" i="3"/>
  <c r="O1580" i="3" s="1"/>
  <c r="N1582" i="3"/>
  <c r="O1582" i="3" s="1"/>
  <c r="N1583" i="3"/>
  <c r="O1583" i="3" s="1"/>
  <c r="N1584" i="3"/>
  <c r="N1585" i="3"/>
  <c r="N1586" i="3"/>
  <c r="N1587" i="3"/>
  <c r="N1591" i="3"/>
  <c r="N1592" i="3"/>
  <c r="N1593" i="3"/>
  <c r="O1593" i="3" s="1"/>
  <c r="N1594" i="3"/>
  <c r="O1594" i="3" s="1"/>
  <c r="N1595" i="3"/>
  <c r="O1595" i="3" s="1"/>
  <c r="N1596" i="3"/>
  <c r="O1596" i="3" s="1"/>
  <c r="N1597" i="3"/>
  <c r="N1598" i="3"/>
  <c r="N1599" i="3"/>
  <c r="N1603" i="3"/>
  <c r="O1603" i="3" s="1"/>
  <c r="N1604" i="3"/>
  <c r="N1605" i="3"/>
  <c r="N1606" i="3"/>
  <c r="O1606" i="3" s="1"/>
  <c r="N1607" i="3"/>
  <c r="N1608" i="3"/>
  <c r="N1609" i="3"/>
  <c r="O1609" i="3" s="1"/>
  <c r="N1610" i="3"/>
  <c r="O1610" i="3" s="1"/>
  <c r="N1611" i="3"/>
  <c r="N1615" i="3"/>
  <c r="N1616" i="3"/>
  <c r="N1617" i="3"/>
  <c r="N1618" i="3"/>
  <c r="O1618" i="3" s="1"/>
  <c r="N1619" i="3"/>
  <c r="O1619" i="3" s="1"/>
  <c r="N1620" i="3"/>
  <c r="N1621" i="3"/>
  <c r="N1622" i="3"/>
  <c r="O1622" i="3" s="1"/>
  <c r="N1623" i="3"/>
  <c r="N1627" i="3"/>
  <c r="N1628" i="3"/>
  <c r="O1628" i="3" s="1"/>
  <c r="N1629" i="3"/>
  <c r="N1630" i="3"/>
  <c r="O1630" i="3" s="1"/>
  <c r="N1631" i="3"/>
  <c r="N1632" i="3"/>
  <c r="O1632" i="3" s="1"/>
  <c r="N1633" i="3"/>
  <c r="N1634" i="3"/>
  <c r="N1635" i="3"/>
  <c r="O1635" i="3" s="1"/>
  <c r="N1639" i="3"/>
  <c r="N1640" i="3"/>
  <c r="N1641" i="3"/>
  <c r="N1642" i="3"/>
  <c r="O1642" i="3" s="1"/>
  <c r="N1643" i="3"/>
  <c r="N1644" i="3"/>
  <c r="N1645" i="3"/>
  <c r="O1645" i="3" s="1"/>
  <c r="N1646" i="3"/>
  <c r="N1647" i="3"/>
  <c r="N1651" i="3"/>
  <c r="N1652" i="3"/>
  <c r="N1653" i="3"/>
  <c r="N1654" i="3"/>
  <c r="O1654" i="3" s="1"/>
  <c r="N1655" i="3"/>
  <c r="O1655" i="3" s="1"/>
  <c r="N1656" i="3"/>
  <c r="N1657" i="3"/>
  <c r="N1658" i="3"/>
  <c r="O1658" i="3" s="1"/>
  <c r="N1659" i="3"/>
  <c r="N1663" i="3"/>
  <c r="N1664" i="3"/>
  <c r="N1665" i="3"/>
  <c r="N1666" i="3"/>
  <c r="O1666" i="3" s="1"/>
  <c r="N1667" i="3"/>
  <c r="N1668" i="3"/>
  <c r="O1668" i="3" s="1"/>
  <c r="N1669" i="3"/>
  <c r="O1669" i="3" s="1"/>
  <c r="N1670" i="3"/>
  <c r="N1671" i="3"/>
  <c r="O1671" i="3" s="1"/>
  <c r="N1675" i="3"/>
  <c r="O1675" i="3" s="1"/>
  <c r="N1676" i="3"/>
  <c r="N1677" i="3"/>
  <c r="N1678" i="3"/>
  <c r="O1678" i="3" s="1"/>
  <c r="N1679" i="3"/>
  <c r="N1680" i="3"/>
  <c r="N1681" i="3"/>
  <c r="O1681" i="3" s="1"/>
  <c r="N1682" i="3"/>
  <c r="N1683" i="3"/>
  <c r="N1684" i="3"/>
  <c r="O1684" i="3" s="1"/>
  <c r="N1687" i="3"/>
  <c r="N1688" i="3"/>
  <c r="O1688" i="3" s="1"/>
  <c r="N1689" i="3"/>
  <c r="N1690" i="3"/>
  <c r="O1690" i="3" s="1"/>
  <c r="N1691" i="3"/>
  <c r="N1692" i="3"/>
  <c r="N1693" i="3"/>
  <c r="N1694" i="3"/>
  <c r="O1694" i="3" s="1"/>
  <c r="N1695" i="3"/>
  <c r="N1699" i="3"/>
  <c r="N1700" i="3"/>
  <c r="O1700" i="3" s="1"/>
  <c r="N1701" i="3"/>
  <c r="O1701" i="3" s="1"/>
  <c r="N1702" i="3"/>
  <c r="O1702" i="3" s="1"/>
  <c r="N1703" i="3"/>
  <c r="N1704" i="3"/>
  <c r="N1705" i="3"/>
  <c r="N1706" i="3"/>
  <c r="N1707" i="3"/>
  <c r="O1707" i="3" s="1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7" i="3"/>
  <c r="M1708" i="3"/>
  <c r="N1708" i="3" s="1"/>
  <c r="K483" i="3"/>
  <c r="L483" i="3" s="1"/>
  <c r="S483" i="3"/>
  <c r="K484" i="3"/>
  <c r="L484" i="3" s="1"/>
  <c r="S484" i="3"/>
  <c r="K485" i="3"/>
  <c r="S485" i="3"/>
  <c r="K486" i="3"/>
  <c r="S486" i="3"/>
  <c r="K487" i="3"/>
  <c r="L487" i="3" s="1"/>
  <c r="O487" i="3"/>
  <c r="S487" i="3"/>
  <c r="K488" i="3"/>
  <c r="L488" i="3" s="1"/>
  <c r="O488" i="3"/>
  <c r="S488" i="3"/>
  <c r="K489" i="3"/>
  <c r="O489" i="3"/>
  <c r="S489" i="3"/>
  <c r="K490" i="3"/>
  <c r="L490" i="3" s="1"/>
  <c r="S490" i="3"/>
  <c r="K491" i="3"/>
  <c r="S491" i="3"/>
  <c r="K492" i="3"/>
  <c r="L492" i="3" s="1"/>
  <c r="S492" i="3"/>
  <c r="K493" i="3"/>
  <c r="L493" i="3" s="1"/>
  <c r="S493" i="3"/>
  <c r="K494" i="3"/>
  <c r="O494" i="3"/>
  <c r="S494" i="3"/>
  <c r="K495" i="3"/>
  <c r="L495" i="3" s="1"/>
  <c r="O495" i="3"/>
  <c r="S495" i="3"/>
  <c r="K496" i="3"/>
  <c r="L496" i="3" s="1"/>
  <c r="S496" i="3"/>
  <c r="K497" i="3"/>
  <c r="L497" i="3" s="1"/>
  <c r="O497" i="3"/>
  <c r="S497" i="3"/>
  <c r="K498" i="3"/>
  <c r="S498" i="3"/>
  <c r="K499" i="3"/>
  <c r="L499" i="3" s="1"/>
  <c r="O499" i="3"/>
  <c r="S499" i="3"/>
  <c r="K500" i="3"/>
  <c r="L500" i="3" s="1"/>
  <c r="O500" i="3"/>
  <c r="S500" i="3"/>
  <c r="K501" i="3"/>
  <c r="O501" i="3"/>
  <c r="S501" i="3"/>
  <c r="K502" i="3"/>
  <c r="L502" i="3" s="1"/>
  <c r="O502" i="3"/>
  <c r="S502" i="3"/>
  <c r="K503" i="3"/>
  <c r="O503" i="3"/>
  <c r="S503" i="3"/>
  <c r="K504" i="3"/>
  <c r="L504" i="3" s="1"/>
  <c r="S504" i="3"/>
  <c r="K505" i="3"/>
  <c r="L505" i="3" s="1"/>
  <c r="S505" i="3"/>
  <c r="K506" i="3"/>
  <c r="S506" i="3"/>
  <c r="K507" i="3"/>
  <c r="L507" i="3" s="1"/>
  <c r="O507" i="3"/>
  <c r="S507" i="3"/>
  <c r="K508" i="3"/>
  <c r="L508" i="3" s="1"/>
  <c r="S508" i="3"/>
  <c r="K509" i="3"/>
  <c r="L509" i="3" s="1"/>
  <c r="S509" i="3"/>
  <c r="K510" i="3"/>
  <c r="S510" i="3"/>
  <c r="K511" i="3"/>
  <c r="L511" i="3" s="1"/>
  <c r="S511" i="3"/>
  <c r="K512" i="3"/>
  <c r="L512" i="3" s="1"/>
  <c r="O512" i="3"/>
  <c r="S512" i="3"/>
  <c r="K513" i="3"/>
  <c r="O513" i="3"/>
  <c r="S513" i="3"/>
  <c r="K514" i="3"/>
  <c r="L514" i="3" s="1"/>
  <c r="O514" i="3"/>
  <c r="S514" i="3"/>
  <c r="K515" i="3"/>
  <c r="O515" i="3"/>
  <c r="S515" i="3"/>
  <c r="K516" i="3"/>
  <c r="L516" i="3" s="1"/>
  <c r="O516" i="3"/>
  <c r="S516" i="3"/>
  <c r="K517" i="3"/>
  <c r="L517" i="3" s="1"/>
  <c r="S517" i="3"/>
  <c r="K518" i="3"/>
  <c r="S518" i="3"/>
  <c r="K519" i="3"/>
  <c r="L519" i="3" s="1"/>
  <c r="S519" i="3"/>
  <c r="K520" i="3"/>
  <c r="L520" i="3" s="1"/>
  <c r="S520" i="3"/>
  <c r="K521" i="3"/>
  <c r="L521" i="3" s="1"/>
  <c r="S521" i="3"/>
  <c r="K522" i="3"/>
  <c r="S522" i="3"/>
  <c r="K523" i="3"/>
  <c r="L523" i="3" s="1"/>
  <c r="S523" i="3"/>
  <c r="K524" i="3"/>
  <c r="L524" i="3" s="1"/>
  <c r="S524" i="3"/>
  <c r="K525" i="3"/>
  <c r="O525" i="3"/>
  <c r="S525" i="3"/>
  <c r="K526" i="3"/>
  <c r="L526" i="3" s="1"/>
  <c r="O526" i="3"/>
  <c r="S526" i="3"/>
  <c r="K527" i="3"/>
  <c r="O527" i="3"/>
  <c r="S527" i="3"/>
  <c r="K528" i="3"/>
  <c r="L528" i="3" s="1"/>
  <c r="O528" i="3"/>
  <c r="S528" i="3"/>
  <c r="K529" i="3"/>
  <c r="L529" i="3" s="1"/>
  <c r="S529" i="3"/>
  <c r="K530" i="3"/>
  <c r="O530" i="3"/>
  <c r="S530" i="3"/>
  <c r="K531" i="3"/>
  <c r="L531" i="3" s="1"/>
  <c r="O531" i="3"/>
  <c r="S531" i="3"/>
  <c r="K532" i="3"/>
  <c r="L532" i="3" s="1"/>
  <c r="S532" i="3"/>
  <c r="K533" i="3"/>
  <c r="L533" i="3" s="1"/>
  <c r="S533" i="3"/>
  <c r="K534" i="3"/>
  <c r="S534" i="3"/>
  <c r="K535" i="3"/>
  <c r="L535" i="3" s="1"/>
  <c r="S535" i="3"/>
  <c r="K536" i="3"/>
  <c r="L536" i="3" s="1"/>
  <c r="S536" i="3"/>
  <c r="K537" i="3"/>
  <c r="O537" i="3"/>
  <c r="S537" i="3"/>
  <c r="K538" i="3"/>
  <c r="L538" i="3" s="1"/>
  <c r="O538" i="3"/>
  <c r="S538" i="3"/>
  <c r="K539" i="3"/>
  <c r="O539" i="3"/>
  <c r="S539" i="3"/>
  <c r="K540" i="3"/>
  <c r="L540" i="3" s="1"/>
  <c r="O540" i="3"/>
  <c r="S540" i="3"/>
  <c r="K541" i="3"/>
  <c r="L541" i="3" s="1"/>
  <c r="O541" i="3"/>
  <c r="S541" i="3"/>
  <c r="K542" i="3"/>
  <c r="S542" i="3"/>
  <c r="K543" i="3"/>
  <c r="L543" i="3" s="1"/>
  <c r="O543" i="3"/>
  <c r="S543" i="3"/>
  <c r="K544" i="3"/>
  <c r="L544" i="3" s="1"/>
  <c r="S544" i="3"/>
  <c r="K545" i="3"/>
  <c r="L545" i="3" s="1"/>
  <c r="S545" i="3"/>
  <c r="K546" i="3"/>
  <c r="S546" i="3"/>
  <c r="K547" i="3"/>
  <c r="L547" i="3" s="1"/>
  <c r="S547" i="3"/>
  <c r="K548" i="3"/>
  <c r="O548" i="3"/>
  <c r="S548" i="3"/>
  <c r="K549" i="3"/>
  <c r="S549" i="3"/>
  <c r="K550" i="3"/>
  <c r="L550" i="3" s="1"/>
  <c r="O550" i="3"/>
  <c r="S550" i="3"/>
  <c r="K551" i="3"/>
  <c r="O551" i="3"/>
  <c r="S551" i="3"/>
  <c r="K552" i="3"/>
  <c r="L552" i="3" s="1"/>
  <c r="O552" i="3"/>
  <c r="S552" i="3"/>
  <c r="K553" i="3"/>
  <c r="L553" i="3" s="1"/>
  <c r="O553" i="3"/>
  <c r="S553" i="3"/>
  <c r="K554" i="3"/>
  <c r="O554" i="3"/>
  <c r="S554" i="3"/>
  <c r="K555" i="3"/>
  <c r="L555" i="3" s="1"/>
  <c r="O555" i="3"/>
  <c r="S555" i="3"/>
  <c r="K556" i="3"/>
  <c r="L556" i="3" s="1"/>
  <c r="S556" i="3"/>
  <c r="K557" i="3"/>
  <c r="L557" i="3" s="1"/>
  <c r="S557" i="3"/>
  <c r="K558" i="3"/>
  <c r="S558" i="3"/>
  <c r="K559" i="3"/>
  <c r="L559" i="3" s="1"/>
  <c r="S559" i="3"/>
  <c r="K560" i="3"/>
  <c r="L560" i="3" s="1"/>
  <c r="O560" i="3"/>
  <c r="S560" i="3"/>
  <c r="K561" i="3"/>
  <c r="O561" i="3"/>
  <c r="S561" i="3"/>
  <c r="K562" i="3"/>
  <c r="L562" i="3" s="1"/>
  <c r="S562" i="3"/>
  <c r="K563" i="3"/>
  <c r="S563" i="3"/>
  <c r="K564" i="3"/>
  <c r="L564" i="3" s="1"/>
  <c r="O564" i="3"/>
  <c r="S564" i="3"/>
  <c r="K565" i="3"/>
  <c r="L565" i="3" s="1"/>
  <c r="O565" i="3"/>
  <c r="S565" i="3"/>
  <c r="K566" i="3"/>
  <c r="O566" i="3"/>
  <c r="S566" i="3"/>
  <c r="K567" i="3"/>
  <c r="L567" i="3" s="1"/>
  <c r="O567" i="3"/>
  <c r="S567" i="3"/>
  <c r="K568" i="3"/>
  <c r="L568" i="3" s="1"/>
  <c r="S568" i="3"/>
  <c r="K569" i="3"/>
  <c r="L569" i="3" s="1"/>
  <c r="S569" i="3"/>
  <c r="K570" i="3"/>
  <c r="S570" i="3"/>
  <c r="K571" i="3"/>
  <c r="L571" i="3" s="1"/>
  <c r="O571" i="3"/>
  <c r="S571" i="3"/>
  <c r="K572" i="3"/>
  <c r="L572" i="3" s="1"/>
  <c r="O572" i="3"/>
  <c r="S572" i="3"/>
  <c r="K573" i="3"/>
  <c r="O573" i="3"/>
  <c r="S573" i="3"/>
  <c r="K574" i="3"/>
  <c r="L574" i="3" s="1"/>
  <c r="O574" i="3"/>
  <c r="S574" i="3"/>
  <c r="K575" i="3"/>
  <c r="S575" i="3"/>
  <c r="K576" i="3"/>
  <c r="L576" i="3" s="1"/>
  <c r="S576" i="3"/>
  <c r="K577" i="3"/>
  <c r="L577" i="3" s="1"/>
  <c r="O577" i="3"/>
  <c r="S577" i="3"/>
  <c r="K578" i="3"/>
  <c r="O578" i="3"/>
  <c r="S578" i="3"/>
  <c r="K579" i="3"/>
  <c r="O579" i="3"/>
  <c r="S579" i="3"/>
  <c r="K580" i="3"/>
  <c r="L580" i="3" s="1"/>
  <c r="S580" i="3"/>
  <c r="K581" i="3"/>
  <c r="L581" i="3" s="1"/>
  <c r="S581" i="3"/>
  <c r="K582" i="3"/>
  <c r="S582" i="3"/>
  <c r="K583" i="3"/>
  <c r="L583" i="3" s="1"/>
  <c r="O583" i="3"/>
  <c r="S583" i="3"/>
  <c r="K584" i="3"/>
  <c r="O584" i="3"/>
  <c r="S584" i="3"/>
  <c r="K585" i="3"/>
  <c r="S585" i="3"/>
  <c r="K586" i="3"/>
  <c r="L586" i="3" s="1"/>
  <c r="O586" i="3"/>
  <c r="S586" i="3"/>
  <c r="K587" i="3"/>
  <c r="O587" i="3"/>
  <c r="S587" i="3"/>
  <c r="K588" i="3"/>
  <c r="L588" i="3" s="1"/>
  <c r="S588" i="3"/>
  <c r="K589" i="3"/>
  <c r="L589" i="3" s="1"/>
  <c r="S589" i="3"/>
  <c r="K590" i="3"/>
  <c r="S590" i="3"/>
  <c r="K591" i="3"/>
  <c r="L591" i="3" s="1"/>
  <c r="O591" i="3"/>
  <c r="S591" i="3"/>
  <c r="K592" i="3"/>
  <c r="L592" i="3" s="1"/>
  <c r="S592" i="3"/>
  <c r="K593" i="3"/>
  <c r="L593" i="3" s="1"/>
  <c r="O593" i="3"/>
  <c r="S593" i="3"/>
  <c r="K594" i="3"/>
  <c r="S594" i="3"/>
  <c r="K595" i="3"/>
  <c r="L595" i="3" s="1"/>
  <c r="S595" i="3"/>
  <c r="K596" i="3"/>
  <c r="O596" i="3"/>
  <c r="S596" i="3"/>
  <c r="K597" i="3"/>
  <c r="O597" i="3"/>
  <c r="S597" i="3"/>
  <c r="K598" i="3"/>
  <c r="L598" i="3" s="1"/>
  <c r="S598" i="3"/>
  <c r="K599" i="3"/>
  <c r="O599" i="3"/>
  <c r="S599" i="3"/>
  <c r="K600" i="3"/>
  <c r="L600" i="3" s="1"/>
  <c r="O600" i="3"/>
  <c r="S600" i="3"/>
  <c r="K601" i="3"/>
  <c r="L601" i="3" s="1"/>
  <c r="S601" i="3"/>
  <c r="K602" i="3"/>
  <c r="O602" i="3"/>
  <c r="S602" i="3"/>
  <c r="K603" i="3"/>
  <c r="L603" i="3" s="1"/>
  <c r="S603" i="3"/>
  <c r="K604" i="3"/>
  <c r="L604" i="3" s="1"/>
  <c r="S604" i="3"/>
  <c r="K605" i="3"/>
  <c r="L605" i="3" s="1"/>
  <c r="S605" i="3"/>
  <c r="K606" i="3"/>
  <c r="S606" i="3"/>
  <c r="K607" i="3"/>
  <c r="L607" i="3" s="1"/>
  <c r="O607" i="3"/>
  <c r="S607" i="3"/>
  <c r="K608" i="3"/>
  <c r="L608" i="3" s="1"/>
  <c r="S608" i="3"/>
  <c r="K609" i="3"/>
  <c r="O609" i="3"/>
  <c r="S609" i="3"/>
  <c r="K610" i="3"/>
  <c r="L610" i="3" s="1"/>
  <c r="O610" i="3"/>
  <c r="S610" i="3"/>
  <c r="K611" i="3"/>
  <c r="S611" i="3"/>
  <c r="K612" i="3"/>
  <c r="L612" i="3" s="1"/>
  <c r="O612" i="3"/>
  <c r="S612" i="3"/>
  <c r="K613" i="3"/>
  <c r="L613" i="3" s="1"/>
  <c r="O613" i="3"/>
  <c r="S613" i="3"/>
  <c r="K614" i="3"/>
  <c r="S614" i="3"/>
  <c r="K615" i="3"/>
  <c r="O615" i="3"/>
  <c r="S615" i="3"/>
  <c r="K616" i="3"/>
  <c r="L616" i="3" s="1"/>
  <c r="S616" i="3"/>
  <c r="K617" i="3"/>
  <c r="L617" i="3" s="1"/>
  <c r="S617" i="3"/>
  <c r="K618" i="3"/>
  <c r="S618" i="3"/>
  <c r="K619" i="3"/>
  <c r="L619" i="3" s="1"/>
  <c r="O619" i="3"/>
  <c r="S619" i="3"/>
  <c r="K620" i="3"/>
  <c r="O620" i="3"/>
  <c r="S620" i="3"/>
  <c r="K621" i="3"/>
  <c r="S621" i="3"/>
  <c r="K622" i="3"/>
  <c r="L622" i="3" s="1"/>
  <c r="O622" i="3"/>
  <c r="S622" i="3"/>
  <c r="K623" i="3"/>
  <c r="O623" i="3"/>
  <c r="S623" i="3"/>
  <c r="K624" i="3"/>
  <c r="L624" i="3" s="1"/>
  <c r="S624" i="3"/>
  <c r="K625" i="3"/>
  <c r="L625" i="3" s="1"/>
  <c r="O625" i="3"/>
  <c r="S625" i="3"/>
  <c r="K626" i="3"/>
  <c r="O626" i="3"/>
  <c r="S626" i="3"/>
  <c r="K627" i="3"/>
  <c r="L627" i="3" s="1"/>
  <c r="S627" i="3"/>
  <c r="K628" i="3"/>
  <c r="S628" i="3"/>
  <c r="K629" i="3"/>
  <c r="L629" i="3" s="1"/>
  <c r="S629" i="3"/>
  <c r="K630" i="3"/>
  <c r="L630" i="3" s="1"/>
  <c r="S630" i="3"/>
  <c r="K631" i="3"/>
  <c r="L631" i="3" s="1"/>
  <c r="O631" i="3"/>
  <c r="S631" i="3"/>
  <c r="K632" i="3"/>
  <c r="L632" i="3" s="1"/>
  <c r="O632" i="3"/>
  <c r="S632" i="3"/>
  <c r="K633" i="3"/>
  <c r="L633" i="3" s="1"/>
  <c r="O633" i="3"/>
  <c r="S633" i="3"/>
  <c r="K634" i="3"/>
  <c r="L634" i="3" s="1"/>
  <c r="S634" i="3"/>
  <c r="K635" i="3"/>
  <c r="S635" i="3"/>
  <c r="K636" i="3"/>
  <c r="L636" i="3" s="1"/>
  <c r="O636" i="3"/>
  <c r="S636" i="3"/>
  <c r="K637" i="3"/>
  <c r="L637" i="3" s="1"/>
  <c r="S637" i="3"/>
  <c r="K638" i="3"/>
  <c r="L638" i="3" s="1"/>
  <c r="O638" i="3"/>
  <c r="S638" i="3"/>
  <c r="K639" i="3"/>
  <c r="L639" i="3" s="1"/>
  <c r="O639" i="3"/>
  <c r="S639" i="3"/>
  <c r="K640" i="3"/>
  <c r="S640" i="3"/>
  <c r="K641" i="3"/>
  <c r="L641" i="3" s="1"/>
  <c r="O641" i="3"/>
  <c r="S641" i="3"/>
  <c r="K642" i="3"/>
  <c r="L642" i="3" s="1"/>
  <c r="S642" i="3"/>
  <c r="K643" i="3"/>
  <c r="L643" i="3" s="1"/>
  <c r="O643" i="3"/>
  <c r="S643" i="3"/>
  <c r="K644" i="3"/>
  <c r="L644" i="3" s="1"/>
  <c r="O644" i="3"/>
  <c r="S644" i="3"/>
  <c r="K645" i="3"/>
  <c r="L645" i="3" s="1"/>
  <c r="O645" i="3"/>
  <c r="S645" i="3"/>
  <c r="K646" i="3"/>
  <c r="L646" i="3" s="1"/>
  <c r="O646" i="3"/>
  <c r="S646" i="3"/>
  <c r="K647" i="3"/>
  <c r="S647" i="3"/>
  <c r="K648" i="3"/>
  <c r="L648" i="3" s="1"/>
  <c r="S648" i="3"/>
  <c r="K649" i="3"/>
  <c r="L649" i="3" s="1"/>
  <c r="O649" i="3"/>
  <c r="S649" i="3"/>
  <c r="K650" i="3"/>
  <c r="L650" i="3" s="1"/>
  <c r="S650" i="3"/>
  <c r="K651" i="3"/>
  <c r="O651" i="3"/>
  <c r="S651" i="3"/>
  <c r="K652" i="3"/>
  <c r="S652" i="3"/>
  <c r="K653" i="3"/>
  <c r="L653" i="3" s="1"/>
  <c r="S653" i="3"/>
  <c r="K654" i="3"/>
  <c r="L654" i="3" s="1"/>
  <c r="S654" i="3"/>
  <c r="K655" i="3"/>
  <c r="L655" i="3" s="1"/>
  <c r="O655" i="3"/>
  <c r="S655" i="3"/>
  <c r="K656" i="3"/>
  <c r="L656" i="3" s="1"/>
  <c r="O656" i="3"/>
  <c r="S656" i="3"/>
  <c r="K657" i="3"/>
  <c r="L657" i="3" s="1"/>
  <c r="O657" i="3"/>
  <c r="S657" i="3"/>
  <c r="K658" i="3"/>
  <c r="L658" i="3" s="1"/>
  <c r="O658" i="3"/>
  <c r="S658" i="3"/>
  <c r="K659" i="3"/>
  <c r="O659" i="3"/>
  <c r="S659" i="3"/>
  <c r="K660" i="3"/>
  <c r="L660" i="3" s="1"/>
  <c r="S660" i="3"/>
  <c r="T660" i="3" s="1"/>
  <c r="K661" i="3"/>
  <c r="L661" i="3" s="1"/>
  <c r="O661" i="3"/>
  <c r="S661" i="3"/>
  <c r="K662" i="3"/>
  <c r="S662" i="3"/>
  <c r="K663" i="3"/>
  <c r="L663" i="3" s="1"/>
  <c r="S663" i="3"/>
  <c r="K664" i="3"/>
  <c r="S664" i="3"/>
  <c r="K665" i="3"/>
  <c r="L665" i="3" s="1"/>
  <c r="S665" i="3"/>
  <c r="K666" i="3"/>
  <c r="L666" i="3" s="1"/>
  <c r="S666" i="3"/>
  <c r="K667" i="3"/>
  <c r="L667" i="3" s="1"/>
  <c r="S667" i="3"/>
  <c r="K668" i="3"/>
  <c r="L668" i="3" s="1"/>
  <c r="O668" i="3"/>
  <c r="S668" i="3"/>
  <c r="K669" i="3"/>
  <c r="L669" i="3" s="1"/>
  <c r="O669" i="3"/>
  <c r="S669" i="3"/>
  <c r="K670" i="3"/>
  <c r="L670" i="3" s="1"/>
  <c r="O670" i="3"/>
  <c r="S670" i="3"/>
  <c r="K671" i="3"/>
  <c r="O671" i="3"/>
  <c r="S671" i="3"/>
  <c r="K672" i="3"/>
  <c r="O672" i="3"/>
  <c r="S672" i="3"/>
  <c r="K673" i="3"/>
  <c r="L673" i="3" s="1"/>
  <c r="O673" i="3"/>
  <c r="S673" i="3"/>
  <c r="K674" i="3"/>
  <c r="L674" i="3" s="1"/>
  <c r="O674" i="3"/>
  <c r="S674" i="3"/>
  <c r="K675" i="3"/>
  <c r="L675" i="3" s="1"/>
  <c r="O675" i="3"/>
  <c r="S675" i="3"/>
  <c r="K676" i="3"/>
  <c r="S676" i="3"/>
  <c r="K677" i="3"/>
  <c r="S677" i="3"/>
  <c r="K678" i="3"/>
  <c r="S678" i="3"/>
  <c r="K679" i="3"/>
  <c r="L679" i="3" s="1"/>
  <c r="S679" i="3"/>
  <c r="K680" i="3"/>
  <c r="L680" i="3" s="1"/>
  <c r="S680" i="3"/>
  <c r="K681" i="3"/>
  <c r="S681" i="3"/>
  <c r="K682" i="3"/>
  <c r="L682" i="3" s="1"/>
  <c r="O682" i="3"/>
  <c r="S682" i="3"/>
  <c r="K683" i="3"/>
  <c r="O683" i="3"/>
  <c r="S683" i="3"/>
  <c r="K684" i="3"/>
  <c r="O684" i="3"/>
  <c r="S684" i="3"/>
  <c r="K685" i="3"/>
  <c r="L685" i="3" s="1"/>
  <c r="O685" i="3"/>
  <c r="S685" i="3"/>
  <c r="K686" i="3"/>
  <c r="L686" i="3" s="1"/>
  <c r="S686" i="3"/>
  <c r="K687" i="3"/>
  <c r="L687" i="3" s="1"/>
  <c r="O687" i="3"/>
  <c r="S687" i="3"/>
  <c r="K688" i="3"/>
  <c r="S688" i="3"/>
  <c r="K689" i="3"/>
  <c r="S689" i="3"/>
  <c r="K690" i="3"/>
  <c r="S690" i="3"/>
  <c r="K691" i="3"/>
  <c r="L691" i="3" s="1"/>
  <c r="O691" i="3"/>
  <c r="S691" i="3"/>
  <c r="K692" i="3"/>
  <c r="L692" i="3" s="1"/>
  <c r="S692" i="3"/>
  <c r="K693" i="3"/>
  <c r="S693" i="3"/>
  <c r="K694" i="3"/>
  <c r="L694" i="3" s="1"/>
  <c r="O694" i="3"/>
  <c r="S694" i="3"/>
  <c r="K695" i="3"/>
  <c r="O695" i="3"/>
  <c r="S695" i="3"/>
  <c r="K696" i="3"/>
  <c r="O696" i="3"/>
  <c r="S696" i="3"/>
  <c r="K697" i="3"/>
  <c r="L697" i="3" s="1"/>
  <c r="O697" i="3"/>
  <c r="S697" i="3"/>
  <c r="K698" i="3"/>
  <c r="L698" i="3" s="1"/>
  <c r="O698" i="3"/>
  <c r="S698" i="3"/>
  <c r="K699" i="3"/>
  <c r="L699" i="3" s="1"/>
  <c r="S699" i="3"/>
  <c r="K700" i="3"/>
  <c r="S700" i="3"/>
  <c r="K701" i="3"/>
  <c r="S701" i="3"/>
  <c r="K702" i="3"/>
  <c r="L702" i="3" s="1"/>
  <c r="S702" i="3"/>
  <c r="K703" i="3"/>
  <c r="L703" i="3" s="1"/>
  <c r="S703" i="3"/>
  <c r="K704" i="3"/>
  <c r="L704" i="3" s="1"/>
  <c r="O704" i="3"/>
  <c r="S704" i="3"/>
  <c r="K705" i="3"/>
  <c r="O705" i="3"/>
  <c r="S705" i="3"/>
  <c r="K706" i="3"/>
  <c r="L706" i="3" s="1"/>
  <c r="S706" i="3"/>
  <c r="K707" i="3"/>
  <c r="S707" i="3"/>
  <c r="K708" i="3"/>
  <c r="O708" i="3"/>
  <c r="S708" i="3"/>
  <c r="K709" i="3"/>
  <c r="L709" i="3" s="1"/>
  <c r="O709" i="3"/>
  <c r="S709" i="3"/>
  <c r="K710" i="3"/>
  <c r="L710" i="3" s="1"/>
  <c r="O710" i="3"/>
  <c r="S710" i="3"/>
  <c r="K711" i="3"/>
  <c r="L711" i="3" s="1"/>
  <c r="O711" i="3"/>
  <c r="S711" i="3"/>
  <c r="K712" i="3"/>
  <c r="S712" i="3"/>
  <c r="K713" i="3"/>
  <c r="S713" i="3"/>
  <c r="K714" i="3"/>
  <c r="L714" i="3" s="1"/>
  <c r="S714" i="3"/>
  <c r="K715" i="3"/>
  <c r="L715" i="3" s="1"/>
  <c r="O715" i="3"/>
  <c r="S715" i="3"/>
  <c r="K716" i="3"/>
  <c r="L716" i="3" s="1"/>
  <c r="S716" i="3"/>
  <c r="K717" i="3"/>
  <c r="O717" i="3"/>
  <c r="S717" i="3"/>
  <c r="K718" i="3"/>
  <c r="L718" i="3" s="1"/>
  <c r="O718" i="3"/>
  <c r="S718" i="3"/>
  <c r="K719" i="3"/>
  <c r="L719" i="3" s="1"/>
  <c r="S719" i="3"/>
  <c r="K720" i="3"/>
  <c r="L720" i="3" s="1"/>
  <c r="O720" i="3"/>
  <c r="S720" i="3"/>
  <c r="K721" i="3"/>
  <c r="L721" i="3" s="1"/>
  <c r="S721" i="3"/>
  <c r="K722" i="3"/>
  <c r="L722" i="3" s="1"/>
  <c r="O722" i="3"/>
  <c r="S722" i="3"/>
  <c r="K723" i="3"/>
  <c r="L723" i="3" s="1"/>
  <c r="O723" i="3"/>
  <c r="S723" i="3"/>
  <c r="K724" i="3"/>
  <c r="S724" i="3"/>
  <c r="K725" i="3"/>
  <c r="L725" i="3" s="1"/>
  <c r="S725" i="3"/>
  <c r="K726" i="3"/>
  <c r="L726" i="3" s="1"/>
  <c r="S726" i="3"/>
  <c r="K727" i="3"/>
  <c r="L727" i="3" s="1"/>
  <c r="O727" i="3"/>
  <c r="S727" i="3"/>
  <c r="K728" i="3"/>
  <c r="L728" i="3" s="1"/>
  <c r="O728" i="3"/>
  <c r="S728" i="3"/>
  <c r="K729" i="3"/>
  <c r="S729" i="3"/>
  <c r="K730" i="3"/>
  <c r="L730" i="3" s="1"/>
  <c r="O730" i="3"/>
  <c r="S730" i="3"/>
  <c r="K731" i="3"/>
  <c r="L731" i="3" s="1"/>
  <c r="O731" i="3"/>
  <c r="S731" i="3"/>
  <c r="K732" i="3"/>
  <c r="O732" i="3"/>
  <c r="S732" i="3"/>
  <c r="K733" i="3"/>
  <c r="L733" i="3" s="1"/>
  <c r="O733" i="3"/>
  <c r="S733" i="3"/>
  <c r="K734" i="3"/>
  <c r="S734" i="3"/>
  <c r="K735" i="3"/>
  <c r="O735" i="3"/>
  <c r="S735" i="3"/>
  <c r="K736" i="3"/>
  <c r="L736" i="3" s="1"/>
  <c r="S736" i="3"/>
  <c r="K737" i="3"/>
  <c r="L737" i="3" s="1"/>
  <c r="O737" i="3"/>
  <c r="S737" i="3"/>
  <c r="K738" i="3"/>
  <c r="L738" i="3" s="1"/>
  <c r="S738" i="3"/>
  <c r="K739" i="3"/>
  <c r="L739" i="3" s="1"/>
  <c r="S739" i="3"/>
  <c r="K740" i="3"/>
  <c r="O740" i="3"/>
  <c r="S740" i="3"/>
  <c r="K741" i="3"/>
  <c r="L741" i="3" s="1"/>
  <c r="O741" i="3"/>
  <c r="S741" i="3"/>
  <c r="K742" i="3"/>
  <c r="L742" i="3" s="1"/>
  <c r="S742" i="3"/>
  <c r="K743" i="3"/>
  <c r="L743" i="3" s="1"/>
  <c r="O743" i="3"/>
  <c r="S743" i="3"/>
  <c r="K744" i="3"/>
  <c r="O744" i="3"/>
  <c r="S744" i="3"/>
  <c r="K745" i="3"/>
  <c r="L745" i="3" s="1"/>
  <c r="S745" i="3"/>
  <c r="K746" i="3"/>
  <c r="O746" i="3"/>
  <c r="S746" i="3"/>
  <c r="K747" i="3"/>
  <c r="O747" i="3"/>
  <c r="S747" i="3"/>
  <c r="K748" i="3"/>
  <c r="L748" i="3" s="1"/>
  <c r="S748" i="3"/>
  <c r="K749" i="3"/>
  <c r="L749" i="3" s="1"/>
  <c r="S749" i="3"/>
  <c r="K750" i="3"/>
  <c r="L750" i="3" s="1"/>
  <c r="S750" i="3"/>
  <c r="K751" i="3"/>
  <c r="L751" i="3" s="1"/>
  <c r="S751" i="3"/>
  <c r="K752" i="3"/>
  <c r="S752" i="3"/>
  <c r="K753" i="3"/>
  <c r="O753" i="3"/>
  <c r="S753" i="3"/>
  <c r="K754" i="3"/>
  <c r="L754" i="3" s="1"/>
  <c r="O754" i="3"/>
  <c r="S754" i="3"/>
  <c r="K755" i="3"/>
  <c r="L755" i="3" s="1"/>
  <c r="S755" i="3"/>
  <c r="K756" i="3"/>
  <c r="O756" i="3"/>
  <c r="S756" i="3"/>
  <c r="K757" i="3"/>
  <c r="L757" i="3" s="1"/>
  <c r="O757" i="3"/>
  <c r="S757" i="3"/>
  <c r="K758" i="3"/>
  <c r="S758" i="3"/>
  <c r="K759" i="3"/>
  <c r="L759" i="3" s="1"/>
  <c r="O759" i="3"/>
  <c r="S759" i="3"/>
  <c r="K760" i="3"/>
  <c r="L760" i="3" s="1"/>
  <c r="S760" i="3"/>
  <c r="K761" i="3"/>
  <c r="L761" i="3" s="1"/>
  <c r="S761" i="3"/>
  <c r="K762" i="3"/>
  <c r="S762" i="3"/>
  <c r="K763" i="3"/>
  <c r="L763" i="3" s="1"/>
  <c r="O763" i="3"/>
  <c r="S763" i="3"/>
  <c r="K764" i="3"/>
  <c r="O764" i="3"/>
  <c r="S764" i="3"/>
  <c r="K765" i="3"/>
  <c r="S765" i="3"/>
  <c r="K766" i="3"/>
  <c r="L766" i="3" s="1"/>
  <c r="O766" i="3"/>
  <c r="S766" i="3"/>
  <c r="K767" i="3"/>
  <c r="L767" i="3" s="1"/>
  <c r="O767" i="3"/>
  <c r="S767" i="3"/>
  <c r="K768" i="3"/>
  <c r="S768" i="3"/>
  <c r="K769" i="3"/>
  <c r="L769" i="3" s="1"/>
  <c r="O769" i="3"/>
  <c r="S769" i="3"/>
  <c r="K770" i="3"/>
  <c r="O770" i="3"/>
  <c r="S770" i="3"/>
  <c r="K771" i="3"/>
  <c r="L771" i="3" s="1"/>
  <c r="S771" i="3"/>
  <c r="K772" i="3"/>
  <c r="L772" i="3" s="1"/>
  <c r="S772" i="3"/>
  <c r="K773" i="3"/>
  <c r="L773" i="3" s="1"/>
  <c r="S773" i="3"/>
  <c r="K774" i="3"/>
  <c r="S774" i="3"/>
  <c r="K775" i="3"/>
  <c r="L775" i="3" s="1"/>
  <c r="O775" i="3"/>
  <c r="S775" i="3"/>
  <c r="K776" i="3"/>
  <c r="O776" i="3"/>
  <c r="S776" i="3"/>
  <c r="K777" i="3"/>
  <c r="L777" i="3" s="1"/>
  <c r="O777" i="3"/>
  <c r="S777" i="3"/>
  <c r="K778" i="3"/>
  <c r="L778" i="3" s="1"/>
  <c r="S778" i="3"/>
  <c r="K779" i="3"/>
  <c r="L779" i="3" s="1"/>
  <c r="O779" i="3"/>
  <c r="S779" i="3"/>
  <c r="K780" i="3"/>
  <c r="S780" i="3"/>
  <c r="K781" i="3"/>
  <c r="L781" i="3" s="1"/>
  <c r="S781" i="3"/>
  <c r="K782" i="3"/>
  <c r="O782" i="3"/>
  <c r="S782" i="3"/>
  <c r="K783" i="3"/>
  <c r="L783" i="3" s="1"/>
  <c r="O783" i="3"/>
  <c r="S783" i="3"/>
  <c r="K784" i="3"/>
  <c r="L784" i="3" s="1"/>
  <c r="S784" i="3"/>
  <c r="K785" i="3"/>
  <c r="L785" i="3" s="1"/>
  <c r="O785" i="3"/>
  <c r="S785" i="3"/>
  <c r="K786" i="3"/>
  <c r="L786" i="3" s="1"/>
  <c r="S786" i="3"/>
  <c r="K787" i="3"/>
  <c r="L787" i="3" s="1"/>
  <c r="O787" i="3"/>
  <c r="S787" i="3"/>
  <c r="K788" i="3"/>
  <c r="O788" i="3"/>
  <c r="S788" i="3"/>
  <c r="K789" i="3"/>
  <c r="O789" i="3"/>
  <c r="S789" i="3"/>
  <c r="K790" i="3"/>
  <c r="L790" i="3" s="1"/>
  <c r="O790" i="3"/>
  <c r="S790" i="3"/>
  <c r="K791" i="3"/>
  <c r="L791" i="3" s="1"/>
  <c r="S791" i="3"/>
  <c r="K792" i="3"/>
  <c r="O792" i="3"/>
  <c r="S792" i="3"/>
  <c r="K793" i="3"/>
  <c r="L793" i="3" s="1"/>
  <c r="O793" i="3"/>
  <c r="S793" i="3"/>
  <c r="K794" i="3"/>
  <c r="S794" i="3"/>
  <c r="K795" i="3"/>
  <c r="O795" i="3"/>
  <c r="S795" i="3"/>
  <c r="K796" i="3"/>
  <c r="L796" i="3" s="1"/>
  <c r="S796" i="3"/>
  <c r="K797" i="3"/>
  <c r="L797" i="3" s="1"/>
  <c r="S797" i="3"/>
  <c r="K798" i="3"/>
  <c r="L798" i="3" s="1"/>
  <c r="S798" i="3"/>
  <c r="K799" i="3"/>
  <c r="L799" i="3" s="1"/>
  <c r="O799" i="3"/>
  <c r="S799" i="3"/>
  <c r="K800" i="3"/>
  <c r="L800" i="3" s="1"/>
  <c r="O800" i="3"/>
  <c r="S800" i="3"/>
  <c r="K801" i="3"/>
  <c r="L801" i="3" s="1"/>
  <c r="O801" i="3"/>
  <c r="S801" i="3"/>
  <c r="K802" i="3"/>
  <c r="L802" i="3" s="1"/>
  <c r="O802" i="3"/>
  <c r="S802" i="3"/>
  <c r="K803" i="3"/>
  <c r="L803" i="3" s="1"/>
  <c r="O803" i="3"/>
  <c r="S803" i="3"/>
  <c r="K804" i="3"/>
  <c r="L804" i="3" s="1"/>
  <c r="S804" i="3"/>
  <c r="K805" i="3"/>
  <c r="O805" i="3"/>
  <c r="S805" i="3"/>
  <c r="K806" i="3"/>
  <c r="L806" i="3" s="1"/>
  <c r="O806" i="3"/>
  <c r="S806" i="3"/>
  <c r="K807" i="3"/>
  <c r="L807" i="3" s="1"/>
  <c r="S807" i="3"/>
  <c r="K808" i="3"/>
  <c r="L808" i="3" s="1"/>
  <c r="S808" i="3"/>
  <c r="K809" i="3"/>
  <c r="L809" i="3" s="1"/>
  <c r="S809" i="3"/>
  <c r="K810" i="3"/>
  <c r="L810" i="3" s="1"/>
  <c r="S810" i="3"/>
  <c r="K811" i="3"/>
  <c r="L811" i="3" s="1"/>
  <c r="S811" i="3"/>
  <c r="K812" i="3"/>
  <c r="O812" i="3"/>
  <c r="S812" i="3"/>
  <c r="K813" i="3"/>
  <c r="L813" i="3" s="1"/>
  <c r="O813" i="3"/>
  <c r="S813" i="3"/>
  <c r="K814" i="3"/>
  <c r="L814" i="3" s="1"/>
  <c r="O814" i="3"/>
  <c r="S814" i="3"/>
  <c r="K815" i="3"/>
  <c r="L815" i="3" s="1"/>
  <c r="O815" i="3"/>
  <c r="S815" i="3"/>
  <c r="K816" i="3"/>
  <c r="L816" i="3" s="1"/>
  <c r="O816" i="3"/>
  <c r="S816" i="3"/>
  <c r="K817" i="3"/>
  <c r="L817" i="3" s="1"/>
  <c r="S817" i="3"/>
  <c r="K818" i="3"/>
  <c r="L818" i="3" s="1"/>
  <c r="O818" i="3"/>
  <c r="S818" i="3"/>
  <c r="K819" i="3"/>
  <c r="L819" i="3" s="1"/>
  <c r="O819" i="3"/>
  <c r="S819" i="3"/>
  <c r="K820" i="3"/>
  <c r="L820" i="3" s="1"/>
  <c r="S820" i="3"/>
  <c r="K821" i="3"/>
  <c r="L821" i="3" s="1"/>
  <c r="S821" i="3"/>
  <c r="K822" i="3"/>
  <c r="L822" i="3" s="1"/>
  <c r="S822" i="3"/>
  <c r="K823" i="3"/>
  <c r="O823" i="3"/>
  <c r="S823" i="3"/>
  <c r="K824" i="3"/>
  <c r="L824" i="3" s="1"/>
  <c r="S824" i="3"/>
  <c r="K825" i="3"/>
  <c r="O825" i="3"/>
  <c r="S825" i="3"/>
  <c r="K826" i="3"/>
  <c r="L826" i="3" s="1"/>
  <c r="O826" i="3"/>
  <c r="S826" i="3"/>
  <c r="K827" i="3"/>
  <c r="L827" i="3" s="1"/>
  <c r="O827" i="3"/>
  <c r="S827" i="3"/>
  <c r="K828" i="3"/>
  <c r="L828" i="3" s="1"/>
  <c r="O828" i="3"/>
  <c r="S828" i="3"/>
  <c r="K829" i="3"/>
  <c r="L829" i="3" s="1"/>
  <c r="O829" i="3"/>
  <c r="S829" i="3"/>
  <c r="K830" i="3"/>
  <c r="L830" i="3" s="1"/>
  <c r="S830" i="3"/>
  <c r="K831" i="3"/>
  <c r="L831" i="3" s="1"/>
  <c r="O831" i="3"/>
  <c r="S831" i="3"/>
  <c r="K832" i="3"/>
  <c r="S832" i="3"/>
  <c r="K833" i="3"/>
  <c r="L833" i="3" s="1"/>
  <c r="S833" i="3"/>
  <c r="K834" i="3"/>
  <c r="L834" i="3" s="1"/>
  <c r="S834" i="3"/>
  <c r="K835" i="3"/>
  <c r="L835" i="3" s="1"/>
  <c r="O835" i="3"/>
  <c r="S835" i="3"/>
  <c r="K836" i="3"/>
  <c r="L836" i="3" s="1"/>
  <c r="O836" i="3"/>
  <c r="S836" i="3"/>
  <c r="K837" i="3"/>
  <c r="S837" i="3"/>
  <c r="K838" i="3"/>
  <c r="L838" i="3" s="1"/>
  <c r="S838" i="3"/>
  <c r="K839" i="3"/>
  <c r="L839" i="3" s="1"/>
  <c r="O839" i="3"/>
  <c r="S839" i="3"/>
  <c r="K840" i="3"/>
  <c r="L840" i="3" s="1"/>
  <c r="O840" i="3"/>
  <c r="S840" i="3"/>
  <c r="K841" i="3"/>
  <c r="L841" i="3" s="1"/>
  <c r="O841" i="3"/>
  <c r="S841" i="3"/>
  <c r="K842" i="3"/>
  <c r="L842" i="3" s="1"/>
  <c r="O842" i="3"/>
  <c r="S842" i="3"/>
  <c r="K843" i="3"/>
  <c r="L843" i="3" s="1"/>
  <c r="O843" i="3"/>
  <c r="S843" i="3"/>
  <c r="K844" i="3"/>
  <c r="S844" i="3"/>
  <c r="K845" i="3"/>
  <c r="L845" i="3" s="1"/>
  <c r="S845" i="3"/>
  <c r="K846" i="3"/>
  <c r="S846" i="3"/>
  <c r="K847" i="3"/>
  <c r="L847" i="3" s="1"/>
  <c r="S847" i="3"/>
  <c r="K848" i="3"/>
  <c r="L848" i="3" s="1"/>
  <c r="O848" i="3"/>
  <c r="S848" i="3"/>
  <c r="K849" i="3"/>
  <c r="O849" i="3"/>
  <c r="S849" i="3"/>
  <c r="K850" i="3"/>
  <c r="L850" i="3" s="1"/>
  <c r="S850" i="3"/>
  <c r="K851" i="3"/>
  <c r="L851" i="3" s="1"/>
  <c r="O851" i="3"/>
  <c r="S851" i="3"/>
  <c r="K852" i="3"/>
  <c r="L852" i="3" s="1"/>
  <c r="O852" i="3"/>
  <c r="S852" i="3"/>
  <c r="K853" i="3"/>
  <c r="L853" i="3" s="1"/>
  <c r="S853" i="3"/>
  <c r="K854" i="3"/>
  <c r="L854" i="3" s="1"/>
  <c r="O854" i="3"/>
  <c r="S854" i="3"/>
  <c r="K855" i="3"/>
  <c r="L855" i="3" s="1"/>
  <c r="O855" i="3"/>
  <c r="S855" i="3"/>
  <c r="K856" i="3"/>
  <c r="S856" i="3"/>
  <c r="K857" i="3"/>
  <c r="S857" i="3"/>
  <c r="K858" i="3"/>
  <c r="L858" i="3" s="1"/>
  <c r="S858" i="3"/>
  <c r="K859" i="3"/>
  <c r="L859" i="3" s="1"/>
  <c r="O859" i="3"/>
  <c r="S859" i="3"/>
  <c r="K860" i="3"/>
  <c r="L860" i="3" s="1"/>
  <c r="O860" i="3"/>
  <c r="S860" i="3"/>
  <c r="K861" i="3"/>
  <c r="O861" i="3"/>
  <c r="S861" i="3"/>
  <c r="K862" i="3"/>
  <c r="L862" i="3" s="1"/>
  <c r="O862" i="3"/>
  <c r="S862" i="3"/>
  <c r="K863" i="3"/>
  <c r="S863" i="3"/>
  <c r="K864" i="3"/>
  <c r="L864" i="3" s="1"/>
  <c r="O864" i="3"/>
  <c r="S864" i="3"/>
  <c r="K865" i="3"/>
  <c r="L865" i="3" s="1"/>
  <c r="O865" i="3"/>
  <c r="S865" i="3"/>
  <c r="K866" i="3"/>
  <c r="O866" i="3"/>
  <c r="S866" i="3"/>
  <c r="K867" i="3"/>
  <c r="L867" i="3" s="1"/>
  <c r="S867" i="3"/>
  <c r="K868" i="3"/>
  <c r="S868" i="3"/>
  <c r="K869" i="3"/>
  <c r="L869" i="3" s="1"/>
  <c r="S869" i="3"/>
  <c r="K870" i="3"/>
  <c r="L870" i="3" s="1"/>
  <c r="S870" i="3"/>
  <c r="K871" i="3"/>
  <c r="L871" i="3" s="1"/>
  <c r="O871" i="3"/>
  <c r="S871" i="3"/>
  <c r="K872" i="3"/>
  <c r="L872" i="3" s="1"/>
  <c r="O872" i="3"/>
  <c r="S872" i="3"/>
  <c r="K873" i="3"/>
  <c r="S873" i="3"/>
  <c r="K874" i="3"/>
  <c r="L874" i="3" s="1"/>
  <c r="O874" i="3"/>
  <c r="S874" i="3"/>
  <c r="K875" i="3"/>
  <c r="O875" i="3"/>
  <c r="S875" i="3"/>
  <c r="K876" i="3"/>
  <c r="L876" i="3" s="1"/>
  <c r="S876" i="3"/>
  <c r="K877" i="3"/>
  <c r="L877" i="3" s="1"/>
  <c r="O877" i="3"/>
  <c r="S877" i="3"/>
  <c r="K878" i="3"/>
  <c r="O878" i="3"/>
  <c r="S878" i="3"/>
  <c r="K879" i="3"/>
  <c r="L879" i="3" s="1"/>
  <c r="O879" i="3"/>
  <c r="S879" i="3"/>
  <c r="K880" i="3"/>
  <c r="S880" i="3"/>
  <c r="K881" i="3"/>
  <c r="S881" i="3"/>
  <c r="K882" i="3"/>
  <c r="L882" i="3" s="1"/>
  <c r="S882" i="3"/>
  <c r="K883" i="3"/>
  <c r="L883" i="3" s="1"/>
  <c r="S883" i="3"/>
  <c r="K884" i="3"/>
  <c r="L884" i="3" s="1"/>
  <c r="O884" i="3"/>
  <c r="S884" i="3"/>
  <c r="K885" i="3"/>
  <c r="O885" i="3"/>
  <c r="S885" i="3"/>
  <c r="K886" i="3"/>
  <c r="S886" i="3"/>
  <c r="K887" i="3"/>
  <c r="L887" i="3" s="1"/>
  <c r="O887" i="3"/>
  <c r="S887" i="3"/>
  <c r="K888" i="3"/>
  <c r="L888" i="3" s="1"/>
  <c r="O888" i="3"/>
  <c r="S888" i="3"/>
  <c r="K889" i="3"/>
  <c r="L889" i="3" s="1"/>
  <c r="S889" i="3"/>
  <c r="K890" i="3"/>
  <c r="O890" i="3"/>
  <c r="S890" i="3"/>
  <c r="K891" i="3"/>
  <c r="L891" i="3" s="1"/>
  <c r="O891" i="3"/>
  <c r="S891" i="3"/>
  <c r="K892" i="3"/>
  <c r="L892" i="3" s="1"/>
  <c r="S892" i="3"/>
  <c r="K893" i="3"/>
  <c r="L893" i="3" s="1"/>
  <c r="S893" i="3"/>
  <c r="K894" i="3"/>
  <c r="S894" i="3"/>
  <c r="K895" i="3"/>
  <c r="L895" i="3" s="1"/>
  <c r="O895" i="3"/>
  <c r="S895" i="3"/>
  <c r="K896" i="3"/>
  <c r="L896" i="3" s="1"/>
  <c r="S896" i="3"/>
  <c r="K897" i="3"/>
  <c r="L897" i="3" s="1"/>
  <c r="S897" i="3"/>
  <c r="K898" i="3"/>
  <c r="L898" i="3" s="1"/>
  <c r="O898" i="3"/>
  <c r="S898" i="3"/>
  <c r="K899" i="3"/>
  <c r="L899" i="3" s="1"/>
  <c r="S899" i="3"/>
  <c r="K900" i="3"/>
  <c r="O900" i="3"/>
  <c r="S900" i="3"/>
  <c r="K901" i="3"/>
  <c r="L901" i="3" s="1"/>
  <c r="O901" i="3"/>
  <c r="S901" i="3"/>
  <c r="K902" i="3"/>
  <c r="L902" i="3" s="1"/>
  <c r="S902" i="3"/>
  <c r="K903" i="3"/>
  <c r="L903" i="3" s="1"/>
  <c r="O903" i="3"/>
  <c r="S903" i="3"/>
  <c r="K904" i="3"/>
  <c r="L904" i="3" s="1"/>
  <c r="S904" i="3"/>
  <c r="K905" i="3"/>
  <c r="S905" i="3"/>
  <c r="K906" i="3"/>
  <c r="L906" i="3" s="1"/>
  <c r="S906" i="3"/>
  <c r="K907" i="3"/>
  <c r="L907" i="3" s="1"/>
  <c r="O907" i="3"/>
  <c r="S907" i="3"/>
  <c r="K908" i="3"/>
  <c r="L908" i="3" s="1"/>
  <c r="O908" i="3"/>
  <c r="S908" i="3"/>
  <c r="K909" i="3"/>
  <c r="L909" i="3" s="1"/>
  <c r="S909" i="3"/>
  <c r="K910" i="3"/>
  <c r="L910" i="3" s="1"/>
  <c r="O910" i="3"/>
  <c r="S910" i="3"/>
  <c r="K911" i="3"/>
  <c r="L911" i="3" s="1"/>
  <c r="O911" i="3"/>
  <c r="S911" i="3"/>
  <c r="K912" i="3"/>
  <c r="S912" i="3"/>
  <c r="K913" i="3"/>
  <c r="L913" i="3" s="1"/>
  <c r="O913" i="3"/>
  <c r="S913" i="3"/>
  <c r="K914" i="3"/>
  <c r="L914" i="3" s="1"/>
  <c r="O914" i="3"/>
  <c r="S914" i="3"/>
  <c r="K915" i="3"/>
  <c r="L915" i="3" s="1"/>
  <c r="O915" i="3"/>
  <c r="S915" i="3"/>
  <c r="K916" i="3"/>
  <c r="L916" i="3" s="1"/>
  <c r="S916" i="3"/>
  <c r="K917" i="3"/>
  <c r="S917" i="3"/>
  <c r="K918" i="3"/>
  <c r="L918" i="3" s="1"/>
  <c r="S918" i="3"/>
  <c r="K919" i="3"/>
  <c r="L919" i="3" s="1"/>
  <c r="O919" i="3"/>
  <c r="S919" i="3"/>
  <c r="K920" i="3"/>
  <c r="O920" i="3"/>
  <c r="S920" i="3"/>
  <c r="K921" i="3"/>
  <c r="L921" i="3" s="1"/>
  <c r="O921" i="3"/>
  <c r="S921" i="3"/>
  <c r="K922" i="3"/>
  <c r="L922" i="3" s="1"/>
  <c r="S922" i="3"/>
  <c r="K923" i="3"/>
  <c r="L923" i="3" s="1"/>
  <c r="O923" i="3"/>
  <c r="S923" i="3"/>
  <c r="K924" i="3"/>
  <c r="L924" i="3" s="1"/>
  <c r="O924" i="3"/>
  <c r="S924" i="3"/>
  <c r="K925" i="3"/>
  <c r="O925" i="3"/>
  <c r="S925" i="3"/>
  <c r="K926" i="3"/>
  <c r="L926" i="3" s="1"/>
  <c r="S926" i="3"/>
  <c r="K927" i="3"/>
  <c r="O927" i="3"/>
  <c r="S927" i="3"/>
  <c r="K928" i="3"/>
  <c r="L928" i="3" s="1"/>
  <c r="S928" i="3"/>
  <c r="K929" i="3"/>
  <c r="L929" i="3" s="1"/>
  <c r="S929" i="3"/>
  <c r="K930" i="3"/>
  <c r="S930" i="3"/>
  <c r="K931" i="3"/>
  <c r="L931" i="3" s="1"/>
  <c r="O931" i="3"/>
  <c r="S931" i="3"/>
  <c r="K932" i="3"/>
  <c r="O932" i="3"/>
  <c r="S932" i="3"/>
  <c r="K933" i="3"/>
  <c r="L933" i="3" s="1"/>
  <c r="O933" i="3"/>
  <c r="S933" i="3"/>
  <c r="K934" i="3"/>
  <c r="L934" i="3" s="1"/>
  <c r="O934" i="3"/>
  <c r="S934" i="3"/>
  <c r="K935" i="3"/>
  <c r="L935" i="3" s="1"/>
  <c r="S935" i="3"/>
  <c r="K936" i="3"/>
  <c r="L936" i="3" s="1"/>
  <c r="O936" i="3"/>
  <c r="S936" i="3"/>
  <c r="K937" i="3"/>
  <c r="O937" i="3"/>
  <c r="S937" i="3"/>
  <c r="K938" i="3"/>
  <c r="L938" i="3" s="1"/>
  <c r="S938" i="3"/>
  <c r="K939" i="3"/>
  <c r="S939" i="3"/>
  <c r="K940" i="3"/>
  <c r="L940" i="3" s="1"/>
  <c r="S940" i="3"/>
  <c r="K941" i="3"/>
  <c r="L941" i="3" s="1"/>
  <c r="S941" i="3"/>
  <c r="K942" i="3"/>
  <c r="S942" i="3"/>
  <c r="K943" i="3"/>
  <c r="L943" i="3" s="1"/>
  <c r="O943" i="3"/>
  <c r="S943" i="3"/>
  <c r="K944" i="3"/>
  <c r="O944" i="3"/>
  <c r="S944" i="3"/>
  <c r="K945" i="3"/>
  <c r="L945" i="3" s="1"/>
  <c r="O945" i="3"/>
  <c r="S945" i="3"/>
  <c r="K946" i="3"/>
  <c r="L946" i="3" s="1"/>
  <c r="O946" i="3"/>
  <c r="S946" i="3"/>
  <c r="K947" i="3"/>
  <c r="L947" i="3" s="1"/>
  <c r="O947" i="3"/>
  <c r="S947" i="3"/>
  <c r="K948" i="3"/>
  <c r="L948" i="3" s="1"/>
  <c r="S948" i="3"/>
  <c r="K949" i="3"/>
  <c r="O949" i="3"/>
  <c r="S949" i="3"/>
  <c r="K950" i="3"/>
  <c r="L950" i="3" s="1"/>
  <c r="O950" i="3"/>
  <c r="S950" i="3"/>
  <c r="K951" i="3"/>
  <c r="S951" i="3"/>
  <c r="K952" i="3"/>
  <c r="L952" i="3" s="1"/>
  <c r="S952" i="3"/>
  <c r="K953" i="3"/>
  <c r="L953" i="3" s="1"/>
  <c r="S953" i="3"/>
  <c r="K954" i="3"/>
  <c r="S954" i="3"/>
  <c r="K955" i="3"/>
  <c r="L955" i="3" s="1"/>
  <c r="S955" i="3"/>
  <c r="K956" i="3"/>
  <c r="S956" i="3"/>
  <c r="K957" i="3"/>
  <c r="L957" i="3" s="1"/>
  <c r="O957" i="3"/>
  <c r="S957" i="3"/>
  <c r="K958" i="3"/>
  <c r="L958" i="3" s="1"/>
  <c r="O958" i="3"/>
  <c r="S958" i="3"/>
  <c r="K959" i="3"/>
  <c r="L959" i="3" s="1"/>
  <c r="O959" i="3"/>
  <c r="S959" i="3"/>
  <c r="K960" i="3"/>
  <c r="L960" i="3" s="1"/>
  <c r="O960" i="3"/>
  <c r="S960" i="3"/>
  <c r="K961" i="3"/>
  <c r="S961" i="3"/>
  <c r="K962" i="3"/>
  <c r="L962" i="3" s="1"/>
  <c r="O962" i="3"/>
  <c r="S962" i="3"/>
  <c r="K963" i="3"/>
  <c r="O963" i="3"/>
  <c r="S963" i="3"/>
  <c r="K964" i="3"/>
  <c r="L964" i="3" s="1"/>
  <c r="S964" i="3"/>
  <c r="K965" i="3"/>
  <c r="L965" i="3" s="1"/>
  <c r="S965" i="3"/>
  <c r="K966" i="3"/>
  <c r="S966" i="3"/>
  <c r="K967" i="3"/>
  <c r="L967" i="3" s="1"/>
  <c r="O967" i="3"/>
  <c r="S967" i="3"/>
  <c r="K968" i="3"/>
  <c r="S968" i="3"/>
  <c r="K969" i="3"/>
  <c r="L969" i="3" s="1"/>
  <c r="O969" i="3"/>
  <c r="S969" i="3"/>
  <c r="K970" i="3"/>
  <c r="L970" i="3" s="1"/>
  <c r="S970" i="3"/>
  <c r="K971" i="3"/>
  <c r="L971" i="3" s="1"/>
  <c r="O971" i="3"/>
  <c r="S971" i="3"/>
  <c r="K972" i="3"/>
  <c r="L972" i="3" s="1"/>
  <c r="O972" i="3"/>
  <c r="S972" i="3"/>
  <c r="K973" i="3"/>
  <c r="O973" i="3"/>
  <c r="S973" i="3"/>
  <c r="K974" i="3"/>
  <c r="L974" i="3" s="1"/>
  <c r="S974" i="3"/>
  <c r="K975" i="3"/>
  <c r="O975" i="3"/>
  <c r="S975" i="3"/>
  <c r="K976" i="3"/>
  <c r="L976" i="3" s="1"/>
  <c r="S976" i="3"/>
  <c r="K977" i="3"/>
  <c r="L977" i="3" s="1"/>
  <c r="S977" i="3"/>
  <c r="K978" i="3"/>
  <c r="S978" i="3"/>
  <c r="K979" i="3"/>
  <c r="L979" i="3" s="1"/>
  <c r="O979" i="3"/>
  <c r="S979" i="3"/>
  <c r="K980" i="3"/>
  <c r="O980" i="3"/>
  <c r="S980" i="3"/>
  <c r="K981" i="3"/>
  <c r="L981" i="3" s="1"/>
  <c r="S981" i="3"/>
  <c r="K982" i="3"/>
  <c r="L982" i="3" s="1"/>
  <c r="O982" i="3"/>
  <c r="S982" i="3"/>
  <c r="K983" i="3"/>
  <c r="O983" i="3"/>
  <c r="S983" i="3"/>
  <c r="K984" i="3"/>
  <c r="L984" i="3" s="1"/>
  <c r="S984" i="3"/>
  <c r="K985" i="3"/>
  <c r="O985" i="3"/>
  <c r="S985" i="3"/>
  <c r="K986" i="3"/>
  <c r="L986" i="3" s="1"/>
  <c r="O986" i="3"/>
  <c r="S986" i="3"/>
  <c r="K987" i="3"/>
  <c r="S987" i="3"/>
  <c r="K988" i="3"/>
  <c r="L988" i="3" s="1"/>
  <c r="S988" i="3"/>
  <c r="K989" i="3"/>
  <c r="L989" i="3" s="1"/>
  <c r="S989" i="3"/>
  <c r="K990" i="3"/>
  <c r="S990" i="3"/>
  <c r="K991" i="3"/>
  <c r="L991" i="3" s="1"/>
  <c r="S991" i="3"/>
  <c r="K992" i="3"/>
  <c r="O992" i="3"/>
  <c r="S992" i="3"/>
  <c r="K993" i="3"/>
  <c r="L993" i="3" s="1"/>
  <c r="O993" i="3"/>
  <c r="S993" i="3"/>
  <c r="K994" i="3"/>
  <c r="L994" i="3" s="1"/>
  <c r="S994" i="3"/>
  <c r="K995" i="3"/>
  <c r="L995" i="3" s="1"/>
  <c r="O995" i="3"/>
  <c r="S995" i="3"/>
  <c r="K996" i="3"/>
  <c r="L996" i="3" s="1"/>
  <c r="O996" i="3"/>
  <c r="S996" i="3"/>
  <c r="K997" i="3"/>
  <c r="O997" i="3"/>
  <c r="S997" i="3"/>
  <c r="K998" i="3"/>
  <c r="L998" i="3" s="1"/>
  <c r="O998" i="3"/>
  <c r="S998" i="3"/>
  <c r="K999" i="3"/>
  <c r="S999" i="3"/>
  <c r="K1000" i="3"/>
  <c r="L1000" i="3" s="1"/>
  <c r="S1000" i="3"/>
  <c r="K1001" i="3"/>
  <c r="L1001" i="3" s="1"/>
  <c r="S1001" i="3"/>
  <c r="K1002" i="3"/>
  <c r="S1002" i="3"/>
  <c r="K1003" i="3"/>
  <c r="L1003" i="3" s="1"/>
  <c r="O1003" i="3"/>
  <c r="S1003" i="3"/>
  <c r="K1004" i="3"/>
  <c r="S1004" i="3"/>
  <c r="K1005" i="3"/>
  <c r="L1005" i="3" s="1"/>
  <c r="O1005" i="3"/>
  <c r="S1005" i="3"/>
  <c r="K1006" i="3"/>
  <c r="L1006" i="3" s="1"/>
  <c r="O1006" i="3"/>
  <c r="S1006" i="3"/>
  <c r="K1007" i="3"/>
  <c r="L1007" i="3" s="1"/>
  <c r="S1007" i="3"/>
  <c r="K1008" i="3"/>
  <c r="L1008" i="3" s="1"/>
  <c r="O1008" i="3"/>
  <c r="S1008" i="3"/>
  <c r="K1009" i="3"/>
  <c r="O1009" i="3"/>
  <c r="S1009" i="3"/>
  <c r="K1010" i="3"/>
  <c r="L1010" i="3" s="1"/>
  <c r="O1010" i="3"/>
  <c r="S1010" i="3"/>
  <c r="K1011" i="3"/>
  <c r="O1011" i="3"/>
  <c r="S1011" i="3"/>
  <c r="K1012" i="3"/>
  <c r="L1012" i="3" s="1"/>
  <c r="S1012" i="3"/>
  <c r="K1013" i="3"/>
  <c r="L1013" i="3" s="1"/>
  <c r="S1013" i="3"/>
  <c r="K1014" i="3"/>
  <c r="S1014" i="3"/>
  <c r="K1015" i="3"/>
  <c r="L1015" i="3" s="1"/>
  <c r="O1015" i="3"/>
  <c r="S1015" i="3"/>
  <c r="K1016" i="3"/>
  <c r="O1016" i="3"/>
  <c r="S1016" i="3"/>
  <c r="K1017" i="3"/>
  <c r="L1017" i="3" s="1"/>
  <c r="S1017" i="3"/>
  <c r="K1018" i="3"/>
  <c r="L1018" i="3" s="1"/>
  <c r="O1018" i="3"/>
  <c r="S1018" i="3"/>
  <c r="K1019" i="3"/>
  <c r="L1019" i="3" s="1"/>
  <c r="O1019" i="3"/>
  <c r="S1019" i="3"/>
  <c r="K1020" i="3"/>
  <c r="S1020" i="3"/>
  <c r="K1021" i="3"/>
  <c r="O1021" i="3"/>
  <c r="S1021" i="3"/>
  <c r="K1022" i="3"/>
  <c r="L1022" i="3" s="1"/>
  <c r="O1022" i="3"/>
  <c r="S1022" i="3"/>
  <c r="K1023" i="3"/>
  <c r="O1023" i="3"/>
  <c r="S1023" i="3"/>
  <c r="K1024" i="3"/>
  <c r="L1024" i="3" s="1"/>
  <c r="S1024" i="3"/>
  <c r="K1025" i="3"/>
  <c r="L1025" i="3" s="1"/>
  <c r="S1025" i="3"/>
  <c r="K1026" i="3"/>
  <c r="S1026" i="3"/>
  <c r="K1027" i="3"/>
  <c r="O1027" i="3"/>
  <c r="S1027" i="3"/>
  <c r="K1028" i="3"/>
  <c r="O1028" i="3"/>
  <c r="S1028" i="3"/>
  <c r="K1029" i="3"/>
  <c r="L1029" i="3" s="1"/>
  <c r="S1029" i="3"/>
  <c r="K1030" i="3"/>
  <c r="S1030" i="3"/>
  <c r="K1031" i="3"/>
  <c r="L1031" i="3" s="1"/>
  <c r="O1031" i="3"/>
  <c r="S1031" i="3"/>
  <c r="K1032" i="3"/>
  <c r="L1032" i="3" s="1"/>
  <c r="O1032" i="3"/>
  <c r="S1032" i="3"/>
  <c r="K1033" i="3"/>
  <c r="S1033" i="3"/>
  <c r="K1034" i="3"/>
  <c r="L1034" i="3" s="1"/>
  <c r="O1034" i="3"/>
  <c r="S1034" i="3"/>
  <c r="K1035" i="3"/>
  <c r="L1035" i="3" s="1"/>
  <c r="O1035" i="3"/>
  <c r="S1035" i="3"/>
  <c r="K1036" i="3"/>
  <c r="L1036" i="3" s="1"/>
  <c r="S1036" i="3"/>
  <c r="K1037" i="3"/>
  <c r="L1037" i="3" s="1"/>
  <c r="S1037" i="3"/>
  <c r="K1038" i="3"/>
  <c r="S1038" i="3"/>
  <c r="K1039" i="3"/>
  <c r="L1039" i="3" s="1"/>
  <c r="O1039" i="3"/>
  <c r="S1039" i="3"/>
  <c r="K1040" i="3"/>
  <c r="S1040" i="3"/>
  <c r="K1041" i="3"/>
  <c r="L1041" i="3" s="1"/>
  <c r="O1041" i="3"/>
  <c r="S1041" i="3"/>
  <c r="K1042" i="3"/>
  <c r="L1042" i="3" s="1"/>
  <c r="S1042" i="3"/>
  <c r="K1043" i="3"/>
  <c r="L1043" i="3" s="1"/>
  <c r="S1043" i="3"/>
  <c r="K1044" i="3"/>
  <c r="L1044" i="3" s="1"/>
  <c r="S1044" i="3"/>
  <c r="K1045" i="3"/>
  <c r="O1045" i="3"/>
  <c r="S1045" i="3"/>
  <c r="K1046" i="3"/>
  <c r="L1046" i="3" s="1"/>
  <c r="S1046" i="3"/>
  <c r="K1047" i="3"/>
  <c r="O1047" i="3"/>
  <c r="S1047" i="3"/>
  <c r="K1048" i="3"/>
  <c r="L1048" i="3" s="1"/>
  <c r="S1048" i="3"/>
  <c r="K1049" i="3"/>
  <c r="L1049" i="3" s="1"/>
  <c r="S1049" i="3"/>
  <c r="K1050" i="3"/>
  <c r="S1050" i="3"/>
  <c r="K1051" i="3"/>
  <c r="L1051" i="3" s="1"/>
  <c r="O1051" i="3"/>
  <c r="S1051" i="3"/>
  <c r="K1052" i="3"/>
  <c r="O1052" i="3"/>
  <c r="S1052" i="3"/>
  <c r="K1053" i="3"/>
  <c r="S1053" i="3"/>
  <c r="K1054" i="3"/>
  <c r="L1054" i="3" s="1"/>
  <c r="S1054" i="3"/>
  <c r="K1055" i="3"/>
  <c r="L1055" i="3" s="1"/>
  <c r="O1055" i="3"/>
  <c r="S1055" i="3"/>
  <c r="K1056" i="3"/>
  <c r="L1056" i="3" s="1"/>
  <c r="S1056" i="3"/>
  <c r="K1057" i="3"/>
  <c r="O1057" i="3"/>
  <c r="S1057" i="3"/>
  <c r="K1058" i="3"/>
  <c r="L1058" i="3" s="1"/>
  <c r="O1058" i="3"/>
  <c r="S1058" i="3"/>
  <c r="K1059" i="3"/>
  <c r="L1059" i="3" s="1"/>
  <c r="S1059" i="3"/>
  <c r="K1060" i="3"/>
  <c r="L1060" i="3" s="1"/>
  <c r="S1060" i="3"/>
  <c r="K1061" i="3"/>
  <c r="L1061" i="3" s="1"/>
  <c r="S1061" i="3"/>
  <c r="K1062" i="3"/>
  <c r="S1062" i="3"/>
  <c r="K1063" i="3"/>
  <c r="L1063" i="3" s="1"/>
  <c r="O1063" i="3"/>
  <c r="S1063" i="3"/>
  <c r="K1064" i="3"/>
  <c r="O1064" i="3"/>
  <c r="S1064" i="3"/>
  <c r="K1065" i="3"/>
  <c r="L1065" i="3" s="1"/>
  <c r="O1065" i="3"/>
  <c r="S1065" i="3"/>
  <c r="K1066" i="3"/>
  <c r="L1066" i="3" s="1"/>
  <c r="S1066" i="3"/>
  <c r="K1067" i="3"/>
  <c r="L1067" i="3" s="1"/>
  <c r="O1067" i="3"/>
  <c r="S1067" i="3"/>
  <c r="K1068" i="3"/>
  <c r="L1068" i="3" s="1"/>
  <c r="O1068" i="3"/>
  <c r="S1068" i="3"/>
  <c r="K1069" i="3"/>
  <c r="S1069" i="3"/>
  <c r="K1070" i="3"/>
  <c r="O1070" i="3"/>
  <c r="S1070" i="3"/>
  <c r="K1071" i="3"/>
  <c r="L1071" i="3" s="1"/>
  <c r="O1071" i="3"/>
  <c r="S1071" i="3"/>
  <c r="K1072" i="3"/>
  <c r="L1072" i="3" s="1"/>
  <c r="S1072" i="3"/>
  <c r="K1073" i="3"/>
  <c r="L1073" i="3" s="1"/>
  <c r="S1073" i="3"/>
  <c r="K1074" i="3"/>
  <c r="S1074" i="3"/>
  <c r="K1075" i="3"/>
  <c r="L1075" i="3" s="1"/>
  <c r="O1075" i="3"/>
  <c r="S1075" i="3"/>
  <c r="K1076" i="3"/>
  <c r="O1076" i="3"/>
  <c r="S1076" i="3"/>
  <c r="K1077" i="3"/>
  <c r="L1077" i="3" s="1"/>
  <c r="O1077" i="3"/>
  <c r="S1077" i="3"/>
  <c r="K1078" i="3"/>
  <c r="L1078" i="3" s="1"/>
  <c r="S1078" i="3"/>
  <c r="K1079" i="3"/>
  <c r="L1079" i="3" s="1"/>
  <c r="O1079" i="3"/>
  <c r="S1079" i="3"/>
  <c r="K1080" i="3"/>
  <c r="L1080" i="3" s="1"/>
  <c r="O1080" i="3"/>
  <c r="S1080" i="3"/>
  <c r="K1081" i="3"/>
  <c r="O1081" i="3"/>
  <c r="S1081" i="3"/>
  <c r="K1082" i="3"/>
  <c r="L1082" i="3" s="1"/>
  <c r="S1082" i="3"/>
  <c r="K1083" i="3"/>
  <c r="L1083" i="3" s="1"/>
  <c r="O1083" i="3"/>
  <c r="S1083" i="3"/>
  <c r="K1084" i="3"/>
  <c r="L1084" i="3" s="1"/>
  <c r="S1084" i="3"/>
  <c r="K1085" i="3"/>
  <c r="L1085" i="3" s="1"/>
  <c r="S1085" i="3"/>
  <c r="K1086" i="3"/>
  <c r="S1086" i="3"/>
  <c r="K1087" i="3"/>
  <c r="O1087" i="3"/>
  <c r="S1087" i="3"/>
  <c r="K1088" i="3"/>
  <c r="L1088" i="3" s="1"/>
  <c r="S1088" i="3"/>
  <c r="K1089" i="3"/>
  <c r="L1089" i="3" s="1"/>
  <c r="O1089" i="3"/>
  <c r="S1089" i="3"/>
  <c r="K1090" i="3"/>
  <c r="L1090" i="3" s="1"/>
  <c r="S1090" i="3"/>
  <c r="K1091" i="3"/>
  <c r="L1091" i="3" s="1"/>
  <c r="O1091" i="3"/>
  <c r="S1091" i="3"/>
  <c r="K1092" i="3"/>
  <c r="L1092" i="3" s="1"/>
  <c r="O1092" i="3"/>
  <c r="S1092" i="3"/>
  <c r="K1093" i="3"/>
  <c r="O1093" i="3"/>
  <c r="S1093" i="3"/>
  <c r="K1094" i="3"/>
  <c r="L1094" i="3" s="1"/>
  <c r="O1094" i="3"/>
  <c r="S1094" i="3"/>
  <c r="K1095" i="3"/>
  <c r="L1095" i="3" s="1"/>
  <c r="S1095" i="3"/>
  <c r="K1096" i="3"/>
  <c r="L1096" i="3" s="1"/>
  <c r="S1096" i="3"/>
  <c r="K1097" i="3"/>
  <c r="L1097" i="3" s="1"/>
  <c r="S1097" i="3"/>
  <c r="K1098" i="3"/>
  <c r="S1098" i="3"/>
  <c r="K1099" i="3"/>
  <c r="S1099" i="3"/>
  <c r="K1100" i="3"/>
  <c r="L1100" i="3" s="1"/>
  <c r="O1100" i="3"/>
  <c r="S1100" i="3"/>
  <c r="K1101" i="3"/>
  <c r="L1101" i="3" s="1"/>
  <c r="O1101" i="3"/>
  <c r="S1101" i="3"/>
  <c r="K1102" i="3"/>
  <c r="L1102" i="3" s="1"/>
  <c r="S1102" i="3"/>
  <c r="K1103" i="3"/>
  <c r="S1103" i="3"/>
  <c r="K1104" i="3"/>
  <c r="L1104" i="3" s="1"/>
  <c r="O1104" i="3"/>
  <c r="S1104" i="3"/>
  <c r="K1105" i="3"/>
  <c r="O1105" i="3"/>
  <c r="S1105" i="3"/>
  <c r="K1106" i="3"/>
  <c r="L1106" i="3" s="1"/>
  <c r="O1106" i="3"/>
  <c r="S1106" i="3"/>
  <c r="K1107" i="3"/>
  <c r="L1107" i="3" s="1"/>
  <c r="O1107" i="3"/>
  <c r="S1107" i="3"/>
  <c r="K1108" i="3"/>
  <c r="L1108" i="3" s="1"/>
  <c r="S1108" i="3"/>
  <c r="K1109" i="3"/>
  <c r="S1109" i="3"/>
  <c r="K1110" i="3"/>
  <c r="L1110" i="3" s="1"/>
  <c r="S1110" i="3"/>
  <c r="K1111" i="3"/>
  <c r="O1111" i="3"/>
  <c r="S1111" i="3"/>
  <c r="K1112" i="3"/>
  <c r="O1112" i="3"/>
  <c r="S1112" i="3"/>
  <c r="K1113" i="3"/>
  <c r="L1113" i="3" s="1"/>
  <c r="O1113" i="3"/>
  <c r="S1113" i="3"/>
  <c r="K1114" i="3"/>
  <c r="S1114" i="3"/>
  <c r="K1115" i="3"/>
  <c r="O1115" i="3"/>
  <c r="S1115" i="3"/>
  <c r="K1116" i="3"/>
  <c r="L1116" i="3" s="1"/>
  <c r="O1116" i="3"/>
  <c r="S1116" i="3"/>
  <c r="K1117" i="3"/>
  <c r="S1117" i="3"/>
  <c r="K1118" i="3"/>
  <c r="L1118" i="3" s="1"/>
  <c r="S1118" i="3"/>
  <c r="K1119" i="3"/>
  <c r="L1119" i="3" s="1"/>
  <c r="O1119" i="3"/>
  <c r="S1119" i="3"/>
  <c r="K1120" i="3"/>
  <c r="S1120" i="3"/>
  <c r="K1121" i="3"/>
  <c r="S1121" i="3"/>
  <c r="K1122" i="3"/>
  <c r="L1122" i="3" s="1"/>
  <c r="S1122" i="3"/>
  <c r="K1123" i="3"/>
  <c r="O1123" i="3"/>
  <c r="S1123" i="3"/>
  <c r="K1124" i="3"/>
  <c r="L1124" i="3" s="1"/>
  <c r="O1124" i="3"/>
  <c r="S1124" i="3"/>
  <c r="K1125" i="3"/>
  <c r="L1125" i="3" s="1"/>
  <c r="S1125" i="3"/>
  <c r="K1126" i="3"/>
  <c r="L1126" i="3" s="1"/>
  <c r="S1126" i="3"/>
  <c r="K1127" i="3"/>
  <c r="O1127" i="3"/>
  <c r="S1127" i="3"/>
  <c r="K1128" i="3"/>
  <c r="L1128" i="3" s="1"/>
  <c r="O1128" i="3"/>
  <c r="S1128" i="3"/>
  <c r="K1129" i="3"/>
  <c r="O1129" i="3"/>
  <c r="S1129" i="3"/>
  <c r="K1130" i="3"/>
  <c r="L1130" i="3" s="1"/>
  <c r="O1130" i="3"/>
  <c r="S1130" i="3"/>
  <c r="K1131" i="3"/>
  <c r="L1131" i="3" s="1"/>
  <c r="S1131" i="3"/>
  <c r="K1132" i="3"/>
  <c r="L1132" i="3" s="1"/>
  <c r="S1132" i="3"/>
  <c r="K1133" i="3"/>
  <c r="S1133" i="3"/>
  <c r="K1134" i="3"/>
  <c r="L1134" i="3" s="1"/>
  <c r="S1134" i="3"/>
  <c r="K1135" i="3"/>
  <c r="O1135" i="3"/>
  <c r="S1135" i="3"/>
  <c r="K1136" i="3"/>
  <c r="L1136" i="3" s="1"/>
  <c r="O1136" i="3"/>
  <c r="S1136" i="3"/>
  <c r="K1137" i="3"/>
  <c r="L1137" i="3" s="1"/>
  <c r="O1137" i="3"/>
  <c r="S1137" i="3"/>
  <c r="K1138" i="3"/>
  <c r="L1138" i="3" s="1"/>
  <c r="S1138" i="3"/>
  <c r="K1139" i="3"/>
  <c r="O1139" i="3"/>
  <c r="S1139" i="3"/>
  <c r="K1140" i="3"/>
  <c r="L1140" i="3" s="1"/>
  <c r="O1140" i="3"/>
  <c r="S1140" i="3"/>
  <c r="K1141" i="3"/>
  <c r="O1141" i="3"/>
  <c r="S1141" i="3"/>
  <c r="K1142" i="3"/>
  <c r="O1142" i="3"/>
  <c r="S1142" i="3"/>
  <c r="K1143" i="3"/>
  <c r="L1143" i="3" s="1"/>
  <c r="O1143" i="3"/>
  <c r="S1143" i="3"/>
  <c r="K1144" i="3"/>
  <c r="L1144" i="3" s="1"/>
  <c r="S1144" i="3"/>
  <c r="K1145" i="3"/>
  <c r="S1145" i="3"/>
  <c r="K1146" i="3"/>
  <c r="L1146" i="3" s="1"/>
  <c r="S1146" i="3"/>
  <c r="K1147" i="3"/>
  <c r="O1147" i="3"/>
  <c r="S1147" i="3"/>
  <c r="K1148" i="3"/>
  <c r="L1148" i="3" s="1"/>
  <c r="S1148" i="3"/>
  <c r="K1149" i="3"/>
  <c r="L1149" i="3" s="1"/>
  <c r="O1149" i="3"/>
  <c r="S1149" i="3"/>
  <c r="K1150" i="3"/>
  <c r="L1150" i="3" s="1"/>
  <c r="S1150" i="3"/>
  <c r="K1151" i="3"/>
  <c r="S1151" i="3"/>
  <c r="K1152" i="3"/>
  <c r="L1152" i="3" s="1"/>
  <c r="O1152" i="3"/>
  <c r="S1152" i="3"/>
  <c r="K1153" i="3"/>
  <c r="O1153" i="3"/>
  <c r="S1153" i="3"/>
  <c r="K1154" i="3"/>
  <c r="O1154" i="3"/>
  <c r="S1154" i="3"/>
  <c r="K1155" i="3"/>
  <c r="L1155" i="3" s="1"/>
  <c r="O1155" i="3"/>
  <c r="S1155" i="3"/>
  <c r="K1156" i="3"/>
  <c r="L1156" i="3" s="1"/>
  <c r="S1156" i="3"/>
  <c r="K1157" i="3"/>
  <c r="S1157" i="3"/>
  <c r="K1158" i="3"/>
  <c r="L1158" i="3" s="1"/>
  <c r="S1158" i="3"/>
  <c r="K1159" i="3"/>
  <c r="O1159" i="3"/>
  <c r="S1159" i="3"/>
  <c r="K1160" i="3"/>
  <c r="L1160" i="3" s="1"/>
  <c r="O1160" i="3"/>
  <c r="S1160" i="3"/>
  <c r="K1161" i="3"/>
  <c r="L1161" i="3" s="1"/>
  <c r="S1161" i="3"/>
  <c r="K1162" i="3"/>
  <c r="L1162" i="3" s="1"/>
  <c r="S1162" i="3"/>
  <c r="K1163" i="3"/>
  <c r="O1163" i="3"/>
  <c r="S1163" i="3"/>
  <c r="K1164" i="3"/>
  <c r="L1164" i="3" s="1"/>
  <c r="S1164" i="3"/>
  <c r="K1165" i="3"/>
  <c r="O1165" i="3"/>
  <c r="S1165" i="3"/>
  <c r="K1166" i="3"/>
  <c r="L1166" i="3" s="1"/>
  <c r="O1166" i="3"/>
  <c r="S1166" i="3"/>
  <c r="K1167" i="3"/>
  <c r="L1167" i="3" s="1"/>
  <c r="O1167" i="3"/>
  <c r="S1167" i="3"/>
  <c r="K1168" i="3"/>
  <c r="L1168" i="3" s="1"/>
  <c r="S1168" i="3"/>
  <c r="K1169" i="3"/>
  <c r="S1169" i="3"/>
  <c r="K1170" i="3"/>
  <c r="L1170" i="3" s="1"/>
  <c r="S1170" i="3"/>
  <c r="K1171" i="3"/>
  <c r="S1171" i="3"/>
  <c r="K1172" i="3"/>
  <c r="L1172" i="3" s="1"/>
  <c r="O1172" i="3"/>
  <c r="S1172" i="3"/>
  <c r="K1173" i="3"/>
  <c r="L1173" i="3" s="1"/>
  <c r="O1173" i="3"/>
  <c r="S1173" i="3"/>
  <c r="K1174" i="3"/>
  <c r="L1174" i="3" s="1"/>
  <c r="S1174" i="3"/>
  <c r="K1175" i="3"/>
  <c r="O1175" i="3"/>
  <c r="S1175" i="3"/>
  <c r="K1176" i="3"/>
  <c r="L1176" i="3" s="1"/>
  <c r="S1176" i="3"/>
  <c r="K1177" i="3"/>
  <c r="S1177" i="3"/>
  <c r="K1178" i="3"/>
  <c r="O1178" i="3"/>
  <c r="S1178" i="3"/>
  <c r="K1179" i="3"/>
  <c r="L1179" i="3" s="1"/>
  <c r="O1179" i="3"/>
  <c r="S1179" i="3"/>
  <c r="K1180" i="3"/>
  <c r="L1180" i="3" s="1"/>
  <c r="S1180" i="3"/>
  <c r="K1181" i="3"/>
  <c r="S1181" i="3"/>
  <c r="K1182" i="3"/>
  <c r="L1182" i="3" s="1"/>
  <c r="S1182" i="3"/>
  <c r="K1183" i="3"/>
  <c r="L1183" i="3" s="1"/>
  <c r="O1183" i="3"/>
  <c r="S1183" i="3"/>
  <c r="K1184" i="3"/>
  <c r="L1184" i="3" s="1"/>
  <c r="S1184" i="3"/>
  <c r="K1185" i="3"/>
  <c r="O1185" i="3"/>
  <c r="S1185" i="3"/>
  <c r="K1186" i="3"/>
  <c r="L1186" i="3" s="1"/>
  <c r="S1186" i="3"/>
  <c r="K1187" i="3"/>
  <c r="L1187" i="3" s="1"/>
  <c r="O1187" i="3"/>
  <c r="S1187" i="3"/>
  <c r="K1188" i="3"/>
  <c r="L1188" i="3" s="1"/>
  <c r="O1188" i="3"/>
  <c r="S1188" i="3"/>
  <c r="K1189" i="3"/>
  <c r="L1189" i="3" s="1"/>
  <c r="O1189" i="3"/>
  <c r="S1189" i="3"/>
  <c r="K1190" i="3"/>
  <c r="S1190" i="3"/>
  <c r="K1191" i="3"/>
  <c r="L1191" i="3" s="1"/>
  <c r="S1191" i="3"/>
  <c r="K1192" i="3"/>
  <c r="S1192" i="3"/>
  <c r="K1193" i="3"/>
  <c r="L1193" i="3" s="1"/>
  <c r="S1193" i="3"/>
  <c r="K1194" i="3"/>
  <c r="S1194" i="3"/>
  <c r="K1195" i="3"/>
  <c r="L1195" i="3" s="1"/>
  <c r="O1195" i="3"/>
  <c r="S1195" i="3"/>
  <c r="K1196" i="3"/>
  <c r="L1196" i="3" s="1"/>
  <c r="O1196" i="3"/>
  <c r="S1196" i="3"/>
  <c r="K1197" i="3"/>
  <c r="L1197" i="3" s="1"/>
  <c r="S1197" i="3"/>
  <c r="K1198" i="3"/>
  <c r="L1198" i="3" s="1"/>
  <c r="S1198" i="3"/>
  <c r="K1199" i="3"/>
  <c r="L1199" i="3" s="1"/>
  <c r="O1199" i="3"/>
  <c r="S1199" i="3"/>
  <c r="K1200" i="3"/>
  <c r="L1200" i="3" s="1"/>
  <c r="O1200" i="3"/>
  <c r="S1200" i="3"/>
  <c r="K1201" i="3"/>
  <c r="L1201" i="3" s="1"/>
  <c r="O1201" i="3"/>
  <c r="S1201" i="3"/>
  <c r="K1202" i="3"/>
  <c r="L1202" i="3" s="1"/>
  <c r="O1202" i="3"/>
  <c r="S1202" i="3"/>
  <c r="K1203" i="3"/>
  <c r="S1203" i="3"/>
  <c r="K1204" i="3"/>
  <c r="L1204" i="3" s="1"/>
  <c r="S1204" i="3"/>
  <c r="K1205" i="3"/>
  <c r="L1205" i="3" s="1"/>
  <c r="S1205" i="3"/>
  <c r="K1206" i="3"/>
  <c r="L1206" i="3" s="1"/>
  <c r="S1206" i="3"/>
  <c r="K1207" i="3"/>
  <c r="O1207" i="3"/>
  <c r="S1207" i="3"/>
  <c r="K1208" i="3"/>
  <c r="L1208" i="3" s="1"/>
  <c r="S1208" i="3"/>
  <c r="K1209" i="3"/>
  <c r="L1209" i="3" s="1"/>
  <c r="O1209" i="3"/>
  <c r="S1209" i="3"/>
  <c r="K1210" i="3"/>
  <c r="L1210" i="3" s="1"/>
  <c r="S1210" i="3"/>
  <c r="K1211" i="3"/>
  <c r="L1211" i="3" s="1"/>
  <c r="O1211" i="3"/>
  <c r="S1211" i="3"/>
  <c r="K1212" i="3"/>
  <c r="L1212" i="3" s="1"/>
  <c r="O1212" i="3"/>
  <c r="S1212" i="3"/>
  <c r="K1213" i="3"/>
  <c r="L1213" i="3" s="1"/>
  <c r="O1213" i="3"/>
  <c r="S1213" i="3"/>
  <c r="K1214" i="3"/>
  <c r="O1214" i="3"/>
  <c r="S1214" i="3"/>
  <c r="K1215" i="3"/>
  <c r="L1215" i="3" s="1"/>
  <c r="O1215" i="3"/>
  <c r="S1215" i="3"/>
  <c r="K1216" i="3"/>
  <c r="L1216" i="3" s="1"/>
  <c r="S1216" i="3"/>
  <c r="K1217" i="3"/>
  <c r="L1217" i="3" s="1"/>
  <c r="S1217" i="3"/>
  <c r="K1218" i="3"/>
  <c r="L1218" i="3" s="1"/>
  <c r="S1218" i="3"/>
  <c r="K1219" i="3"/>
  <c r="O1219" i="3"/>
  <c r="S1219" i="3"/>
  <c r="K1220" i="3"/>
  <c r="O1220" i="3"/>
  <c r="S1220" i="3"/>
  <c r="K1221" i="3"/>
  <c r="L1221" i="3" s="1"/>
  <c r="S1221" i="3"/>
  <c r="K1222" i="3"/>
  <c r="L1222" i="3" s="1"/>
  <c r="S1222" i="3"/>
  <c r="K1223" i="3"/>
  <c r="L1223" i="3" s="1"/>
  <c r="O1223" i="3"/>
  <c r="S1223" i="3"/>
  <c r="K1224" i="3"/>
  <c r="L1224" i="3" s="1"/>
  <c r="O1224" i="3"/>
  <c r="S1224" i="3"/>
  <c r="K1225" i="3"/>
  <c r="L1225" i="3" s="1"/>
  <c r="O1225" i="3"/>
  <c r="S1225" i="3"/>
  <c r="K1226" i="3"/>
  <c r="O1226" i="3"/>
  <c r="S1226" i="3"/>
  <c r="K1227" i="3"/>
  <c r="L1227" i="3" s="1"/>
  <c r="O1227" i="3"/>
  <c r="S1227" i="3"/>
  <c r="K1228" i="3"/>
  <c r="L1228" i="3" s="1"/>
  <c r="S1228" i="3"/>
  <c r="K1229" i="3"/>
  <c r="L1229" i="3" s="1"/>
  <c r="S1229" i="3"/>
  <c r="K1230" i="3"/>
  <c r="S1230" i="3"/>
  <c r="K1231" i="3"/>
  <c r="O1231" i="3"/>
  <c r="S1231" i="3"/>
  <c r="K1232" i="3"/>
  <c r="L1232" i="3" s="1"/>
  <c r="O1232" i="3"/>
  <c r="S1232" i="3"/>
  <c r="K1233" i="3"/>
  <c r="L1233" i="3" s="1"/>
  <c r="O1233" i="3"/>
  <c r="S1233" i="3"/>
  <c r="K1234" i="3"/>
  <c r="L1234" i="3" s="1"/>
  <c r="S1234" i="3"/>
  <c r="K1235" i="3"/>
  <c r="L1235" i="3" s="1"/>
  <c r="S1235" i="3"/>
  <c r="K1236" i="3"/>
  <c r="L1236" i="3" s="1"/>
  <c r="O1236" i="3"/>
  <c r="S1236" i="3"/>
  <c r="K1237" i="3"/>
  <c r="L1237" i="3" s="1"/>
  <c r="O1237" i="3"/>
  <c r="S1237" i="3"/>
  <c r="K1238" i="3"/>
  <c r="O1238" i="3"/>
  <c r="S1238" i="3"/>
  <c r="K1239" i="3"/>
  <c r="L1239" i="3" s="1"/>
  <c r="O1239" i="3"/>
  <c r="S1239" i="3"/>
  <c r="K1240" i="3"/>
  <c r="L1240" i="3" s="1"/>
  <c r="S1240" i="3"/>
  <c r="K1241" i="3"/>
  <c r="L1241" i="3" s="1"/>
  <c r="S1241" i="3"/>
  <c r="K1242" i="3"/>
  <c r="L1242" i="3" s="1"/>
  <c r="S1242" i="3"/>
  <c r="K1243" i="3"/>
  <c r="S1243" i="3"/>
  <c r="K1244" i="3"/>
  <c r="L1244" i="3" s="1"/>
  <c r="O1244" i="3"/>
  <c r="S1244" i="3"/>
  <c r="K1245" i="3"/>
  <c r="L1245" i="3" s="1"/>
  <c r="O1245" i="3"/>
  <c r="S1245" i="3"/>
  <c r="K1246" i="3"/>
  <c r="L1246" i="3" s="1"/>
  <c r="S1246" i="3"/>
  <c r="K1247" i="3"/>
  <c r="L1247" i="3" s="1"/>
  <c r="O1247" i="3"/>
  <c r="S1247" i="3"/>
  <c r="K1248" i="3"/>
  <c r="L1248" i="3" s="1"/>
  <c r="O1248" i="3"/>
  <c r="S1248" i="3"/>
  <c r="K1249" i="3"/>
  <c r="L1249" i="3" s="1"/>
  <c r="O1249" i="3"/>
  <c r="S1249" i="3"/>
  <c r="K1250" i="3"/>
  <c r="S1250" i="3"/>
  <c r="K1251" i="3"/>
  <c r="L1251" i="3" s="1"/>
  <c r="O1251" i="3"/>
  <c r="S1251" i="3"/>
  <c r="K1252" i="3"/>
  <c r="L1252" i="3" s="1"/>
  <c r="S1252" i="3"/>
  <c r="K1253" i="3"/>
  <c r="L1253" i="3" s="1"/>
  <c r="S1253" i="3"/>
  <c r="K1254" i="3"/>
  <c r="L1254" i="3" s="1"/>
  <c r="S1254" i="3"/>
  <c r="K1255" i="3"/>
  <c r="O1255" i="3"/>
  <c r="S1255" i="3"/>
  <c r="K1256" i="3"/>
  <c r="L1256" i="3" s="1"/>
  <c r="O1256" i="3"/>
  <c r="S1256" i="3"/>
  <c r="K1257" i="3"/>
  <c r="L1257" i="3" s="1"/>
  <c r="O1257" i="3"/>
  <c r="S1257" i="3"/>
  <c r="K1258" i="3"/>
  <c r="L1258" i="3" s="1"/>
  <c r="S1258" i="3"/>
  <c r="K1259" i="3"/>
  <c r="L1259" i="3" s="1"/>
  <c r="O1259" i="3"/>
  <c r="S1259" i="3"/>
  <c r="K1260" i="3"/>
  <c r="L1260" i="3" s="1"/>
  <c r="O1260" i="3"/>
  <c r="S1260" i="3"/>
  <c r="K1261" i="3"/>
  <c r="L1261" i="3" s="1"/>
  <c r="O1261" i="3"/>
  <c r="S1261" i="3"/>
  <c r="K1262" i="3"/>
  <c r="S1262" i="3"/>
  <c r="K1263" i="3"/>
  <c r="L1263" i="3" s="1"/>
  <c r="O1263" i="3"/>
  <c r="S1263" i="3"/>
  <c r="K1264" i="3"/>
  <c r="L1264" i="3" s="1"/>
  <c r="S1264" i="3"/>
  <c r="K1265" i="3"/>
  <c r="L1265" i="3" s="1"/>
  <c r="S1265" i="3"/>
  <c r="K1266" i="3"/>
  <c r="L1266" i="3" s="1"/>
  <c r="S1266" i="3"/>
  <c r="K1267" i="3"/>
  <c r="O1267" i="3"/>
  <c r="S1267" i="3"/>
  <c r="K1268" i="3"/>
  <c r="L1268" i="3" s="1"/>
  <c r="O1268" i="3"/>
  <c r="S1268" i="3"/>
  <c r="K1269" i="3"/>
  <c r="S1269" i="3"/>
  <c r="K1270" i="3"/>
  <c r="L1270" i="3" s="1"/>
  <c r="S1270" i="3"/>
  <c r="K1271" i="3"/>
  <c r="L1271" i="3" s="1"/>
  <c r="O1271" i="3"/>
  <c r="S1271" i="3"/>
  <c r="K1272" i="3"/>
  <c r="L1272" i="3" s="1"/>
  <c r="O1272" i="3"/>
  <c r="S1272" i="3"/>
  <c r="K1273" i="3"/>
  <c r="L1273" i="3" s="1"/>
  <c r="O1273" i="3"/>
  <c r="S1273" i="3"/>
  <c r="K1274" i="3"/>
  <c r="O1274" i="3"/>
  <c r="S1274" i="3"/>
  <c r="K1275" i="3"/>
  <c r="L1275" i="3" s="1"/>
  <c r="S1275" i="3"/>
  <c r="K1276" i="3"/>
  <c r="L1276" i="3" s="1"/>
  <c r="S1276" i="3"/>
  <c r="K1277" i="3"/>
  <c r="L1277" i="3" s="1"/>
  <c r="S1277" i="3"/>
  <c r="K1278" i="3"/>
  <c r="L1278" i="3" s="1"/>
  <c r="S1278" i="3"/>
  <c r="K1279" i="3"/>
  <c r="O1279" i="3"/>
  <c r="S1279" i="3"/>
  <c r="K1280" i="3"/>
  <c r="L1280" i="3" s="1"/>
  <c r="O1280" i="3"/>
  <c r="S1280" i="3"/>
  <c r="K1281" i="3"/>
  <c r="L1281" i="3" s="1"/>
  <c r="S1281" i="3"/>
  <c r="K1282" i="3"/>
  <c r="L1282" i="3" s="1"/>
  <c r="S1282" i="3"/>
  <c r="K1283" i="3"/>
  <c r="L1283" i="3" s="1"/>
  <c r="O1283" i="3"/>
  <c r="S1283" i="3"/>
  <c r="K1284" i="3"/>
  <c r="L1284" i="3" s="1"/>
  <c r="O1284" i="3"/>
  <c r="S1284" i="3"/>
  <c r="K1285" i="3"/>
  <c r="L1285" i="3" s="1"/>
  <c r="O1285" i="3"/>
  <c r="S1285" i="3"/>
  <c r="K1286" i="3"/>
  <c r="O1286" i="3"/>
  <c r="S1286" i="3"/>
  <c r="K1287" i="3"/>
  <c r="L1287" i="3" s="1"/>
  <c r="O1287" i="3"/>
  <c r="S1287" i="3"/>
  <c r="K1288" i="3"/>
  <c r="L1288" i="3" s="1"/>
  <c r="S1288" i="3"/>
  <c r="K1289" i="3"/>
  <c r="L1289" i="3" s="1"/>
  <c r="S1289" i="3"/>
  <c r="K1290" i="3"/>
  <c r="L1290" i="3" s="1"/>
  <c r="S1290" i="3"/>
  <c r="K1291" i="3"/>
  <c r="O1291" i="3"/>
  <c r="S1291" i="3"/>
  <c r="K1292" i="3"/>
  <c r="L1292" i="3" s="1"/>
  <c r="S1292" i="3"/>
  <c r="K1293" i="3"/>
  <c r="L1293" i="3" s="1"/>
  <c r="O1293" i="3"/>
  <c r="S1293" i="3"/>
  <c r="K1294" i="3"/>
  <c r="L1294" i="3" s="1"/>
  <c r="S1294" i="3"/>
  <c r="K1295" i="3"/>
  <c r="L1295" i="3" s="1"/>
  <c r="S1295" i="3"/>
  <c r="K1296" i="3"/>
  <c r="L1296" i="3" s="1"/>
  <c r="O1296" i="3"/>
  <c r="S1296" i="3"/>
  <c r="K1297" i="3"/>
  <c r="L1297" i="3" s="1"/>
  <c r="O1297" i="3"/>
  <c r="S1297" i="3"/>
  <c r="K1298" i="3"/>
  <c r="O1298" i="3"/>
  <c r="S1298" i="3"/>
  <c r="K1299" i="3"/>
  <c r="L1299" i="3" s="1"/>
  <c r="O1299" i="3"/>
  <c r="S1299" i="3"/>
  <c r="K1300" i="3"/>
  <c r="L1300" i="3" s="1"/>
  <c r="S1300" i="3"/>
  <c r="K1301" i="3"/>
  <c r="L1301" i="3" s="1"/>
  <c r="S1301" i="3"/>
  <c r="K1302" i="3"/>
  <c r="L1302" i="3" s="1"/>
  <c r="S1302" i="3"/>
  <c r="K1303" i="3"/>
  <c r="O1303" i="3"/>
  <c r="S1303" i="3"/>
  <c r="K1304" i="3"/>
  <c r="L1304" i="3" s="1"/>
  <c r="O1304" i="3"/>
  <c r="S1304" i="3"/>
  <c r="K1305" i="3"/>
  <c r="S1305" i="3"/>
  <c r="K1306" i="3"/>
  <c r="L1306" i="3" s="1"/>
  <c r="S1306" i="3"/>
  <c r="K1307" i="3"/>
  <c r="L1307" i="3" s="1"/>
  <c r="O1307" i="3"/>
  <c r="S1307" i="3"/>
  <c r="K1308" i="3"/>
  <c r="S1308" i="3"/>
  <c r="K1309" i="3"/>
  <c r="L1309" i="3" s="1"/>
  <c r="S1309" i="3"/>
  <c r="K1310" i="3"/>
  <c r="O1310" i="3"/>
  <c r="S1310" i="3"/>
  <c r="K1311" i="3"/>
  <c r="L1311" i="3" s="1"/>
  <c r="O1311" i="3"/>
  <c r="S1311" i="3"/>
  <c r="K1312" i="3"/>
  <c r="L1312" i="3" s="1"/>
  <c r="S1312" i="3"/>
  <c r="K1313" i="3"/>
  <c r="L1313" i="3" s="1"/>
  <c r="S1313" i="3"/>
  <c r="K1314" i="3"/>
  <c r="L1314" i="3" s="1"/>
  <c r="S1314" i="3"/>
  <c r="K1315" i="3"/>
  <c r="O1315" i="3"/>
  <c r="S1315" i="3"/>
  <c r="K1316" i="3"/>
  <c r="L1316" i="3" s="1"/>
  <c r="O1316" i="3"/>
  <c r="S1316" i="3"/>
  <c r="K1317" i="3"/>
  <c r="L1317" i="3" s="1"/>
  <c r="O1317" i="3"/>
  <c r="S1317" i="3"/>
  <c r="K1318" i="3"/>
  <c r="L1318" i="3" s="1"/>
  <c r="S1318" i="3"/>
  <c r="K1319" i="3"/>
  <c r="L1319" i="3" s="1"/>
  <c r="O1319" i="3"/>
  <c r="S1319" i="3"/>
  <c r="K1320" i="3"/>
  <c r="L1320" i="3" s="1"/>
  <c r="O1320" i="3"/>
  <c r="S1320" i="3"/>
  <c r="K1321" i="3"/>
  <c r="L1321" i="3" s="1"/>
  <c r="S1321" i="3"/>
  <c r="K1322" i="3"/>
  <c r="O1322" i="3"/>
  <c r="S1322" i="3"/>
  <c r="K1323" i="3"/>
  <c r="L1323" i="3" s="1"/>
  <c r="O1323" i="3"/>
  <c r="S1323" i="3"/>
  <c r="K1324" i="3"/>
  <c r="L1324" i="3" s="1"/>
  <c r="S1324" i="3"/>
  <c r="K1325" i="3"/>
  <c r="L1325" i="3" s="1"/>
  <c r="S1325" i="3"/>
  <c r="K1326" i="3"/>
  <c r="L1326" i="3" s="1"/>
  <c r="S1326" i="3"/>
  <c r="K1327" i="3"/>
  <c r="S1327" i="3"/>
  <c r="K1328" i="3"/>
  <c r="L1328" i="3" s="1"/>
  <c r="O1328" i="3"/>
  <c r="S1328" i="3"/>
  <c r="K1329" i="3"/>
  <c r="L1329" i="3" s="1"/>
  <c r="O1329" i="3"/>
  <c r="S1329" i="3"/>
  <c r="K1330" i="3"/>
  <c r="L1330" i="3" s="1"/>
  <c r="S1330" i="3"/>
  <c r="K1331" i="3"/>
  <c r="L1331" i="3" s="1"/>
  <c r="O1331" i="3"/>
  <c r="S1331" i="3"/>
  <c r="K1332" i="3"/>
  <c r="L1332" i="3" s="1"/>
  <c r="O1332" i="3"/>
  <c r="S1332" i="3"/>
  <c r="K1333" i="3"/>
  <c r="L1333" i="3" s="1"/>
  <c r="O1333" i="3"/>
  <c r="S1333" i="3"/>
  <c r="K1334" i="3"/>
  <c r="S1334" i="3"/>
  <c r="K1335" i="3"/>
  <c r="L1335" i="3" s="1"/>
  <c r="O1335" i="3"/>
  <c r="S1335" i="3"/>
  <c r="K1336" i="3"/>
  <c r="L1336" i="3" s="1"/>
  <c r="S1336" i="3"/>
  <c r="K1337" i="3"/>
  <c r="L1337" i="3" s="1"/>
  <c r="S1337" i="3"/>
  <c r="K1338" i="3"/>
  <c r="L1338" i="3" s="1"/>
  <c r="S1338" i="3"/>
  <c r="K1339" i="3"/>
  <c r="O1339" i="3"/>
  <c r="S1339" i="3"/>
  <c r="K1340" i="3"/>
  <c r="L1340" i="3" s="1"/>
  <c r="O1340" i="3"/>
  <c r="S1340" i="3"/>
  <c r="K1341" i="3"/>
  <c r="O1341" i="3"/>
  <c r="S1341" i="3"/>
  <c r="K1342" i="3"/>
  <c r="L1342" i="3" s="1"/>
  <c r="S1342" i="3"/>
  <c r="K1343" i="3"/>
  <c r="L1343" i="3" s="1"/>
  <c r="O1343" i="3"/>
  <c r="S1343" i="3"/>
  <c r="K1344" i="3"/>
  <c r="L1344" i="3" s="1"/>
  <c r="O1344" i="3"/>
  <c r="S1344" i="3"/>
  <c r="K1345" i="3"/>
  <c r="O1345" i="3"/>
  <c r="S1345" i="3"/>
  <c r="K1346" i="3"/>
  <c r="O1346" i="3"/>
  <c r="S1346" i="3"/>
  <c r="K1347" i="3"/>
  <c r="S1347" i="3"/>
  <c r="K1348" i="3"/>
  <c r="L1348" i="3" s="1"/>
  <c r="S1348" i="3"/>
  <c r="K1349" i="3"/>
  <c r="L1349" i="3" s="1"/>
  <c r="S1349" i="3"/>
  <c r="K1350" i="3"/>
  <c r="L1350" i="3" s="1"/>
  <c r="S1350" i="3"/>
  <c r="K1351" i="3"/>
  <c r="O1351" i="3"/>
  <c r="S1351" i="3"/>
  <c r="K1352" i="3"/>
  <c r="L1352" i="3" s="1"/>
  <c r="O1352" i="3"/>
  <c r="S1352" i="3"/>
  <c r="K1353" i="3"/>
  <c r="L1353" i="3" s="1"/>
  <c r="O1353" i="3"/>
  <c r="S1353" i="3"/>
  <c r="K1354" i="3"/>
  <c r="L1354" i="3" s="1"/>
  <c r="S1354" i="3"/>
  <c r="K1355" i="3"/>
  <c r="L1355" i="3" s="1"/>
  <c r="O1355" i="3"/>
  <c r="S1355" i="3"/>
  <c r="K1356" i="3"/>
  <c r="L1356" i="3" s="1"/>
  <c r="S1356" i="3"/>
  <c r="K1357" i="3"/>
  <c r="L1357" i="3" s="1"/>
  <c r="O1357" i="3"/>
  <c r="S1357" i="3"/>
  <c r="K1358" i="3"/>
  <c r="O1358" i="3"/>
  <c r="S1358" i="3"/>
  <c r="K1359" i="3"/>
  <c r="O1359" i="3"/>
  <c r="S1359" i="3"/>
  <c r="K1360" i="3"/>
  <c r="L1360" i="3" s="1"/>
  <c r="S1360" i="3"/>
  <c r="K1361" i="3"/>
  <c r="L1361" i="3" s="1"/>
  <c r="S1361" i="3"/>
  <c r="K1362" i="3"/>
  <c r="L1362" i="3" s="1"/>
  <c r="S1362" i="3"/>
  <c r="K1363" i="3"/>
  <c r="O1363" i="3"/>
  <c r="S1363" i="3"/>
  <c r="K1364" i="3"/>
  <c r="O1364" i="3"/>
  <c r="S1364" i="3"/>
  <c r="K1365" i="3"/>
  <c r="O1365" i="3"/>
  <c r="S1365" i="3"/>
  <c r="K1366" i="3"/>
  <c r="L1366" i="3" s="1"/>
  <c r="S1366" i="3"/>
  <c r="K1367" i="3"/>
  <c r="L1367" i="3" s="1"/>
  <c r="O1367" i="3"/>
  <c r="S1367" i="3"/>
  <c r="K1368" i="3"/>
  <c r="L1368" i="3" s="1"/>
  <c r="O1368" i="3"/>
  <c r="S1368" i="3"/>
  <c r="K1369" i="3"/>
  <c r="L1369" i="3" s="1"/>
  <c r="S1369" i="3"/>
  <c r="K1370" i="3"/>
  <c r="O1370" i="3"/>
  <c r="S1370" i="3"/>
  <c r="K1371" i="3"/>
  <c r="O1371" i="3"/>
  <c r="S1371" i="3"/>
  <c r="K1372" i="3"/>
  <c r="L1372" i="3" s="1"/>
  <c r="S1372" i="3"/>
  <c r="K1373" i="3"/>
  <c r="L1373" i="3" s="1"/>
  <c r="S1373" i="3"/>
  <c r="K1374" i="3"/>
  <c r="L1374" i="3" s="1"/>
  <c r="S1374" i="3"/>
  <c r="K1375" i="3"/>
  <c r="O1375" i="3"/>
  <c r="S1375" i="3"/>
  <c r="K1376" i="3"/>
  <c r="L1376" i="3" s="1"/>
  <c r="O1376" i="3"/>
  <c r="S1376" i="3"/>
  <c r="K1377" i="3"/>
  <c r="O1377" i="3"/>
  <c r="S1377" i="3"/>
  <c r="K1378" i="3"/>
  <c r="L1378" i="3" s="1"/>
  <c r="S1378" i="3"/>
  <c r="K1379" i="3"/>
  <c r="L1379" i="3" s="1"/>
  <c r="O1379" i="3"/>
  <c r="S1379" i="3"/>
  <c r="K1380" i="3"/>
  <c r="O1380" i="3"/>
  <c r="S1380" i="3"/>
  <c r="K1381" i="3"/>
  <c r="L1381" i="3" s="1"/>
  <c r="O1381" i="3"/>
  <c r="S1381" i="3"/>
  <c r="K1382" i="3"/>
  <c r="O1382" i="3"/>
  <c r="S1382" i="3"/>
  <c r="K1383" i="3"/>
  <c r="L1383" i="3" s="1"/>
  <c r="S1383" i="3"/>
  <c r="K1384" i="3"/>
  <c r="L1384" i="3" s="1"/>
  <c r="S1384" i="3"/>
  <c r="K1385" i="3"/>
  <c r="L1385" i="3" s="1"/>
  <c r="S1385" i="3"/>
  <c r="K1386" i="3"/>
  <c r="L1386" i="3" s="1"/>
  <c r="S1386" i="3"/>
  <c r="K1387" i="3"/>
  <c r="S1387" i="3"/>
  <c r="K1388" i="3"/>
  <c r="O1388" i="3"/>
  <c r="S1388" i="3"/>
  <c r="K1389" i="3"/>
  <c r="O1389" i="3"/>
  <c r="S1389" i="3"/>
  <c r="K1390" i="3"/>
  <c r="S1390" i="3"/>
  <c r="K1391" i="3"/>
  <c r="L1391" i="3" s="1"/>
  <c r="O1391" i="3"/>
  <c r="S1391" i="3"/>
  <c r="K1392" i="3"/>
  <c r="O1392" i="3"/>
  <c r="S1392" i="3"/>
  <c r="K1393" i="3"/>
  <c r="L1393" i="3" s="1"/>
  <c r="O1393" i="3"/>
  <c r="S1393" i="3"/>
  <c r="K1394" i="3"/>
  <c r="O1394" i="3"/>
  <c r="S1394" i="3"/>
  <c r="K1395" i="3"/>
  <c r="O1395" i="3"/>
  <c r="S1395" i="3"/>
  <c r="K1396" i="3"/>
  <c r="L1396" i="3" s="1"/>
  <c r="S1396" i="3"/>
  <c r="K1397" i="3"/>
  <c r="L1397" i="3" s="1"/>
  <c r="S1397" i="3"/>
  <c r="K1398" i="3"/>
  <c r="L1398" i="3" s="1"/>
  <c r="S1398" i="3"/>
  <c r="K1399" i="3"/>
  <c r="O1399" i="3"/>
  <c r="S1399" i="3"/>
  <c r="K1400" i="3"/>
  <c r="L1400" i="3" s="1"/>
  <c r="S1400" i="3"/>
  <c r="K1401" i="3"/>
  <c r="L1401" i="3" s="1"/>
  <c r="O1401" i="3"/>
  <c r="S1401" i="3"/>
  <c r="K1402" i="3"/>
  <c r="S1402" i="3"/>
  <c r="K1403" i="3"/>
  <c r="L1403" i="3" s="1"/>
  <c r="O1403" i="3"/>
  <c r="S1403" i="3"/>
  <c r="K1404" i="3"/>
  <c r="O1404" i="3"/>
  <c r="S1404" i="3"/>
  <c r="K1405" i="3"/>
  <c r="L1405" i="3" s="1"/>
  <c r="O1405" i="3"/>
  <c r="S1405" i="3"/>
  <c r="K1406" i="3"/>
  <c r="S1406" i="3"/>
  <c r="K1407" i="3"/>
  <c r="L1407" i="3" s="1"/>
  <c r="O1407" i="3"/>
  <c r="S1407" i="3"/>
  <c r="K1408" i="3"/>
  <c r="L1408" i="3" s="1"/>
  <c r="S1408" i="3"/>
  <c r="K1409" i="3"/>
  <c r="L1409" i="3" s="1"/>
  <c r="S1409" i="3"/>
  <c r="K1410" i="3"/>
  <c r="L1410" i="3" s="1"/>
  <c r="S1410" i="3"/>
  <c r="K1411" i="3"/>
  <c r="O1411" i="3"/>
  <c r="S1411" i="3"/>
  <c r="K1412" i="3"/>
  <c r="L1412" i="3" s="1"/>
  <c r="O1412" i="3"/>
  <c r="S1412" i="3"/>
  <c r="K1413" i="3"/>
  <c r="L1413" i="3" s="1"/>
  <c r="S1413" i="3"/>
  <c r="K1414" i="3"/>
  <c r="L1414" i="3" s="1"/>
  <c r="S1414" i="3"/>
  <c r="K1415" i="3"/>
  <c r="L1415" i="3" s="1"/>
  <c r="O1415" i="3"/>
  <c r="S1415" i="3"/>
  <c r="K1416" i="3"/>
  <c r="O1416" i="3"/>
  <c r="S1416" i="3"/>
  <c r="K1417" i="3"/>
  <c r="L1417" i="3" s="1"/>
  <c r="O1417" i="3"/>
  <c r="S1417" i="3"/>
  <c r="K1418" i="3"/>
  <c r="O1418" i="3"/>
  <c r="S1418" i="3"/>
  <c r="K1419" i="3"/>
  <c r="L1419" i="3" s="1"/>
  <c r="S1419" i="3"/>
  <c r="K1420" i="3"/>
  <c r="L1420" i="3" s="1"/>
  <c r="S1420" i="3"/>
  <c r="K1421" i="3"/>
  <c r="L1421" i="3" s="1"/>
  <c r="S1421" i="3"/>
  <c r="K1422" i="3"/>
  <c r="L1422" i="3" s="1"/>
  <c r="S1422" i="3"/>
  <c r="K1423" i="3"/>
  <c r="O1423" i="3"/>
  <c r="S1423" i="3"/>
  <c r="K1424" i="3"/>
  <c r="L1424" i="3" s="1"/>
  <c r="O1424" i="3"/>
  <c r="S1424" i="3"/>
  <c r="K1425" i="3"/>
  <c r="O1425" i="3"/>
  <c r="S1425" i="3"/>
  <c r="K1426" i="3"/>
  <c r="S1426" i="3"/>
  <c r="K1427" i="3"/>
  <c r="L1427" i="3" s="1"/>
  <c r="O1427" i="3"/>
  <c r="S1427" i="3"/>
  <c r="K1428" i="3"/>
  <c r="L1428" i="3" s="1"/>
  <c r="O1428" i="3"/>
  <c r="S1428" i="3"/>
  <c r="K1429" i="3"/>
  <c r="S1429" i="3"/>
  <c r="K1430" i="3"/>
  <c r="L1430" i="3" s="1"/>
  <c r="O1430" i="3"/>
  <c r="S1430" i="3"/>
  <c r="K1431" i="3"/>
  <c r="L1431" i="3" s="1"/>
  <c r="O1431" i="3"/>
  <c r="S1431" i="3"/>
  <c r="K1432" i="3"/>
  <c r="L1432" i="3" s="1"/>
  <c r="S1432" i="3"/>
  <c r="K1433" i="3"/>
  <c r="S1433" i="3"/>
  <c r="K1434" i="3"/>
  <c r="L1434" i="3" s="1"/>
  <c r="S1434" i="3"/>
  <c r="K1435" i="3"/>
  <c r="O1435" i="3"/>
  <c r="S1435" i="3"/>
  <c r="K1436" i="3"/>
  <c r="L1436" i="3" s="1"/>
  <c r="S1436" i="3"/>
  <c r="K1437" i="3"/>
  <c r="L1437" i="3" s="1"/>
  <c r="S1437" i="3"/>
  <c r="K1438" i="3"/>
  <c r="L1438" i="3" s="1"/>
  <c r="S1438" i="3"/>
  <c r="K1439" i="3"/>
  <c r="L1439" i="3" s="1"/>
  <c r="S1439" i="3"/>
  <c r="K1440" i="3"/>
  <c r="L1440" i="3" s="1"/>
  <c r="O1440" i="3"/>
  <c r="S1440" i="3"/>
  <c r="K1441" i="3"/>
  <c r="O1441" i="3"/>
  <c r="S1441" i="3"/>
  <c r="K1442" i="3"/>
  <c r="L1442" i="3" s="1"/>
  <c r="O1442" i="3"/>
  <c r="S1442" i="3"/>
  <c r="K1443" i="3"/>
  <c r="L1443" i="3" s="1"/>
  <c r="O1443" i="3"/>
  <c r="S1443" i="3"/>
  <c r="K1444" i="3"/>
  <c r="L1444" i="3" s="1"/>
  <c r="S1444" i="3"/>
  <c r="K1445" i="3"/>
  <c r="S1445" i="3"/>
  <c r="K1446" i="3"/>
  <c r="L1446" i="3" s="1"/>
  <c r="S1446" i="3"/>
  <c r="K1447" i="3"/>
  <c r="O1447" i="3"/>
  <c r="S1447" i="3"/>
  <c r="K1448" i="3"/>
  <c r="L1448" i="3" s="1"/>
  <c r="O1448" i="3"/>
  <c r="S1448" i="3"/>
  <c r="K1449" i="3"/>
  <c r="L1449" i="3" s="1"/>
  <c r="S1449" i="3"/>
  <c r="K1450" i="3"/>
  <c r="L1450" i="3" s="1"/>
  <c r="S1450" i="3"/>
  <c r="K1451" i="3"/>
  <c r="L1451" i="3" s="1"/>
  <c r="O1451" i="3"/>
  <c r="S1451" i="3"/>
  <c r="K1452" i="3"/>
  <c r="L1452" i="3" s="1"/>
  <c r="S1452" i="3"/>
  <c r="K1453" i="3"/>
  <c r="O1453" i="3"/>
  <c r="S1453" i="3"/>
  <c r="K1454" i="3"/>
  <c r="O1454" i="3"/>
  <c r="S1454" i="3"/>
  <c r="K1455" i="3"/>
  <c r="L1455" i="3" s="1"/>
  <c r="O1455" i="3"/>
  <c r="S1455" i="3"/>
  <c r="K1456" i="3"/>
  <c r="L1456" i="3" s="1"/>
  <c r="S1456" i="3"/>
  <c r="K1457" i="3"/>
  <c r="S1457" i="3"/>
  <c r="K1458" i="3"/>
  <c r="L1458" i="3" s="1"/>
  <c r="S1458" i="3"/>
  <c r="K1459" i="3"/>
  <c r="S1459" i="3"/>
  <c r="K1460" i="3"/>
  <c r="L1460" i="3" s="1"/>
  <c r="O1460" i="3"/>
  <c r="S1460" i="3"/>
  <c r="K1461" i="3"/>
  <c r="L1461" i="3" s="1"/>
  <c r="S1461" i="3"/>
  <c r="K1462" i="3"/>
  <c r="L1462" i="3" s="1"/>
  <c r="S1462" i="3"/>
  <c r="K1463" i="3"/>
  <c r="L1463" i="3" s="1"/>
  <c r="O1463" i="3"/>
  <c r="S1463" i="3"/>
  <c r="K1464" i="3"/>
  <c r="L1464" i="3" s="1"/>
  <c r="O1464" i="3"/>
  <c r="S1464" i="3"/>
  <c r="K1465" i="3"/>
  <c r="S1465" i="3"/>
  <c r="K1466" i="3"/>
  <c r="L1466" i="3" s="1"/>
  <c r="O1466" i="3"/>
  <c r="S1466" i="3"/>
  <c r="K1467" i="3"/>
  <c r="L1467" i="3" s="1"/>
  <c r="O1467" i="3"/>
  <c r="S1467" i="3"/>
  <c r="K1468" i="3"/>
  <c r="L1468" i="3" s="1"/>
  <c r="S1468" i="3"/>
  <c r="K1469" i="3"/>
  <c r="S1469" i="3"/>
  <c r="K1470" i="3"/>
  <c r="L1470" i="3" s="1"/>
  <c r="S1470" i="3"/>
  <c r="K1471" i="3"/>
  <c r="O1471" i="3"/>
  <c r="S1471" i="3"/>
  <c r="K1472" i="3"/>
  <c r="L1472" i="3" s="1"/>
  <c r="O1472" i="3"/>
  <c r="S1472" i="3"/>
  <c r="K1473" i="3"/>
  <c r="L1473" i="3" s="1"/>
  <c r="O1473" i="3"/>
  <c r="S1473" i="3"/>
  <c r="K1474" i="3"/>
  <c r="L1474" i="3" s="1"/>
  <c r="S1474" i="3"/>
  <c r="K1475" i="3"/>
  <c r="L1475" i="3" s="1"/>
  <c r="S1475" i="3"/>
  <c r="K1476" i="3"/>
  <c r="L1476" i="3" s="1"/>
  <c r="S1476" i="3"/>
  <c r="K1477" i="3"/>
  <c r="O1477" i="3"/>
  <c r="S1477" i="3"/>
  <c r="K1478" i="3"/>
  <c r="L1478" i="3" s="1"/>
  <c r="S1478" i="3"/>
  <c r="K1479" i="3"/>
  <c r="O1479" i="3"/>
  <c r="S1479" i="3"/>
  <c r="K1480" i="3"/>
  <c r="L1480" i="3" s="1"/>
  <c r="S1480" i="3"/>
  <c r="K1481" i="3"/>
  <c r="S1481" i="3"/>
  <c r="K1482" i="3"/>
  <c r="L1482" i="3" s="1"/>
  <c r="S1482" i="3"/>
  <c r="K1483" i="3"/>
  <c r="O1483" i="3"/>
  <c r="S1483" i="3"/>
  <c r="K1484" i="3"/>
  <c r="L1484" i="3" s="1"/>
  <c r="O1484" i="3"/>
  <c r="S1484" i="3"/>
  <c r="K1485" i="3"/>
  <c r="L1485" i="3" s="1"/>
  <c r="O1485" i="3"/>
  <c r="S1485" i="3"/>
  <c r="K1486" i="3"/>
  <c r="L1486" i="3" s="1"/>
  <c r="S1486" i="3"/>
  <c r="K1487" i="3"/>
  <c r="L1487" i="3" s="1"/>
  <c r="O1487" i="3"/>
  <c r="S1487" i="3"/>
  <c r="K1488" i="3"/>
  <c r="L1488" i="3" s="1"/>
  <c r="S1488" i="3"/>
  <c r="K1489" i="3"/>
  <c r="O1489" i="3"/>
  <c r="S1489" i="3"/>
  <c r="K1490" i="3"/>
  <c r="L1490" i="3" s="1"/>
  <c r="O1490" i="3"/>
  <c r="S1490" i="3"/>
  <c r="K1491" i="3"/>
  <c r="L1491" i="3" s="1"/>
  <c r="S1491" i="3"/>
  <c r="K1492" i="3"/>
  <c r="L1492" i="3" s="1"/>
  <c r="S1492" i="3"/>
  <c r="K1493" i="3"/>
  <c r="S1493" i="3"/>
  <c r="K1494" i="3"/>
  <c r="L1494" i="3" s="1"/>
  <c r="S1494" i="3"/>
  <c r="K1495" i="3"/>
  <c r="O1495" i="3"/>
  <c r="S1495" i="3"/>
  <c r="K1496" i="3"/>
  <c r="L1496" i="3" s="1"/>
  <c r="O1496" i="3"/>
  <c r="S1496" i="3"/>
  <c r="K1497" i="3"/>
  <c r="L1497" i="3" s="1"/>
  <c r="O1497" i="3"/>
  <c r="S1497" i="3"/>
  <c r="K1498" i="3"/>
  <c r="L1498" i="3" s="1"/>
  <c r="S1498" i="3"/>
  <c r="K1499" i="3"/>
  <c r="L1499" i="3" s="1"/>
  <c r="O1499" i="3"/>
  <c r="S1499" i="3"/>
  <c r="K1500" i="3"/>
  <c r="L1500" i="3" s="1"/>
  <c r="O1500" i="3"/>
  <c r="S1500" i="3"/>
  <c r="K1501" i="3"/>
  <c r="S1501" i="3"/>
  <c r="K1502" i="3"/>
  <c r="L1502" i="3" s="1"/>
  <c r="O1502" i="3"/>
  <c r="S1502" i="3"/>
  <c r="K1503" i="3"/>
  <c r="L1503" i="3" s="1"/>
  <c r="O1503" i="3"/>
  <c r="S1503" i="3"/>
  <c r="K1504" i="3"/>
  <c r="L1504" i="3" s="1"/>
  <c r="S1504" i="3"/>
  <c r="K1505" i="3"/>
  <c r="S1505" i="3"/>
  <c r="K1506" i="3"/>
  <c r="L1506" i="3" s="1"/>
  <c r="S1506" i="3"/>
  <c r="K1507" i="3"/>
  <c r="O1507" i="3"/>
  <c r="S1507" i="3"/>
  <c r="K1508" i="3"/>
  <c r="L1508" i="3" s="1"/>
  <c r="O1508" i="3"/>
  <c r="S1508" i="3"/>
  <c r="K1509" i="3"/>
  <c r="L1509" i="3" s="1"/>
  <c r="O1509" i="3"/>
  <c r="S1509" i="3"/>
  <c r="K1510" i="3"/>
  <c r="L1510" i="3" s="1"/>
  <c r="S1510" i="3"/>
  <c r="K1511" i="3"/>
  <c r="L1511" i="3" s="1"/>
  <c r="S1511" i="3"/>
  <c r="K1512" i="3"/>
  <c r="L1512" i="3" s="1"/>
  <c r="O1512" i="3"/>
  <c r="S1512" i="3"/>
  <c r="K1513" i="3"/>
  <c r="O1513" i="3"/>
  <c r="S1513" i="3"/>
  <c r="K1514" i="3"/>
  <c r="L1514" i="3" s="1"/>
  <c r="S1514" i="3"/>
  <c r="K1515" i="3"/>
  <c r="L1515" i="3" s="1"/>
  <c r="O1515" i="3"/>
  <c r="S1515" i="3"/>
  <c r="K1516" i="3"/>
  <c r="S1516" i="3"/>
  <c r="K1517" i="3"/>
  <c r="S1517" i="3"/>
  <c r="K1518" i="3"/>
  <c r="L1518" i="3" s="1"/>
  <c r="S1518" i="3"/>
  <c r="K1519" i="3"/>
  <c r="O1519" i="3"/>
  <c r="S1519" i="3"/>
  <c r="K1520" i="3"/>
  <c r="L1520" i="3" s="1"/>
  <c r="S1520" i="3"/>
  <c r="K1521" i="3"/>
  <c r="L1521" i="3" s="1"/>
  <c r="O1521" i="3"/>
  <c r="S1521" i="3"/>
  <c r="K1522" i="3"/>
  <c r="L1522" i="3" s="1"/>
  <c r="S1522" i="3"/>
  <c r="K1523" i="3"/>
  <c r="L1523" i="3" s="1"/>
  <c r="O1523" i="3"/>
  <c r="S1523" i="3"/>
  <c r="K1524" i="3"/>
  <c r="L1524" i="3" s="1"/>
  <c r="S1524" i="3"/>
  <c r="K1525" i="3"/>
  <c r="O1525" i="3"/>
  <c r="S1525" i="3"/>
  <c r="K1526" i="3"/>
  <c r="L1526" i="3" s="1"/>
  <c r="O1526" i="3"/>
  <c r="S1526" i="3"/>
  <c r="K1527" i="3"/>
  <c r="L1527" i="3" s="1"/>
  <c r="S1527" i="3"/>
  <c r="K1528" i="3"/>
  <c r="L1528" i="3" s="1"/>
  <c r="S1528" i="3"/>
  <c r="K1529" i="3"/>
  <c r="S1529" i="3"/>
  <c r="K1530" i="3"/>
  <c r="L1530" i="3" s="1"/>
  <c r="S1530" i="3"/>
  <c r="K1531" i="3"/>
  <c r="S1531" i="3"/>
  <c r="K1532" i="3"/>
  <c r="L1532" i="3" s="1"/>
  <c r="O1532" i="3"/>
  <c r="S1532" i="3"/>
  <c r="K1533" i="3"/>
  <c r="L1533" i="3" s="1"/>
  <c r="O1533" i="3"/>
  <c r="S1533" i="3"/>
  <c r="K1534" i="3"/>
  <c r="L1534" i="3" s="1"/>
  <c r="S1534" i="3"/>
  <c r="K1535" i="3"/>
  <c r="L1535" i="3" s="1"/>
  <c r="S1535" i="3"/>
  <c r="K1536" i="3"/>
  <c r="L1536" i="3" s="1"/>
  <c r="O1536" i="3"/>
  <c r="S1536" i="3"/>
  <c r="K1537" i="3"/>
  <c r="S1537" i="3"/>
  <c r="K1538" i="3"/>
  <c r="O1538" i="3"/>
  <c r="S1538" i="3"/>
  <c r="K1539" i="3"/>
  <c r="L1539" i="3" s="1"/>
  <c r="O1539" i="3"/>
  <c r="S1539" i="3"/>
  <c r="K1540" i="3"/>
  <c r="S1540" i="3"/>
  <c r="K1541" i="3"/>
  <c r="S1541" i="3"/>
  <c r="K1542" i="3"/>
  <c r="L1542" i="3" s="1"/>
  <c r="S1542" i="3"/>
  <c r="K1543" i="3"/>
  <c r="O1543" i="3"/>
  <c r="S1543" i="3"/>
  <c r="K1544" i="3"/>
  <c r="L1544" i="3" s="1"/>
  <c r="S1544" i="3"/>
  <c r="K1545" i="3"/>
  <c r="L1545" i="3" s="1"/>
  <c r="O1545" i="3"/>
  <c r="S1545" i="3"/>
  <c r="K1546" i="3"/>
  <c r="L1546" i="3" s="1"/>
  <c r="S1546" i="3"/>
  <c r="K1547" i="3"/>
  <c r="L1547" i="3" s="1"/>
  <c r="O1547" i="3"/>
  <c r="S1547" i="3"/>
  <c r="K1548" i="3"/>
  <c r="L1548" i="3" s="1"/>
  <c r="O1548" i="3"/>
  <c r="S1548" i="3"/>
  <c r="K1549" i="3"/>
  <c r="S1549" i="3"/>
  <c r="K1550" i="3"/>
  <c r="L1550" i="3" s="1"/>
  <c r="S1550" i="3"/>
  <c r="K1551" i="3"/>
  <c r="L1551" i="3" s="1"/>
  <c r="O1551" i="3"/>
  <c r="S1551" i="3"/>
  <c r="K1552" i="3"/>
  <c r="L1552" i="3" s="1"/>
  <c r="S1552" i="3"/>
  <c r="K1553" i="3"/>
  <c r="S1553" i="3"/>
  <c r="K1554" i="3"/>
  <c r="L1554" i="3" s="1"/>
  <c r="S1554" i="3"/>
  <c r="K1555" i="3"/>
  <c r="O1555" i="3"/>
  <c r="S1555" i="3"/>
  <c r="K1556" i="3"/>
  <c r="L1556" i="3" s="1"/>
  <c r="O1556" i="3"/>
  <c r="S1556" i="3"/>
  <c r="K1557" i="3"/>
  <c r="L1557" i="3" s="1"/>
  <c r="S1557" i="3"/>
  <c r="K1558" i="3"/>
  <c r="L1558" i="3" s="1"/>
  <c r="S1558" i="3"/>
  <c r="K1559" i="3"/>
  <c r="L1559" i="3" s="1"/>
  <c r="O1559" i="3"/>
  <c r="S1559" i="3"/>
  <c r="K1560" i="3"/>
  <c r="L1560" i="3" s="1"/>
  <c r="O1560" i="3"/>
  <c r="S1560" i="3"/>
  <c r="K1561" i="3"/>
  <c r="O1561" i="3"/>
  <c r="S1561" i="3"/>
  <c r="K1562" i="3"/>
  <c r="L1562" i="3" s="1"/>
  <c r="O1562" i="3"/>
  <c r="S1562" i="3"/>
  <c r="K1563" i="3"/>
  <c r="L1563" i="3" s="1"/>
  <c r="S1563" i="3"/>
  <c r="K1564" i="3"/>
  <c r="L1564" i="3" s="1"/>
  <c r="S1564" i="3"/>
  <c r="K1565" i="3"/>
  <c r="S1565" i="3"/>
  <c r="K1566" i="3"/>
  <c r="L1566" i="3" s="1"/>
  <c r="S1566" i="3"/>
  <c r="K1567" i="3"/>
  <c r="S1567" i="3"/>
  <c r="K1568" i="3"/>
  <c r="L1568" i="3" s="1"/>
  <c r="O1568" i="3"/>
  <c r="S1568" i="3"/>
  <c r="K1569" i="3"/>
  <c r="L1569" i="3" s="1"/>
  <c r="O1569" i="3"/>
  <c r="S1569" i="3"/>
  <c r="K1570" i="3"/>
  <c r="L1570" i="3" s="1"/>
  <c r="S1570" i="3"/>
  <c r="K1571" i="3"/>
  <c r="L1571" i="3" s="1"/>
  <c r="O1571" i="3"/>
  <c r="S1571" i="3"/>
  <c r="K1572" i="3"/>
  <c r="L1572" i="3" s="1"/>
  <c r="O1572" i="3"/>
  <c r="S1572" i="3"/>
  <c r="K1573" i="3"/>
  <c r="L1573" i="3" s="1"/>
  <c r="O1573" i="3"/>
  <c r="S1573" i="3"/>
  <c r="K1574" i="3"/>
  <c r="L1574" i="3" s="1"/>
  <c r="O1574" i="3"/>
  <c r="S1574" i="3"/>
  <c r="K1575" i="3"/>
  <c r="L1575" i="3" s="1"/>
  <c r="O1575" i="3"/>
  <c r="S1575" i="3"/>
  <c r="K1576" i="3"/>
  <c r="L1576" i="3" s="1"/>
  <c r="S1576" i="3"/>
  <c r="K1577" i="3"/>
  <c r="L1577" i="3" s="1"/>
  <c r="S1577" i="3"/>
  <c r="K1578" i="3"/>
  <c r="L1578" i="3" s="1"/>
  <c r="S1578" i="3"/>
  <c r="K1579" i="3"/>
  <c r="O1579" i="3"/>
  <c r="S1579" i="3"/>
  <c r="K1580" i="3"/>
  <c r="L1580" i="3" s="1"/>
  <c r="S1580" i="3"/>
  <c r="K1581" i="3"/>
  <c r="L1581" i="3" s="1"/>
  <c r="S1581" i="3"/>
  <c r="K1582" i="3"/>
  <c r="L1582" i="3" s="1"/>
  <c r="S1582" i="3"/>
  <c r="K1583" i="3"/>
  <c r="S1583" i="3"/>
  <c r="K1584" i="3"/>
  <c r="O1584" i="3"/>
  <c r="S1584" i="3"/>
  <c r="K1585" i="3"/>
  <c r="O1585" i="3"/>
  <c r="S1585" i="3"/>
  <c r="K1586" i="3"/>
  <c r="L1586" i="3" s="1"/>
  <c r="O1586" i="3"/>
  <c r="S1586" i="3"/>
  <c r="K1587" i="3"/>
  <c r="L1587" i="3" s="1"/>
  <c r="O1587" i="3"/>
  <c r="S1587" i="3"/>
  <c r="K1588" i="3"/>
  <c r="L1588" i="3" s="1"/>
  <c r="S1588" i="3"/>
  <c r="K1589" i="3"/>
  <c r="L1589" i="3" s="1"/>
  <c r="S1589" i="3"/>
  <c r="K1590" i="3"/>
  <c r="L1590" i="3" s="1"/>
  <c r="S1590" i="3"/>
  <c r="K1591" i="3"/>
  <c r="O1591" i="3"/>
  <c r="S1591" i="3"/>
  <c r="K1592" i="3"/>
  <c r="L1592" i="3" s="1"/>
  <c r="O1592" i="3"/>
  <c r="S1592" i="3"/>
  <c r="K1593" i="3"/>
  <c r="L1593" i="3" s="1"/>
  <c r="S1593" i="3"/>
  <c r="K1594" i="3"/>
  <c r="L1594" i="3" s="1"/>
  <c r="S1594" i="3"/>
  <c r="K1595" i="3"/>
  <c r="S1595" i="3"/>
  <c r="K1596" i="3"/>
  <c r="L1596" i="3" s="1"/>
  <c r="S1596" i="3"/>
  <c r="K1597" i="3"/>
  <c r="O1597" i="3"/>
  <c r="S1597" i="3"/>
  <c r="K1598" i="3"/>
  <c r="L1598" i="3" s="1"/>
  <c r="O1598" i="3"/>
  <c r="S1598" i="3"/>
  <c r="K1599" i="3"/>
  <c r="L1599" i="3" s="1"/>
  <c r="O1599" i="3"/>
  <c r="S1599" i="3"/>
  <c r="K1600" i="3"/>
  <c r="L1600" i="3" s="1"/>
  <c r="S1600" i="3"/>
  <c r="K1601" i="3"/>
  <c r="L1601" i="3" s="1"/>
  <c r="S1601" i="3"/>
  <c r="K1602" i="3"/>
  <c r="L1602" i="3" s="1"/>
  <c r="S1602" i="3"/>
  <c r="K1603" i="3"/>
  <c r="S1603" i="3"/>
  <c r="K1604" i="3"/>
  <c r="L1604" i="3" s="1"/>
  <c r="O1604" i="3"/>
  <c r="S1604" i="3"/>
  <c r="K1605" i="3"/>
  <c r="L1605" i="3" s="1"/>
  <c r="O1605" i="3"/>
  <c r="S1605" i="3"/>
  <c r="K1606" i="3"/>
  <c r="L1606" i="3" s="1"/>
  <c r="S1606" i="3"/>
  <c r="K1607" i="3"/>
  <c r="L1607" i="3" s="1"/>
  <c r="O1607" i="3"/>
  <c r="S1607" i="3"/>
  <c r="K1608" i="3"/>
  <c r="O1608" i="3"/>
  <c r="S1608" i="3"/>
  <c r="K1609" i="3"/>
  <c r="L1609" i="3" s="1"/>
  <c r="S1609" i="3"/>
  <c r="K1610" i="3"/>
  <c r="L1610" i="3" s="1"/>
  <c r="S1610" i="3"/>
  <c r="K1611" i="3"/>
  <c r="L1611" i="3" s="1"/>
  <c r="O1611" i="3"/>
  <c r="S1611" i="3"/>
  <c r="K1612" i="3"/>
  <c r="L1612" i="3" s="1"/>
  <c r="S1612" i="3"/>
  <c r="K1613" i="3"/>
  <c r="L1613" i="3" s="1"/>
  <c r="S1613" i="3"/>
  <c r="K1614" i="3"/>
  <c r="L1614" i="3" s="1"/>
  <c r="S1614" i="3"/>
  <c r="K1615" i="3"/>
  <c r="L1615" i="3" s="1"/>
  <c r="O1615" i="3"/>
  <c r="S1615" i="3"/>
  <c r="K1616" i="3"/>
  <c r="L1616" i="3" s="1"/>
  <c r="O1616" i="3"/>
  <c r="S1616" i="3"/>
  <c r="K1617" i="3"/>
  <c r="L1617" i="3" s="1"/>
  <c r="O1617" i="3"/>
  <c r="S1617" i="3"/>
  <c r="K1618" i="3"/>
  <c r="L1618" i="3" s="1"/>
  <c r="S1618" i="3"/>
  <c r="K1619" i="3"/>
  <c r="L1619" i="3" s="1"/>
  <c r="S1619" i="3"/>
  <c r="K1620" i="3"/>
  <c r="O1620" i="3"/>
  <c r="S1620" i="3"/>
  <c r="K1621" i="3"/>
  <c r="L1621" i="3" s="1"/>
  <c r="O1621" i="3"/>
  <c r="S1621" i="3"/>
  <c r="K1622" i="3"/>
  <c r="L1622" i="3" s="1"/>
  <c r="S1622" i="3"/>
  <c r="K1623" i="3"/>
  <c r="L1623" i="3" s="1"/>
  <c r="O1623" i="3"/>
  <c r="S1623" i="3"/>
  <c r="K1624" i="3"/>
  <c r="L1624" i="3" s="1"/>
  <c r="S1624" i="3"/>
  <c r="K1625" i="3"/>
  <c r="L1625" i="3" s="1"/>
  <c r="S1625" i="3"/>
  <c r="K1626" i="3"/>
  <c r="L1626" i="3" s="1"/>
  <c r="S1626" i="3"/>
  <c r="K1627" i="3"/>
  <c r="L1627" i="3" s="1"/>
  <c r="O1627" i="3"/>
  <c r="S1627" i="3"/>
  <c r="K1628" i="3"/>
  <c r="L1628" i="3" s="1"/>
  <c r="S1628" i="3"/>
  <c r="K1629" i="3"/>
  <c r="L1629" i="3" s="1"/>
  <c r="O1629" i="3"/>
  <c r="S1629" i="3"/>
  <c r="K1630" i="3"/>
  <c r="L1630" i="3" s="1"/>
  <c r="S1630" i="3"/>
  <c r="K1631" i="3"/>
  <c r="L1631" i="3" s="1"/>
  <c r="O1631" i="3"/>
  <c r="S1631" i="3"/>
  <c r="K1632" i="3"/>
  <c r="S1632" i="3"/>
  <c r="K1633" i="3"/>
  <c r="L1633" i="3" s="1"/>
  <c r="O1633" i="3"/>
  <c r="S1633" i="3"/>
  <c r="K1634" i="3"/>
  <c r="L1634" i="3" s="1"/>
  <c r="O1634" i="3"/>
  <c r="S1634" i="3"/>
  <c r="K1635" i="3"/>
  <c r="L1635" i="3" s="1"/>
  <c r="S1635" i="3"/>
  <c r="K1636" i="3"/>
  <c r="L1636" i="3" s="1"/>
  <c r="S1636" i="3"/>
  <c r="K1637" i="3"/>
  <c r="L1637" i="3" s="1"/>
  <c r="S1637" i="3"/>
  <c r="K1638" i="3"/>
  <c r="L1638" i="3" s="1"/>
  <c r="S1638" i="3"/>
  <c r="K1639" i="3"/>
  <c r="L1639" i="3" s="1"/>
  <c r="O1639" i="3"/>
  <c r="S1639" i="3"/>
  <c r="K1640" i="3"/>
  <c r="L1640" i="3" s="1"/>
  <c r="O1640" i="3"/>
  <c r="S1640" i="3"/>
  <c r="K1641" i="3"/>
  <c r="L1641" i="3" s="1"/>
  <c r="O1641" i="3"/>
  <c r="S1641" i="3"/>
  <c r="K1642" i="3"/>
  <c r="L1642" i="3" s="1"/>
  <c r="S1642" i="3"/>
  <c r="K1643" i="3"/>
  <c r="L1643" i="3" s="1"/>
  <c r="O1643" i="3"/>
  <c r="S1643" i="3"/>
  <c r="K1644" i="3"/>
  <c r="O1644" i="3"/>
  <c r="S1644" i="3"/>
  <c r="K1645" i="3"/>
  <c r="L1645" i="3" s="1"/>
  <c r="S1645" i="3"/>
  <c r="K1646" i="3"/>
  <c r="L1646" i="3" s="1"/>
  <c r="O1646" i="3"/>
  <c r="S1646" i="3"/>
  <c r="K1647" i="3"/>
  <c r="L1647" i="3" s="1"/>
  <c r="O1647" i="3"/>
  <c r="S1647" i="3"/>
  <c r="K1648" i="3"/>
  <c r="L1648" i="3" s="1"/>
  <c r="S1648" i="3"/>
  <c r="K1649" i="3"/>
  <c r="L1649" i="3" s="1"/>
  <c r="S1649" i="3"/>
  <c r="K1650" i="3"/>
  <c r="L1650" i="3" s="1"/>
  <c r="S1650" i="3"/>
  <c r="K1651" i="3"/>
  <c r="L1651" i="3" s="1"/>
  <c r="O1651" i="3"/>
  <c r="S1651" i="3"/>
  <c r="K1652" i="3"/>
  <c r="L1652" i="3" s="1"/>
  <c r="O1652" i="3"/>
  <c r="S1652" i="3"/>
  <c r="K1653" i="3"/>
  <c r="L1653" i="3" s="1"/>
  <c r="O1653" i="3"/>
  <c r="S1653" i="3"/>
  <c r="K1654" i="3"/>
  <c r="S1654" i="3"/>
  <c r="K1655" i="3"/>
  <c r="L1655" i="3" s="1"/>
  <c r="S1655" i="3"/>
  <c r="K1656" i="3"/>
  <c r="O1656" i="3"/>
  <c r="S1656" i="3"/>
  <c r="K1657" i="3"/>
  <c r="L1657" i="3" s="1"/>
  <c r="O1657" i="3"/>
  <c r="S1657" i="3"/>
  <c r="K1658" i="3"/>
  <c r="L1658" i="3" s="1"/>
  <c r="S1658" i="3"/>
  <c r="K1659" i="3"/>
  <c r="L1659" i="3" s="1"/>
  <c r="O1659" i="3"/>
  <c r="S1659" i="3"/>
  <c r="K1660" i="3"/>
  <c r="L1660" i="3" s="1"/>
  <c r="S1660" i="3"/>
  <c r="K1661" i="3"/>
  <c r="L1661" i="3" s="1"/>
  <c r="S1661" i="3"/>
  <c r="K1662" i="3"/>
  <c r="L1662" i="3" s="1"/>
  <c r="S1662" i="3"/>
  <c r="K1663" i="3"/>
  <c r="L1663" i="3" s="1"/>
  <c r="O1663" i="3"/>
  <c r="S1663" i="3"/>
  <c r="K1664" i="3"/>
  <c r="L1664" i="3" s="1"/>
  <c r="O1664" i="3"/>
  <c r="S1664" i="3"/>
  <c r="K1665" i="3"/>
  <c r="L1665" i="3" s="1"/>
  <c r="O1665" i="3"/>
  <c r="S1665" i="3"/>
  <c r="K1666" i="3"/>
  <c r="L1666" i="3" s="1"/>
  <c r="S1666" i="3"/>
  <c r="K1667" i="3"/>
  <c r="L1667" i="3" s="1"/>
  <c r="O1667" i="3"/>
  <c r="S1667" i="3"/>
  <c r="K1668" i="3"/>
  <c r="S1668" i="3"/>
  <c r="K1669" i="3"/>
  <c r="L1669" i="3" s="1"/>
  <c r="S1669" i="3"/>
  <c r="K1670" i="3"/>
  <c r="L1670" i="3" s="1"/>
  <c r="O1670" i="3"/>
  <c r="S1670" i="3"/>
  <c r="K1671" i="3"/>
  <c r="L1671" i="3" s="1"/>
  <c r="S1671" i="3"/>
  <c r="K1672" i="3"/>
  <c r="L1672" i="3" s="1"/>
  <c r="S1672" i="3"/>
  <c r="K1673" i="3"/>
  <c r="L1673" i="3" s="1"/>
  <c r="S1673" i="3"/>
  <c r="K1674" i="3"/>
  <c r="L1674" i="3" s="1"/>
  <c r="S1674" i="3"/>
  <c r="K1675" i="3"/>
  <c r="L1675" i="3" s="1"/>
  <c r="S1675" i="3"/>
  <c r="K1676" i="3"/>
  <c r="L1676" i="3" s="1"/>
  <c r="O1676" i="3"/>
  <c r="S1676" i="3"/>
  <c r="K1677" i="3"/>
  <c r="L1677" i="3" s="1"/>
  <c r="O1677" i="3"/>
  <c r="S1677" i="3"/>
  <c r="K1678" i="3"/>
  <c r="L1678" i="3" s="1"/>
  <c r="S1678" i="3"/>
  <c r="K1679" i="3"/>
  <c r="L1679" i="3" s="1"/>
  <c r="O1679" i="3"/>
  <c r="S1679" i="3"/>
  <c r="K1680" i="3"/>
  <c r="O1680" i="3"/>
  <c r="S1680" i="3"/>
  <c r="K1681" i="3"/>
  <c r="L1681" i="3" s="1"/>
  <c r="S1681" i="3"/>
  <c r="K1682" i="3"/>
  <c r="L1682" i="3" s="1"/>
  <c r="O1682" i="3"/>
  <c r="S1682" i="3"/>
  <c r="K1683" i="3"/>
  <c r="L1683" i="3" s="1"/>
  <c r="O1683" i="3"/>
  <c r="S1683" i="3"/>
  <c r="K1684" i="3"/>
  <c r="L1684" i="3" s="1"/>
  <c r="S1684" i="3"/>
  <c r="K1685" i="3"/>
  <c r="L1685" i="3" s="1"/>
  <c r="S1685" i="3"/>
  <c r="K1686" i="3"/>
  <c r="L1686" i="3" s="1"/>
  <c r="S1686" i="3"/>
  <c r="K1687" i="3"/>
  <c r="L1687" i="3" s="1"/>
  <c r="O1687" i="3"/>
  <c r="S1687" i="3"/>
  <c r="K1688" i="3"/>
  <c r="L1688" i="3" s="1"/>
  <c r="S1688" i="3"/>
  <c r="K1689" i="3"/>
  <c r="L1689" i="3" s="1"/>
  <c r="O1689" i="3"/>
  <c r="S1689" i="3"/>
  <c r="K1690" i="3"/>
  <c r="L1690" i="3" s="1"/>
  <c r="S1690" i="3"/>
  <c r="K1691" i="3"/>
  <c r="L1691" i="3" s="1"/>
  <c r="O1691" i="3"/>
  <c r="S1691" i="3"/>
  <c r="K1692" i="3"/>
  <c r="O1692" i="3"/>
  <c r="S1692" i="3"/>
  <c r="K1693" i="3"/>
  <c r="L1693" i="3" s="1"/>
  <c r="O1693" i="3"/>
  <c r="S1693" i="3"/>
  <c r="K1694" i="3"/>
  <c r="L1694" i="3" s="1"/>
  <c r="S1694" i="3"/>
  <c r="K1695" i="3"/>
  <c r="L1695" i="3" s="1"/>
  <c r="O1695" i="3"/>
  <c r="S1695" i="3"/>
  <c r="K1696" i="3"/>
  <c r="L1696" i="3" s="1"/>
  <c r="S1696" i="3"/>
  <c r="K1697" i="3"/>
  <c r="L1697" i="3" s="1"/>
  <c r="S1697" i="3"/>
  <c r="K1698" i="3"/>
  <c r="L1698" i="3" s="1"/>
  <c r="S1698" i="3"/>
  <c r="K1699" i="3"/>
  <c r="L1699" i="3" s="1"/>
  <c r="O1699" i="3"/>
  <c r="S1699" i="3"/>
  <c r="K1700" i="3"/>
  <c r="L1700" i="3" s="1"/>
  <c r="S1700" i="3"/>
  <c r="K1701" i="3"/>
  <c r="L1701" i="3" s="1"/>
  <c r="S1701" i="3"/>
  <c r="K1702" i="3"/>
  <c r="L1702" i="3" s="1"/>
  <c r="S1702" i="3"/>
  <c r="K1703" i="3"/>
  <c r="L1703" i="3" s="1"/>
  <c r="O1703" i="3"/>
  <c r="S1703" i="3"/>
  <c r="K1704" i="3"/>
  <c r="O1704" i="3"/>
  <c r="S1704" i="3"/>
  <c r="K1705" i="3"/>
  <c r="L1705" i="3" s="1"/>
  <c r="O1705" i="3"/>
  <c r="S1705" i="3"/>
  <c r="K1706" i="3"/>
  <c r="L1706" i="3" s="1"/>
  <c r="O1706" i="3"/>
  <c r="S1706" i="3"/>
  <c r="K1707" i="3"/>
  <c r="L1707" i="3" s="1"/>
  <c r="S1707" i="3"/>
  <c r="B7" i="111"/>
  <c r="B6" i="111"/>
  <c r="B8" i="111" s="1"/>
  <c r="B29" i="1"/>
  <c r="E29" i="1" s="1" a="1"/>
  <c r="E29" i="1" s="1"/>
  <c r="E1" i="115"/>
  <c r="B11" i="111"/>
  <c r="E44" i="1"/>
  <c r="B43" i="1"/>
  <c r="E43" i="1" s="1"/>
  <c r="C3" i="220"/>
  <c r="A10" i="220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C106" i="220" s="1"/>
  <c r="T1022" i="3" l="1"/>
  <c r="T760" i="3"/>
  <c r="T584" i="3"/>
  <c r="T762" i="3"/>
  <c r="P1065" i="3"/>
  <c r="O1698" i="3"/>
  <c r="O1686" i="3"/>
  <c r="O1674" i="3"/>
  <c r="O1662" i="3"/>
  <c r="O1650" i="3"/>
  <c r="O1638" i="3"/>
  <c r="Q1638" i="3" s="1"/>
  <c r="O1626" i="3"/>
  <c r="P1626" i="3" s="1"/>
  <c r="O1614" i="3"/>
  <c r="Q1614" i="3" s="1"/>
  <c r="O1602" i="3"/>
  <c r="Q1602" i="3" s="1"/>
  <c r="O1590" i="3"/>
  <c r="O1578" i="3"/>
  <c r="Q1578" i="3" s="1"/>
  <c r="O1566" i="3"/>
  <c r="P1566" i="3" s="1"/>
  <c r="O1554" i="3"/>
  <c r="O1542" i="3"/>
  <c r="P1542" i="3" s="1"/>
  <c r="O1530" i="3"/>
  <c r="O1518" i="3"/>
  <c r="P1518" i="3" s="1"/>
  <c r="O1506" i="3"/>
  <c r="P1506" i="3" s="1"/>
  <c r="O1494" i="3"/>
  <c r="P1494" i="3" s="1"/>
  <c r="O1482" i="3"/>
  <c r="Q1482" i="3" s="1"/>
  <c r="O1470" i="3"/>
  <c r="Q1470" i="3" s="1"/>
  <c r="O1458" i="3"/>
  <c r="P1458" i="3" s="1"/>
  <c r="O1446" i="3"/>
  <c r="P1446" i="3" s="1"/>
  <c r="O1434" i="3"/>
  <c r="P1434" i="3" s="1"/>
  <c r="O1422" i="3"/>
  <c r="P1422" i="3" s="1"/>
  <c r="O1410" i="3"/>
  <c r="O654" i="3"/>
  <c r="O642" i="3"/>
  <c r="P642" i="3" s="1"/>
  <c r="O630" i="3"/>
  <c r="O618" i="3"/>
  <c r="O606" i="3"/>
  <c r="Q606" i="3" s="1"/>
  <c r="O594" i="3"/>
  <c r="P594" i="3" s="1"/>
  <c r="O582" i="3"/>
  <c r="P582" i="3" s="1"/>
  <c r="O570" i="3"/>
  <c r="Q570" i="3" s="1"/>
  <c r="O558" i="3"/>
  <c r="O546" i="3"/>
  <c r="P546" i="3" s="1"/>
  <c r="O534" i="3"/>
  <c r="P534" i="3" s="1"/>
  <c r="O522" i="3"/>
  <c r="O510" i="3"/>
  <c r="O498" i="3"/>
  <c r="O486" i="3"/>
  <c r="U651" i="3"/>
  <c r="U587" i="3"/>
  <c r="T1030" i="3"/>
  <c r="T954" i="3"/>
  <c r="U890" i="3"/>
  <c r="T1477" i="3"/>
  <c r="T1305" i="3"/>
  <c r="T1269" i="3"/>
  <c r="U1157" i="3"/>
  <c r="T1120" i="3"/>
  <c r="T900" i="3"/>
  <c r="T1479" i="3"/>
  <c r="T1203" i="3"/>
  <c r="U983" i="3"/>
  <c r="Q1020" i="3"/>
  <c r="Q1365" i="3"/>
  <c r="T1643" i="3"/>
  <c r="T1096" i="3"/>
  <c r="U1192" i="3"/>
  <c r="P1618" i="3"/>
  <c r="T1444" i="3"/>
  <c r="U485" i="3"/>
  <c r="U1130" i="3"/>
  <c r="P776" i="3"/>
  <c r="Q772" i="3"/>
  <c r="P725" i="3"/>
  <c r="T497" i="3"/>
  <c r="T1695" i="3"/>
  <c r="T1614" i="3"/>
  <c r="T1330" i="3"/>
  <c r="T1326" i="3"/>
  <c r="T778" i="3"/>
  <c r="P1625" i="3"/>
  <c r="T921" i="3"/>
  <c r="U909" i="3"/>
  <c r="T901" i="3"/>
  <c r="T734" i="3"/>
  <c r="T1321" i="3"/>
  <c r="U1384" i="3"/>
  <c r="P1470" i="3"/>
  <c r="T1234" i="3"/>
  <c r="T948" i="3"/>
  <c r="T804" i="3"/>
  <c r="U603" i="3"/>
  <c r="U551" i="3"/>
  <c r="T547" i="3"/>
  <c r="P1051" i="3"/>
  <c r="Q952" i="3"/>
  <c r="P1572" i="3"/>
  <c r="Q1544" i="3"/>
  <c r="P1512" i="3"/>
  <c r="T955" i="3"/>
  <c r="T931" i="3"/>
  <c r="T1153" i="3"/>
  <c r="Q911" i="3"/>
  <c r="T1290" i="3"/>
  <c r="T852" i="3"/>
  <c r="T1560" i="3"/>
  <c r="P1388" i="3"/>
  <c r="T1282" i="3"/>
  <c r="P959" i="3"/>
  <c r="L651" i="3"/>
  <c r="P584" i="3"/>
  <c r="T571" i="3"/>
  <c r="U1413" i="3"/>
  <c r="P775" i="3"/>
  <c r="P771" i="3"/>
  <c r="T1491" i="3"/>
  <c r="T1456" i="3"/>
  <c r="T1366" i="3"/>
  <c r="Q969" i="3"/>
  <c r="T1558" i="3"/>
  <c r="P1098" i="3"/>
  <c r="L1020" i="3"/>
  <c r="T857" i="3"/>
  <c r="T1521" i="3"/>
  <c r="T1089" i="3"/>
  <c r="U995" i="3"/>
  <c r="U765" i="3"/>
  <c r="T483" i="3"/>
  <c r="P1524" i="3"/>
  <c r="P1370" i="3"/>
  <c r="P1071" i="3"/>
  <c r="P983" i="3"/>
  <c r="P854" i="3"/>
  <c r="Q799" i="3"/>
  <c r="U536" i="3"/>
  <c r="Q517" i="3"/>
  <c r="T1625" i="3"/>
  <c r="T1266" i="3"/>
  <c r="P1067" i="3"/>
  <c r="P1002" i="3"/>
  <c r="L983" i="3"/>
  <c r="U771" i="3"/>
  <c r="Q683" i="3"/>
  <c r="P1613" i="3"/>
  <c r="P1419" i="3"/>
  <c r="T1246" i="3"/>
  <c r="Q1196" i="3"/>
  <c r="Q1145" i="3"/>
  <c r="Q1125" i="3"/>
  <c r="Q1078" i="3"/>
  <c r="T982" i="3"/>
  <c r="T974" i="3"/>
  <c r="Q516" i="3"/>
  <c r="Q1005" i="3"/>
  <c r="P706" i="3"/>
  <c r="P666" i="3"/>
  <c r="Q620" i="3"/>
  <c r="Q612" i="3"/>
  <c r="P1681" i="3"/>
  <c r="P1164" i="3"/>
  <c r="P1089" i="3"/>
  <c r="T1012" i="3"/>
  <c r="P942" i="3"/>
  <c r="T879" i="3"/>
  <c r="T766" i="3"/>
  <c r="Q740" i="3"/>
  <c r="U576" i="3"/>
  <c r="T572" i="3"/>
  <c r="T1688" i="3"/>
  <c r="U1646" i="3"/>
  <c r="U1615" i="3"/>
  <c r="P705" i="3"/>
  <c r="T1359" i="3"/>
  <c r="U1321" i="3"/>
  <c r="P859" i="3"/>
  <c r="T843" i="3"/>
  <c r="Q824" i="3"/>
  <c r="U739" i="3"/>
  <c r="Q720" i="3"/>
  <c r="P595" i="3"/>
  <c r="P583" i="3"/>
  <c r="Q564" i="3"/>
  <c r="U1634" i="3"/>
  <c r="P1217" i="3"/>
  <c r="T1119" i="3"/>
  <c r="P1669" i="3"/>
  <c r="Q1115" i="3"/>
  <c r="P1045" i="3"/>
  <c r="T1655" i="3"/>
  <c r="T1629" i="3"/>
  <c r="L1479" i="3"/>
  <c r="T1381" i="3"/>
  <c r="P1220" i="3"/>
  <c r="T1171" i="3"/>
  <c r="P1134" i="3"/>
  <c r="P1126" i="3"/>
  <c r="U1075" i="3"/>
  <c r="Q1024" i="3"/>
  <c r="P990" i="3"/>
  <c r="P871" i="3"/>
  <c r="P782" i="3"/>
  <c r="P764" i="3"/>
  <c r="P712" i="3"/>
  <c r="P670" i="3"/>
  <c r="T598" i="3"/>
  <c r="L584" i="3"/>
  <c r="P527" i="3"/>
  <c r="P1418" i="3"/>
  <c r="T1159" i="3"/>
  <c r="T1125" i="3"/>
  <c r="U1103" i="3"/>
  <c r="P1070" i="3"/>
  <c r="T996" i="3"/>
  <c r="T989" i="3"/>
  <c r="T936" i="3"/>
  <c r="Q921" i="3"/>
  <c r="P886" i="3"/>
  <c r="U855" i="3"/>
  <c r="P797" i="3"/>
  <c r="P793" i="3"/>
  <c r="P785" i="3"/>
  <c r="P734" i="3"/>
  <c r="U731" i="3"/>
  <c r="T711" i="3"/>
  <c r="P681" i="3"/>
  <c r="T673" i="3"/>
  <c r="T669" i="3"/>
  <c r="T583" i="3"/>
  <c r="Q576" i="3"/>
  <c r="T557" i="3"/>
  <c r="P508" i="3"/>
  <c r="T1698" i="3"/>
  <c r="U1639" i="3"/>
  <c r="U1613" i="3"/>
  <c r="U1598" i="3"/>
  <c r="U1526" i="3"/>
  <c r="P1392" i="3"/>
  <c r="P1332" i="3"/>
  <c r="Q1148" i="3"/>
  <c r="T1144" i="3"/>
  <c r="Q715" i="3"/>
  <c r="P621" i="3"/>
  <c r="Q538" i="3"/>
  <c r="P515" i="3"/>
  <c r="T1571" i="3"/>
  <c r="T1417" i="3"/>
  <c r="U1406" i="3"/>
  <c r="T1380" i="3"/>
  <c r="T1335" i="3"/>
  <c r="T1177" i="3"/>
  <c r="T1073" i="3"/>
  <c r="U1027" i="3"/>
  <c r="T1003" i="3"/>
  <c r="T943" i="3"/>
  <c r="T916" i="3"/>
  <c r="U811" i="3"/>
  <c r="U597" i="3"/>
  <c r="T593" i="3"/>
  <c r="T1686" i="3"/>
  <c r="Q1624" i="3"/>
  <c r="Q1451" i="3"/>
  <c r="T1432" i="3"/>
  <c r="P1417" i="3"/>
  <c r="P1406" i="3"/>
  <c r="T1218" i="3"/>
  <c r="P1177" i="3"/>
  <c r="P1170" i="3"/>
  <c r="T1091" i="3"/>
  <c r="P1084" i="3"/>
  <c r="P1080" i="3"/>
  <c r="T1026" i="3"/>
  <c r="P954" i="3"/>
  <c r="P912" i="3"/>
  <c r="T836" i="3"/>
  <c r="T822" i="3"/>
  <c r="P811" i="3"/>
  <c r="P773" i="3"/>
  <c r="T740" i="3"/>
  <c r="P733" i="3"/>
  <c r="P722" i="3"/>
  <c r="Q718" i="3"/>
  <c r="T639" i="3"/>
  <c r="P575" i="3"/>
  <c r="P571" i="3"/>
  <c r="U514" i="3"/>
  <c r="P1705" i="3"/>
  <c r="Q1582" i="3"/>
  <c r="P1548" i="3"/>
  <c r="U1514" i="3"/>
  <c r="U1498" i="3"/>
  <c r="T1424" i="3"/>
  <c r="T1301" i="3"/>
  <c r="U1237" i="3"/>
  <c r="P1158" i="3"/>
  <c r="Q836" i="3"/>
  <c r="T650" i="3"/>
  <c r="U646" i="3"/>
  <c r="Q514" i="3"/>
  <c r="Q1672" i="3"/>
  <c r="T1661" i="3"/>
  <c r="U1653" i="3"/>
  <c r="P1661" i="3"/>
  <c r="U1627" i="3"/>
  <c r="Q1498" i="3"/>
  <c r="P1428" i="3"/>
  <c r="P1308" i="3"/>
  <c r="P1301" i="3"/>
  <c r="T1275" i="3"/>
  <c r="Q1237" i="3"/>
  <c r="L1192" i="3"/>
  <c r="P1188" i="3"/>
  <c r="U1176" i="3"/>
  <c r="T1165" i="3"/>
  <c r="Q1113" i="3"/>
  <c r="T1072" i="3"/>
  <c r="T1010" i="3"/>
  <c r="T1006" i="3"/>
  <c r="T998" i="3"/>
  <c r="Q957" i="3"/>
  <c r="Q869" i="3"/>
  <c r="U825" i="3"/>
  <c r="P650" i="3"/>
  <c r="T623" i="3"/>
  <c r="T578" i="3"/>
  <c r="P563" i="3"/>
  <c r="P556" i="3"/>
  <c r="T634" i="3"/>
  <c r="T1700" i="3"/>
  <c r="U1660" i="3"/>
  <c r="T1528" i="3"/>
  <c r="T1501" i="3"/>
  <c r="P1476" i="3"/>
  <c r="T1419" i="3"/>
  <c r="P1412" i="3"/>
  <c r="P1356" i="3"/>
  <c r="P1289" i="3"/>
  <c r="U1172" i="3"/>
  <c r="P1146" i="3"/>
  <c r="P1135" i="3"/>
  <c r="L1120" i="3"/>
  <c r="Q1101" i="3"/>
  <c r="Q1094" i="3"/>
  <c r="Q1090" i="3"/>
  <c r="Q1061" i="3"/>
  <c r="T1046" i="3"/>
  <c r="T1039" i="3"/>
  <c r="T1017" i="3"/>
  <c r="T922" i="3"/>
  <c r="T860" i="3"/>
  <c r="Q817" i="3"/>
  <c r="Q765" i="3"/>
  <c r="T667" i="3"/>
  <c r="T645" i="3"/>
  <c r="P638" i="3"/>
  <c r="P607" i="3"/>
  <c r="Q603" i="3"/>
  <c r="P536" i="3"/>
  <c r="P532" i="3"/>
  <c r="T1707" i="3"/>
  <c r="Q1660" i="3"/>
  <c r="Q1648" i="3"/>
  <c r="P1637" i="3"/>
  <c r="P1630" i="3"/>
  <c r="P1592" i="3"/>
  <c r="P1483" i="3"/>
  <c r="P1423" i="3"/>
  <c r="Q1408" i="3"/>
  <c r="P1401" i="3"/>
  <c r="U1198" i="3"/>
  <c r="T1078" i="3"/>
  <c r="P1057" i="3"/>
  <c r="Q1017" i="3"/>
  <c r="U979" i="3"/>
  <c r="Q868" i="3"/>
  <c r="P806" i="3"/>
  <c r="P690" i="3"/>
  <c r="P645" i="3"/>
  <c r="T516" i="3"/>
  <c r="P1697" i="3"/>
  <c r="P1690" i="3"/>
  <c r="T1606" i="3"/>
  <c r="T1485" i="3"/>
  <c r="U1474" i="3"/>
  <c r="Q1441" i="3"/>
  <c r="T1437" i="3"/>
  <c r="T1407" i="3"/>
  <c r="P1693" i="3"/>
  <c r="U1685" i="3"/>
  <c r="U1678" i="3"/>
  <c r="P1649" i="3"/>
  <c r="T1638" i="3"/>
  <c r="T1429" i="3"/>
  <c r="U1699" i="3"/>
  <c r="U1597" i="3"/>
  <c r="T1702" i="3"/>
  <c r="T1667" i="3"/>
  <c r="U1641" i="3"/>
  <c r="T1604" i="3"/>
  <c r="T1552" i="3"/>
  <c r="T1516" i="3"/>
  <c r="P1365" i="3"/>
  <c r="L1365" i="3"/>
  <c r="T1677" i="3"/>
  <c r="P1600" i="3"/>
  <c r="Q1450" i="3"/>
  <c r="T1701" i="3"/>
  <c r="P1673" i="3"/>
  <c r="U1588" i="3"/>
  <c r="Q1562" i="3"/>
  <c r="P1500" i="3"/>
  <c r="Q1486" i="3"/>
  <c r="U1345" i="3"/>
  <c r="L1345" i="3"/>
  <c r="T1676" i="3"/>
  <c r="T1662" i="3"/>
  <c r="P1633" i="3"/>
  <c r="P1603" i="3"/>
  <c r="T1489" i="3"/>
  <c r="T1690" i="3"/>
  <c r="Q1591" i="3"/>
  <c r="U1580" i="3"/>
  <c r="P1536" i="3"/>
  <c r="T1378" i="3"/>
  <c r="Q1598" i="3"/>
  <c r="T1561" i="3"/>
  <c r="T1540" i="3"/>
  <c r="Q1487" i="3"/>
  <c r="U1466" i="3"/>
  <c r="P1452" i="3"/>
  <c r="Q1438" i="3"/>
  <c r="P1435" i="3"/>
  <c r="T1391" i="3"/>
  <c r="P1380" i="3"/>
  <c r="P1349" i="3"/>
  <c r="T1345" i="3"/>
  <c r="T1323" i="3"/>
  <c r="P1320" i="3"/>
  <c r="P1284" i="3"/>
  <c r="T1253" i="3"/>
  <c r="T1242" i="3"/>
  <c r="Q1136" i="3"/>
  <c r="Q1103" i="3"/>
  <c r="T1049" i="3"/>
  <c r="T1029" i="3"/>
  <c r="U1018" i="3"/>
  <c r="P1007" i="3"/>
  <c r="T988" i="3"/>
  <c r="T981" i="3"/>
  <c r="P923" i="3"/>
  <c r="U904" i="3"/>
  <c r="T867" i="3"/>
  <c r="P825" i="3"/>
  <c r="Q800" i="3"/>
  <c r="P781" i="3"/>
  <c r="U749" i="3"/>
  <c r="T703" i="3"/>
  <c r="T684" i="3"/>
  <c r="T651" i="3"/>
  <c r="P619" i="3"/>
  <c r="U503" i="3"/>
  <c r="P496" i="3"/>
  <c r="U1362" i="3"/>
  <c r="U1278" i="3"/>
  <c r="U1658" i="3"/>
  <c r="U1636" i="3"/>
  <c r="U1622" i="3"/>
  <c r="T1618" i="3"/>
  <c r="Q1579" i="3"/>
  <c r="P1561" i="3"/>
  <c r="Q1547" i="3"/>
  <c r="T1536" i="3"/>
  <c r="P1519" i="3"/>
  <c r="U1490" i="3"/>
  <c r="Q1477" i="3"/>
  <c r="T1455" i="3"/>
  <c r="T1441" i="3"/>
  <c r="T1431" i="3"/>
  <c r="T1405" i="3"/>
  <c r="T1270" i="3"/>
  <c r="P1260" i="3"/>
  <c r="P1253" i="3"/>
  <c r="T1217" i="3"/>
  <c r="U1164" i="3"/>
  <c r="Q1128" i="3"/>
  <c r="T1117" i="3"/>
  <c r="P1110" i="3"/>
  <c r="T1056" i="3"/>
  <c r="P1035" i="3"/>
  <c r="Q1029" i="3"/>
  <c r="P1014" i="3"/>
  <c r="Q988" i="3"/>
  <c r="T984" i="3"/>
  <c r="P966" i="3"/>
  <c r="Q945" i="3"/>
  <c r="T934" i="3"/>
  <c r="T926" i="3"/>
  <c r="U911" i="3"/>
  <c r="Q900" i="3"/>
  <c r="Q893" i="3"/>
  <c r="P878" i="3"/>
  <c r="U859" i="3"/>
  <c r="U842" i="3"/>
  <c r="T835" i="3"/>
  <c r="P821" i="3"/>
  <c r="T810" i="3"/>
  <c r="Q796" i="3"/>
  <c r="T788" i="3"/>
  <c r="Q763" i="3"/>
  <c r="U759" i="3"/>
  <c r="P749" i="3"/>
  <c r="P714" i="3"/>
  <c r="T710" i="3"/>
  <c r="U695" i="3"/>
  <c r="T691" i="3"/>
  <c r="T626" i="3"/>
  <c r="T564" i="3"/>
  <c r="P535" i="3"/>
  <c r="U531" i="3"/>
  <c r="U527" i="3"/>
  <c r="T509" i="3"/>
  <c r="Q493" i="3"/>
  <c r="P1316" i="3"/>
  <c r="P1224" i="3"/>
  <c r="Q1157" i="3"/>
  <c r="Q1124" i="3"/>
  <c r="P1060" i="3"/>
  <c r="L900" i="3"/>
  <c r="P842" i="3"/>
  <c r="P835" i="3"/>
  <c r="P828" i="3"/>
  <c r="Q792" i="3"/>
  <c r="P788" i="3"/>
  <c r="P710" i="3"/>
  <c r="P633" i="3"/>
  <c r="P585" i="3"/>
  <c r="Q550" i="3"/>
  <c r="T1297" i="3"/>
  <c r="T976" i="3"/>
  <c r="T965" i="3"/>
  <c r="T755" i="3"/>
  <c r="T727" i="3"/>
  <c r="U519" i="3"/>
  <c r="T1465" i="3"/>
  <c r="U1430" i="3"/>
  <c r="P1397" i="3"/>
  <c r="T1344" i="3"/>
  <c r="P1280" i="3"/>
  <c r="T1273" i="3"/>
  <c r="P1206" i="3"/>
  <c r="T1199" i="3"/>
  <c r="T1174" i="3"/>
  <c r="T1167" i="3"/>
  <c r="T1138" i="3"/>
  <c r="T1105" i="3"/>
  <c r="T933" i="3"/>
  <c r="T888" i="3"/>
  <c r="T884" i="3"/>
  <c r="T866" i="3"/>
  <c r="T813" i="3"/>
  <c r="T802" i="3"/>
  <c r="P755" i="3"/>
  <c r="T748" i="3"/>
  <c r="T643" i="3"/>
  <c r="T632" i="3"/>
  <c r="U625" i="3"/>
  <c r="T599" i="3"/>
  <c r="T526" i="3"/>
  <c r="Q502" i="3"/>
  <c r="Q492" i="3"/>
  <c r="T1635" i="3"/>
  <c r="P1621" i="3"/>
  <c r="T1617" i="3"/>
  <c r="U1581" i="3"/>
  <c r="T1461" i="3"/>
  <c r="P1440" i="3"/>
  <c r="T1422" i="3"/>
  <c r="P1344" i="3"/>
  <c r="T1318" i="3"/>
  <c r="T1311" i="3"/>
  <c r="P1304" i="3"/>
  <c r="P1248" i="3"/>
  <c r="P1241" i="3"/>
  <c r="P1192" i="3"/>
  <c r="P1174" i="3"/>
  <c r="T1163" i="3"/>
  <c r="T1051" i="3"/>
  <c r="T1044" i="3"/>
  <c r="Q1041" i="3"/>
  <c r="T1037" i="3"/>
  <c r="P1034" i="3"/>
  <c r="P1031" i="3"/>
  <c r="T1024" i="3"/>
  <c r="T1020" i="3"/>
  <c r="T1005" i="3"/>
  <c r="T983" i="3"/>
  <c r="T958" i="3"/>
  <c r="T910" i="3"/>
  <c r="P866" i="3"/>
  <c r="T858" i="3"/>
  <c r="T848" i="3"/>
  <c r="T830" i="3"/>
  <c r="Q820" i="3"/>
  <c r="P809" i="3"/>
  <c r="P787" i="3"/>
  <c r="T776" i="3"/>
  <c r="T772" i="3"/>
  <c r="Q748" i="3"/>
  <c r="Q730" i="3"/>
  <c r="T716" i="3"/>
  <c r="U705" i="3"/>
  <c r="T686" i="3"/>
  <c r="P679" i="3"/>
  <c r="U621" i="3"/>
  <c r="T595" i="3"/>
  <c r="U584" i="3"/>
  <c r="U577" i="3"/>
  <c r="U563" i="3"/>
  <c r="Q526" i="3"/>
  <c r="P488" i="3"/>
  <c r="T1314" i="3"/>
  <c r="P1265" i="3"/>
  <c r="U1205" i="3"/>
  <c r="Q1152" i="3"/>
  <c r="T1141" i="3"/>
  <c r="T1108" i="3"/>
  <c r="T1058" i="3"/>
  <c r="T986" i="3"/>
  <c r="T964" i="3"/>
  <c r="T928" i="3"/>
  <c r="P891" i="3"/>
  <c r="U887" i="3"/>
  <c r="Q872" i="3"/>
  <c r="P719" i="3"/>
  <c r="T701" i="3"/>
  <c r="P682" i="3"/>
  <c r="T674" i="3"/>
  <c r="P667" i="3"/>
  <c r="T1652" i="3"/>
  <c r="U1648" i="3"/>
  <c r="T1591" i="3"/>
  <c r="U1569" i="3"/>
  <c r="P1545" i="3"/>
  <c r="P1531" i="3"/>
  <c r="P1488" i="3"/>
  <c r="P1471" i="3"/>
  <c r="P1464" i="3"/>
  <c r="T1403" i="3"/>
  <c r="P1381" i="3"/>
  <c r="P1374" i="3"/>
  <c r="T1332" i="3"/>
  <c r="P1272" i="3"/>
  <c r="P1268" i="3"/>
  <c r="T1261" i="3"/>
  <c r="T1240" i="3"/>
  <c r="T1222" i="3"/>
  <c r="P1180" i="3"/>
  <c r="T1173" i="3"/>
  <c r="T1155" i="3"/>
  <c r="P1122" i="3"/>
  <c r="U1115" i="3"/>
  <c r="T1082" i="3"/>
  <c r="T1065" i="3"/>
  <c r="P1058" i="3"/>
  <c r="Q1054" i="3"/>
  <c r="T1036" i="3"/>
  <c r="U1030" i="3"/>
  <c r="L1027" i="3"/>
  <c r="Q1012" i="3"/>
  <c r="T967" i="3"/>
  <c r="Q964" i="3"/>
  <c r="T957" i="3"/>
  <c r="T950" i="3"/>
  <c r="Q928" i="3"/>
  <c r="T883" i="3"/>
  <c r="T847" i="3"/>
  <c r="Q840" i="3"/>
  <c r="T743" i="3"/>
  <c r="T704" i="3"/>
  <c r="T685" i="3"/>
  <c r="P674" i="3"/>
  <c r="T670" i="3"/>
  <c r="Q660" i="3"/>
  <c r="P624" i="3"/>
  <c r="P613" i="3"/>
  <c r="P559" i="3"/>
  <c r="T521" i="3"/>
  <c r="Q504" i="3"/>
  <c r="T1254" i="3"/>
  <c r="T1236" i="3"/>
  <c r="P1229" i="3"/>
  <c r="Q1036" i="3"/>
  <c r="P1033" i="3"/>
  <c r="P1346" i="3"/>
  <c r="P1236" i="3"/>
  <c r="P1129" i="3"/>
  <c r="P1050" i="3"/>
  <c r="L1030" i="3"/>
  <c r="P1019" i="3"/>
  <c r="P916" i="3"/>
  <c r="P909" i="3"/>
  <c r="T938" i="3"/>
  <c r="T800" i="3"/>
  <c r="U728" i="3"/>
  <c r="T721" i="3"/>
  <c r="T608" i="3"/>
  <c r="P999" i="3"/>
  <c r="P683" i="3"/>
  <c r="P1540" i="3"/>
  <c r="Q1702" i="3"/>
  <c r="P1432" i="3"/>
  <c r="P987" i="3"/>
  <c r="P861" i="3"/>
  <c r="Q1154" i="3"/>
  <c r="Q1361" i="3"/>
  <c r="Q1035" i="3"/>
  <c r="P1358" i="3"/>
  <c r="Q737" i="3"/>
  <c r="P1585" i="3"/>
  <c r="Q1537" i="3"/>
  <c r="P1028" i="3"/>
  <c r="P1395" i="3"/>
  <c r="P1377" i="3"/>
  <c r="P596" i="3"/>
  <c r="Q488" i="3"/>
  <c r="P620" i="3"/>
  <c r="P1516" i="3"/>
  <c r="P1040" i="3"/>
  <c r="P707" i="3"/>
  <c r="Q1654" i="3"/>
  <c r="Q1603" i="3"/>
  <c r="Q1177" i="3"/>
  <c r="U1319" i="3"/>
  <c r="U1235" i="3"/>
  <c r="U1182" i="3"/>
  <c r="U1127" i="3"/>
  <c r="Q1151" i="3"/>
  <c r="Q1559" i="3"/>
  <c r="Q1218" i="3"/>
  <c r="Q882" i="3"/>
  <c r="U1307" i="3"/>
  <c r="Q762" i="3"/>
  <c r="U1247" i="3"/>
  <c r="Q738" i="3"/>
  <c r="U1194" i="3"/>
  <c r="U1674" i="3"/>
  <c r="U1650" i="3"/>
  <c r="Q1535" i="3"/>
  <c r="Q1254" i="3"/>
  <c r="U1187" i="3"/>
  <c r="Q1139" i="3"/>
  <c r="U1602" i="3"/>
  <c r="U1578" i="3"/>
  <c r="U1367" i="3"/>
  <c r="Q1266" i="3"/>
  <c r="Q1163" i="3"/>
  <c r="U1698" i="3"/>
  <c r="U846" i="3"/>
  <c r="U618" i="3"/>
  <c r="P1556" i="3"/>
  <c r="Q1556" i="3"/>
  <c r="Q1546" i="3"/>
  <c r="P1546" i="3"/>
  <c r="P1662" i="3"/>
  <c r="Q1662" i="3"/>
  <c r="L1341" i="3"/>
  <c r="Q1341" i="3"/>
  <c r="T1703" i="3"/>
  <c r="P1642" i="3"/>
  <c r="T1616" i="3"/>
  <c r="P1596" i="3"/>
  <c r="T1584" i="3"/>
  <c r="T1579" i="3"/>
  <c r="Q1567" i="3"/>
  <c r="U1564" i="3"/>
  <c r="T1515" i="3"/>
  <c r="Q1501" i="3"/>
  <c r="Q1489" i="3"/>
  <c r="T1683" i="3"/>
  <c r="T1665" i="3"/>
  <c r="T1630" i="3"/>
  <c r="T1611" i="3"/>
  <c r="P1609" i="3"/>
  <c r="L1603" i="3"/>
  <c r="U1593" i="3"/>
  <c r="U1559" i="3"/>
  <c r="U1550" i="3"/>
  <c r="U1534" i="3"/>
  <c r="Q1522" i="3"/>
  <c r="T1503" i="3"/>
  <c r="Q1465" i="3"/>
  <c r="U1446" i="3"/>
  <c r="U1438" i="3"/>
  <c r="P1354" i="3"/>
  <c r="T1319" i="3"/>
  <c r="T1306" i="3"/>
  <c r="P1296" i="3"/>
  <c r="L1230" i="3"/>
  <c r="T1230" i="3"/>
  <c r="T1227" i="3"/>
  <c r="Q1220" i="3"/>
  <c r="L1220" i="3"/>
  <c r="Q1197" i="3"/>
  <c r="P1168" i="3"/>
  <c r="T1388" i="3"/>
  <c r="L1388" i="3"/>
  <c r="P1685" i="3"/>
  <c r="Q1630" i="3"/>
  <c r="Q1554" i="3"/>
  <c r="P1474" i="3"/>
  <c r="U1154" i="3"/>
  <c r="Q1583" i="3"/>
  <c r="Q1571" i="3"/>
  <c r="Q1474" i="3"/>
  <c r="T1368" i="3"/>
  <c r="P1340" i="3"/>
  <c r="Q1203" i="3"/>
  <c r="P1183" i="3"/>
  <c r="P1083" i="3"/>
  <c r="U1015" i="3"/>
  <c r="P1702" i="3"/>
  <c r="T1697" i="3"/>
  <c r="U1687" i="3"/>
  <c r="P1678" i="3"/>
  <c r="T1673" i="3"/>
  <c r="T1671" i="3"/>
  <c r="T1664" i="3"/>
  <c r="Q1636" i="3"/>
  <c r="T1631" i="3"/>
  <c r="U1624" i="3"/>
  <c r="P1606" i="3"/>
  <c r="U1592" i="3"/>
  <c r="Q1561" i="3"/>
  <c r="P1552" i="3"/>
  <c r="T1547" i="3"/>
  <c r="U1545" i="3"/>
  <c r="T1509" i="3"/>
  <c r="P1507" i="3"/>
  <c r="U1502" i="3"/>
  <c r="Q1419" i="3"/>
  <c r="T1400" i="3"/>
  <c r="P1368" i="3"/>
  <c r="L1308" i="3"/>
  <c r="T1308" i="3"/>
  <c r="L1203" i="3"/>
  <c r="T1198" i="3"/>
  <c r="L1154" i="3"/>
  <c r="Q1127" i="3"/>
  <c r="L1454" i="3"/>
  <c r="U1454" i="3"/>
  <c r="U1706" i="3"/>
  <c r="U1684" i="3"/>
  <c r="U1682" i="3"/>
  <c r="P1641" i="3"/>
  <c r="U1612" i="3"/>
  <c r="U1610" i="3"/>
  <c r="U1518" i="3"/>
  <c r="Q1512" i="3"/>
  <c r="Q1395" i="3"/>
  <c r="L1395" i="3"/>
  <c r="P1112" i="3"/>
  <c r="L1112" i="3"/>
  <c r="U1694" i="3"/>
  <c r="Q1684" i="3"/>
  <c r="U1675" i="3"/>
  <c r="U1666" i="3"/>
  <c r="T1659" i="3"/>
  <c r="P1657" i="3"/>
  <c r="T1647" i="3"/>
  <c r="P1645" i="3"/>
  <c r="U1626" i="3"/>
  <c r="Q1612" i="3"/>
  <c r="T1603" i="3"/>
  <c r="Q1600" i="3"/>
  <c r="U1594" i="3"/>
  <c r="U1582" i="3"/>
  <c r="P1580" i="3"/>
  <c r="U1565" i="3"/>
  <c r="P1560" i="3"/>
  <c r="T1551" i="3"/>
  <c r="T1535" i="3"/>
  <c r="U1530" i="3"/>
  <c r="U1523" i="3"/>
  <c r="T1504" i="3"/>
  <c r="T1497" i="3"/>
  <c r="U1487" i="3"/>
  <c r="U1478" i="3"/>
  <c r="U1442" i="3"/>
  <c r="T1373" i="3"/>
  <c r="T1287" i="3"/>
  <c r="U1259" i="3"/>
  <c r="Q1114" i="3"/>
  <c r="L1114" i="3"/>
  <c r="Q1000" i="3"/>
  <c r="T1689" i="3"/>
  <c r="Q1669" i="3"/>
  <c r="P1666" i="3"/>
  <c r="U1654" i="3"/>
  <c r="T1649" i="3"/>
  <c r="T1640" i="3"/>
  <c r="T1619" i="3"/>
  <c r="T1601" i="3"/>
  <c r="L1585" i="3"/>
  <c r="U1572" i="3"/>
  <c r="T1570" i="3"/>
  <c r="L1540" i="3"/>
  <c r="T1537" i="3"/>
  <c r="Q1523" i="3"/>
  <c r="L1516" i="3"/>
  <c r="T1511" i="3"/>
  <c r="U1506" i="3"/>
  <c r="P1495" i="3"/>
  <c r="T1492" i="3"/>
  <c r="T1480" i="3"/>
  <c r="T1473" i="3"/>
  <c r="T1410" i="3"/>
  <c r="P1373" i="3"/>
  <c r="U1331" i="3"/>
  <c r="T1129" i="3"/>
  <c r="P978" i="3"/>
  <c r="U1696" i="3"/>
  <c r="T1691" i="3"/>
  <c r="U1663" i="3"/>
  <c r="U1661" i="3"/>
  <c r="P1654" i="3"/>
  <c r="U1605" i="3"/>
  <c r="U1557" i="3"/>
  <c r="U1542" i="3"/>
  <c r="T1525" i="3"/>
  <c r="T1513" i="3"/>
  <c r="Q1511" i="3"/>
  <c r="U1499" i="3"/>
  <c r="U1475" i="3"/>
  <c r="U1463" i="3"/>
  <c r="Q1439" i="3"/>
  <c r="T1383" i="3"/>
  <c r="P1328" i="3"/>
  <c r="L1269" i="3"/>
  <c r="Q1100" i="3"/>
  <c r="P1059" i="3"/>
  <c r="Q1696" i="3"/>
  <c r="T1679" i="3"/>
  <c r="U1672" i="3"/>
  <c r="U1670" i="3"/>
  <c r="L1654" i="3"/>
  <c r="U1642" i="3"/>
  <c r="U1637" i="3"/>
  <c r="T1628" i="3"/>
  <c r="T1623" i="3"/>
  <c r="T1607" i="3"/>
  <c r="Q1599" i="3"/>
  <c r="U1596" i="3"/>
  <c r="U1589" i="3"/>
  <c r="T1548" i="3"/>
  <c r="T1546" i="3"/>
  <c r="Q1525" i="3"/>
  <c r="Q1513" i="3"/>
  <c r="Q1499" i="3"/>
  <c r="U1482" i="3"/>
  <c r="Q1475" i="3"/>
  <c r="U1470" i="3"/>
  <c r="Q1463" i="3"/>
  <c r="U1380" i="3"/>
  <c r="P1212" i="3"/>
  <c r="Q1195" i="3"/>
  <c r="U1163" i="3"/>
  <c r="U1118" i="3"/>
  <c r="U1651" i="3"/>
  <c r="T1527" i="3"/>
  <c r="U1522" i="3"/>
  <c r="U1494" i="3"/>
  <c r="Q1359" i="3"/>
  <c r="T1336" i="3"/>
  <c r="T1296" i="3"/>
  <c r="P1099" i="3"/>
  <c r="Q1088" i="3"/>
  <c r="Q786" i="3"/>
  <c r="T1467" i="3"/>
  <c r="U1462" i="3"/>
  <c r="U1420" i="3"/>
  <c r="U1418" i="3"/>
  <c r="T1408" i="3"/>
  <c r="U1385" i="3"/>
  <c r="U1360" i="3"/>
  <c r="Q1358" i="3"/>
  <c r="U1312" i="3"/>
  <c r="U1289" i="3"/>
  <c r="T1284" i="3"/>
  <c r="T1249" i="3"/>
  <c r="Q1242" i="3"/>
  <c r="U1223" i="3"/>
  <c r="U1200" i="3"/>
  <c r="U1184" i="3"/>
  <c r="Q1165" i="3"/>
  <c r="U1160" i="3"/>
  <c r="P1141" i="3"/>
  <c r="T1131" i="3"/>
  <c r="T1098" i="3"/>
  <c r="T1084" i="3"/>
  <c r="U1067" i="3"/>
  <c r="T1060" i="3"/>
  <c r="Q1046" i="3"/>
  <c r="T1019" i="3"/>
  <c r="T1001" i="3"/>
  <c r="T994" i="3"/>
  <c r="U991" i="3"/>
  <c r="P971" i="3"/>
  <c r="Q904" i="3"/>
  <c r="P657" i="3"/>
  <c r="U1211" i="3"/>
  <c r="U1128" i="3"/>
  <c r="T1449" i="3"/>
  <c r="P1447" i="3"/>
  <c r="U1439" i="3"/>
  <c r="U1415" i="3"/>
  <c r="Q1396" i="3"/>
  <c r="U1377" i="3"/>
  <c r="T1362" i="3"/>
  <c r="U1355" i="3"/>
  <c r="P1353" i="3"/>
  <c r="U1343" i="3"/>
  <c r="P1337" i="3"/>
  <c r="T1309" i="3"/>
  <c r="L1305" i="3"/>
  <c r="T1277" i="3"/>
  <c r="P1266" i="3"/>
  <c r="T1263" i="3"/>
  <c r="T1258" i="3"/>
  <c r="P1256" i="3"/>
  <c r="T1239" i="3"/>
  <c r="Q1202" i="3"/>
  <c r="U1186" i="3"/>
  <c r="T1162" i="3"/>
  <c r="T1143" i="3"/>
  <c r="Q1141" i="3"/>
  <c r="P1138" i="3"/>
  <c r="U1114" i="3"/>
  <c r="U1076" i="3"/>
  <c r="T1043" i="3"/>
  <c r="Q976" i="3"/>
  <c r="U941" i="3"/>
  <c r="P939" i="3"/>
  <c r="P724" i="3"/>
  <c r="Q662" i="3"/>
  <c r="L662" i="3"/>
  <c r="U1398" i="3"/>
  <c r="U1387" i="3"/>
  <c r="U1325" i="3"/>
  <c r="T1300" i="3"/>
  <c r="U1295" i="3"/>
  <c r="P1277" i="3"/>
  <c r="P1254" i="3"/>
  <c r="T1251" i="3"/>
  <c r="P1244" i="3"/>
  <c r="P1232" i="3"/>
  <c r="Q1230" i="3"/>
  <c r="T1225" i="3"/>
  <c r="P1204" i="3"/>
  <c r="T1193" i="3"/>
  <c r="Q1191" i="3"/>
  <c r="P1186" i="3"/>
  <c r="P1172" i="3"/>
  <c r="U1169" i="3"/>
  <c r="P1162" i="3"/>
  <c r="P1150" i="3"/>
  <c r="U1140" i="3"/>
  <c r="U1116" i="3"/>
  <c r="P1114" i="3"/>
  <c r="Q1112" i="3"/>
  <c r="T1107" i="3"/>
  <c r="U1086" i="3"/>
  <c r="U1064" i="3"/>
  <c r="U1055" i="3"/>
  <c r="Q1053" i="3"/>
  <c r="Q1048" i="3"/>
  <c r="P1043" i="3"/>
  <c r="Q1016" i="3"/>
  <c r="T1008" i="3"/>
  <c r="Q981" i="3"/>
  <c r="T946" i="3"/>
  <c r="P1459" i="3"/>
  <c r="U1451" i="3"/>
  <c r="U1434" i="3"/>
  <c r="T1379" i="3"/>
  <c r="Q1377" i="3"/>
  <c r="T1369" i="3"/>
  <c r="Q1353" i="3"/>
  <c r="T1350" i="3"/>
  <c r="P1341" i="3"/>
  <c r="P1325" i="3"/>
  <c r="T1302" i="3"/>
  <c r="T1265" i="3"/>
  <c r="T1241" i="3"/>
  <c r="T1213" i="3"/>
  <c r="U1197" i="3"/>
  <c r="U1152" i="3"/>
  <c r="U1145" i="3"/>
  <c r="U1104" i="3"/>
  <c r="P1102" i="3"/>
  <c r="T1095" i="3"/>
  <c r="U1081" i="3"/>
  <c r="U1071" i="3"/>
  <c r="P1069" i="3"/>
  <c r="Q1064" i="3"/>
  <c r="P1055" i="3"/>
  <c r="U1050" i="3"/>
  <c r="T1034" i="3"/>
  <c r="Q1028" i="3"/>
  <c r="T1013" i="3"/>
  <c r="T993" i="3"/>
  <c r="T970" i="3"/>
  <c r="P930" i="3"/>
  <c r="T914" i="3"/>
  <c r="T895" i="3"/>
  <c r="L548" i="3"/>
  <c r="Q548" i="3"/>
  <c r="U1405" i="3"/>
  <c r="U1288" i="3"/>
  <c r="U1283" i="3"/>
  <c r="U1206" i="3"/>
  <c r="T1183" i="3"/>
  <c r="Q1181" i="3"/>
  <c r="U1166" i="3"/>
  <c r="P1100" i="3"/>
  <c r="U1097" i="3"/>
  <c r="T1090" i="3"/>
  <c r="P1081" i="3"/>
  <c r="U1061" i="3"/>
  <c r="U1059" i="3"/>
  <c r="T1000" i="3"/>
  <c r="Q993" i="3"/>
  <c r="Q648" i="3"/>
  <c r="T1468" i="3"/>
  <c r="U1458" i="3"/>
  <c r="T1453" i="3"/>
  <c r="T1421" i="3"/>
  <c r="T1395" i="3"/>
  <c r="T1393" i="3"/>
  <c r="T1386" i="3"/>
  <c r="T1371" i="3"/>
  <c r="P1366" i="3"/>
  <c r="U1361" i="3"/>
  <c r="P1352" i="3"/>
  <c r="T1347" i="3"/>
  <c r="T1338" i="3"/>
  <c r="U1313" i="3"/>
  <c r="T1285" i="3"/>
  <c r="P1218" i="3"/>
  <c r="T1215" i="3"/>
  <c r="T1210" i="3"/>
  <c r="P1208" i="3"/>
  <c r="P1201" i="3"/>
  <c r="Q1199" i="3"/>
  <c r="Q1173" i="3"/>
  <c r="T1168" i="3"/>
  <c r="T1161" i="3"/>
  <c r="T1149" i="3"/>
  <c r="U1142" i="3"/>
  <c r="T1137" i="3"/>
  <c r="T1132" i="3"/>
  <c r="P1088" i="3"/>
  <c r="U1085" i="3"/>
  <c r="U1068" i="3"/>
  <c r="T1063" i="3"/>
  <c r="U1047" i="3"/>
  <c r="T995" i="3"/>
  <c r="T972" i="3"/>
  <c r="T960" i="3"/>
  <c r="P955" i="3"/>
  <c r="U929" i="3"/>
  <c r="U902" i="3"/>
  <c r="L875" i="3"/>
  <c r="P875" i="3"/>
  <c r="Q875" i="3"/>
  <c r="Q1453" i="3"/>
  <c r="U1450" i="3"/>
  <c r="T1443" i="3"/>
  <c r="Q1426" i="3"/>
  <c r="U1423" i="3"/>
  <c r="P1421" i="3"/>
  <c r="P1414" i="3"/>
  <c r="P1409" i="3"/>
  <c r="U1397" i="3"/>
  <c r="P1393" i="3"/>
  <c r="P1386" i="3"/>
  <c r="P1361" i="3"/>
  <c r="T1354" i="3"/>
  <c r="T1342" i="3"/>
  <c r="P1313" i="3"/>
  <c r="U1308" i="3"/>
  <c r="T1299" i="3"/>
  <c r="T1294" i="3"/>
  <c r="P1292" i="3"/>
  <c r="T1278" i="3"/>
  <c r="U1271" i="3"/>
  <c r="T1229" i="3"/>
  <c r="U1203" i="3"/>
  <c r="T1192" i="3"/>
  <c r="T1180" i="3"/>
  <c r="Q1161" i="3"/>
  <c r="T1156" i="3"/>
  <c r="Q1149" i="3"/>
  <c r="U1139" i="3"/>
  <c r="Q1137" i="3"/>
  <c r="T1113" i="3"/>
  <c r="U1106" i="3"/>
  <c r="T1101" i="3"/>
  <c r="T1092" i="3"/>
  <c r="T1080" i="3"/>
  <c r="T1075" i="3"/>
  <c r="U1054" i="3"/>
  <c r="Q1047" i="3"/>
  <c r="T1042" i="3"/>
  <c r="Q1040" i="3"/>
  <c r="T1027" i="3"/>
  <c r="P1020" i="3"/>
  <c r="U1007" i="3"/>
  <c r="P995" i="3"/>
  <c r="T977" i="3"/>
  <c r="Q940" i="3"/>
  <c r="U805" i="3"/>
  <c r="T924" i="3"/>
  <c r="T919" i="3"/>
  <c r="U897" i="3"/>
  <c r="Q888" i="3"/>
  <c r="Q880" i="3"/>
  <c r="U877" i="3"/>
  <c r="T855" i="3"/>
  <c r="P851" i="3"/>
  <c r="Q848" i="3"/>
  <c r="U833" i="3"/>
  <c r="T826" i="3"/>
  <c r="U814" i="3"/>
  <c r="T791" i="3"/>
  <c r="Q760" i="3"/>
  <c r="Q750" i="3"/>
  <c r="P745" i="3"/>
  <c r="T737" i="3"/>
  <c r="T732" i="3"/>
  <c r="T723" i="3"/>
  <c r="T718" i="3"/>
  <c r="Q701" i="3"/>
  <c r="P686" i="3"/>
  <c r="U681" i="3"/>
  <c r="P669" i="3"/>
  <c r="T662" i="3"/>
  <c r="T648" i="3"/>
  <c r="T605" i="3"/>
  <c r="U600" i="3"/>
  <c r="T587" i="3"/>
  <c r="T559" i="3"/>
  <c r="P547" i="3"/>
  <c r="U539" i="3"/>
  <c r="T524" i="3"/>
  <c r="Q512" i="3"/>
  <c r="U507" i="3"/>
  <c r="Q500" i="3"/>
  <c r="U491" i="3"/>
  <c r="U484" i="3"/>
  <c r="T969" i="3"/>
  <c r="T962" i="3"/>
  <c r="P922" i="3"/>
  <c r="U892" i="3"/>
  <c r="T890" i="3"/>
  <c r="T864" i="3"/>
  <c r="T845" i="3"/>
  <c r="T840" i="3"/>
  <c r="Q826" i="3"/>
  <c r="Q814" i="3"/>
  <c r="Q807" i="3"/>
  <c r="T798" i="3"/>
  <c r="Q793" i="3"/>
  <c r="P789" i="3"/>
  <c r="T786" i="3"/>
  <c r="T784" i="3"/>
  <c r="T779" i="3"/>
  <c r="U762" i="3"/>
  <c r="T752" i="3"/>
  <c r="P737" i="3"/>
  <c r="T698" i="3"/>
  <c r="Q671" i="3"/>
  <c r="P662" i="3"/>
  <c r="U637" i="3"/>
  <c r="L620" i="3"/>
  <c r="T617" i="3"/>
  <c r="U612" i="3"/>
  <c r="L596" i="3"/>
  <c r="P580" i="3"/>
  <c r="P539" i="3"/>
  <c r="P524" i="3"/>
  <c r="P512" i="3"/>
  <c r="P505" i="3"/>
  <c r="P500" i="3"/>
  <c r="U495" i="3"/>
  <c r="U488" i="3"/>
  <c r="P484" i="3"/>
  <c r="P864" i="3"/>
  <c r="Q784" i="3"/>
  <c r="P779" i="3"/>
  <c r="Q774" i="3"/>
  <c r="P769" i="3"/>
  <c r="T764" i="3"/>
  <c r="P757" i="3"/>
  <c r="P752" i="3"/>
  <c r="P630" i="3"/>
  <c r="P568" i="3"/>
  <c r="P544" i="3"/>
  <c r="U586" i="3"/>
  <c r="T959" i="3"/>
  <c r="T952" i="3"/>
  <c r="T945" i="3"/>
  <c r="T940" i="3"/>
  <c r="Q933" i="3"/>
  <c r="T918" i="3"/>
  <c r="T891" i="3"/>
  <c r="Q887" i="3"/>
  <c r="Q884" i="3"/>
  <c r="T874" i="3"/>
  <c r="P868" i="3"/>
  <c r="Q852" i="3"/>
  <c r="P847" i="3"/>
  <c r="Q845" i="3"/>
  <c r="Q804" i="3"/>
  <c r="U790" i="3"/>
  <c r="Q788" i="3"/>
  <c r="T773" i="3"/>
  <c r="U751" i="3"/>
  <c r="Q734" i="3"/>
  <c r="T722" i="3"/>
  <c r="U712" i="3"/>
  <c r="U707" i="3"/>
  <c r="P700" i="3"/>
  <c r="Q695" i="3"/>
  <c r="U692" i="3"/>
  <c r="T687" i="3"/>
  <c r="T680" i="3"/>
  <c r="P678" i="3"/>
  <c r="T675" i="3"/>
  <c r="U661" i="3"/>
  <c r="T656" i="3"/>
  <c r="T636" i="3"/>
  <c r="U627" i="3"/>
  <c r="P623" i="3"/>
  <c r="P614" i="3"/>
  <c r="U609" i="3"/>
  <c r="U604" i="3"/>
  <c r="Q572" i="3"/>
  <c r="U567" i="3"/>
  <c r="P551" i="3"/>
  <c r="U548" i="3"/>
  <c r="U543" i="3"/>
  <c r="U528" i="3"/>
  <c r="T523" i="3"/>
  <c r="T511" i="3"/>
  <c r="T499" i="3"/>
  <c r="Q490" i="3"/>
  <c r="T935" i="3"/>
  <c r="Q918" i="3"/>
  <c r="U903" i="3"/>
  <c r="Q896" i="3"/>
  <c r="T889" i="3"/>
  <c r="T876" i="3"/>
  <c r="Q874" i="3"/>
  <c r="T854" i="3"/>
  <c r="U785" i="3"/>
  <c r="U768" i="3"/>
  <c r="U763" i="3"/>
  <c r="U761" i="3"/>
  <c r="U741" i="3"/>
  <c r="T736" i="3"/>
  <c r="U717" i="3"/>
  <c r="U697" i="3"/>
  <c r="P654" i="3"/>
  <c r="Q636" i="3"/>
  <c r="Q627" i="3"/>
  <c r="U616" i="3"/>
  <c r="Q609" i="3"/>
  <c r="U574" i="3"/>
  <c r="P572" i="3"/>
  <c r="T533" i="3"/>
  <c r="Q528" i="3"/>
  <c r="P523" i="3"/>
  <c r="P511" i="3"/>
  <c r="U501" i="3"/>
  <c r="P499" i="3"/>
  <c r="T485" i="3"/>
  <c r="P935" i="3"/>
  <c r="T898" i="3"/>
  <c r="P889" i="3"/>
  <c r="P844" i="3"/>
  <c r="T827" i="3"/>
  <c r="Q822" i="3"/>
  <c r="U818" i="3"/>
  <c r="U815" i="3"/>
  <c r="T808" i="3"/>
  <c r="U799" i="3"/>
  <c r="U787" i="3"/>
  <c r="T785" i="3"/>
  <c r="Q783" i="3"/>
  <c r="U775" i="3"/>
  <c r="Q768" i="3"/>
  <c r="P761" i="3"/>
  <c r="Q756" i="3"/>
  <c r="Q749" i="3"/>
  <c r="T746" i="3"/>
  <c r="Q741" i="3"/>
  <c r="T738" i="3"/>
  <c r="Q736" i="3"/>
  <c r="U724" i="3"/>
  <c r="U719" i="3"/>
  <c r="P717" i="3"/>
  <c r="U714" i="3"/>
  <c r="T663" i="3"/>
  <c r="T658" i="3"/>
  <c r="T631" i="3"/>
  <c r="P616" i="3"/>
  <c r="U611" i="3"/>
  <c r="U596" i="3"/>
  <c r="T590" i="3"/>
  <c r="T581" i="3"/>
  <c r="T569" i="3"/>
  <c r="T560" i="3"/>
  <c r="U555" i="3"/>
  <c r="P548" i="3"/>
  <c r="U540" i="3"/>
  <c r="T487" i="3"/>
  <c r="P947" i="3"/>
  <c r="T915" i="3"/>
  <c r="T908" i="3"/>
  <c r="U893" i="3"/>
  <c r="U884" i="3"/>
  <c r="P856" i="3"/>
  <c r="P839" i="3"/>
  <c r="P827" i="3"/>
  <c r="U810" i="3"/>
  <c r="Q808" i="3"/>
  <c r="U803" i="3"/>
  <c r="T792" i="3"/>
  <c r="U780" i="3"/>
  <c r="P746" i="3"/>
  <c r="Q714" i="3"/>
  <c r="Q702" i="3"/>
  <c r="T699" i="3"/>
  <c r="T694" i="3"/>
  <c r="U649" i="3"/>
  <c r="T638" i="3"/>
  <c r="U622" i="3"/>
  <c r="U620" i="3"/>
  <c r="U613" i="3"/>
  <c r="P611" i="3"/>
  <c r="U606" i="3"/>
  <c r="P601" i="3"/>
  <c r="T596" i="3"/>
  <c r="P590" i="3"/>
  <c r="U562" i="3"/>
  <c r="P560" i="3"/>
  <c r="U550" i="3"/>
  <c r="T545" i="3"/>
  <c r="Q540" i="3"/>
  <c r="T535" i="3"/>
  <c r="P520" i="3"/>
  <c r="U515" i="3"/>
  <c r="P487" i="3"/>
  <c r="L485" i="3"/>
  <c r="T831" i="3"/>
  <c r="U821" i="3"/>
  <c r="U819" i="3"/>
  <c r="U789" i="3"/>
  <c r="U777" i="3"/>
  <c r="U767" i="3"/>
  <c r="T730" i="3"/>
  <c r="T706" i="3"/>
  <c r="T679" i="3"/>
  <c r="U669" i="3"/>
  <c r="T644" i="3"/>
  <c r="Q618" i="3"/>
  <c r="T552" i="3"/>
  <c r="U517" i="3"/>
  <c r="P503" i="3"/>
  <c r="Q819" i="3"/>
  <c r="P799" i="3"/>
  <c r="T655" i="3"/>
  <c r="Q638" i="3"/>
  <c r="U610" i="3"/>
  <c r="Q596" i="3"/>
  <c r="U589" i="3"/>
  <c r="Q552" i="3"/>
  <c r="U512" i="3"/>
  <c r="Q496" i="3"/>
  <c r="T819" i="3"/>
  <c r="U524" i="3"/>
  <c r="U1677" i="3"/>
  <c r="U901" i="3"/>
  <c r="U1336" i="3"/>
  <c r="T1186" i="3"/>
  <c r="T789" i="3"/>
  <c r="U687" i="3"/>
  <c r="U1314" i="3"/>
  <c r="U1008" i="3"/>
  <c r="T751" i="3"/>
  <c r="T1487" i="3"/>
  <c r="U1285" i="3"/>
  <c r="T1209" i="3"/>
  <c r="T1007" i="3"/>
  <c r="U970" i="3"/>
  <c r="U730" i="3"/>
  <c r="U1662" i="3"/>
  <c r="T1460" i="3"/>
  <c r="U1246" i="3"/>
  <c r="U1039" i="3"/>
  <c r="U854" i="3"/>
  <c r="U706" i="3"/>
  <c r="U1618" i="3"/>
  <c r="T1259" i="3"/>
  <c r="U1043" i="3"/>
  <c r="U1338" i="3"/>
  <c r="T1398" i="3"/>
  <c r="T1237" i="3"/>
  <c r="T1061" i="3"/>
  <c r="U732" i="3"/>
  <c r="U1702" i="3"/>
  <c r="T1583" i="3"/>
  <c r="T1114" i="3"/>
  <c r="T941" i="3"/>
  <c r="T1474" i="3"/>
  <c r="T1463" i="3"/>
  <c r="U1028" i="3"/>
  <c r="T1653" i="3"/>
  <c r="U1444" i="3"/>
  <c r="T1313" i="3"/>
  <c r="U934" i="3"/>
  <c r="U808" i="3"/>
  <c r="T488" i="3"/>
  <c r="U1424" i="3"/>
  <c r="T1194" i="3"/>
  <c r="U836" i="3"/>
  <c r="U593" i="3"/>
  <c r="T1658" i="3"/>
  <c r="U1236" i="3"/>
  <c r="U967" i="3"/>
  <c r="T803" i="3"/>
  <c r="T1613" i="3"/>
  <c r="T1542" i="3"/>
  <c r="T1522" i="3"/>
  <c r="T1472" i="3"/>
  <c r="T1462" i="3"/>
  <c r="U1369" i="3"/>
  <c r="U1189" i="3"/>
  <c r="U1073" i="3"/>
  <c r="U1046" i="3"/>
  <c r="T1434" i="3"/>
  <c r="U1504" i="3"/>
  <c r="T1377" i="3"/>
  <c r="U935" i="3"/>
  <c r="U895" i="3"/>
  <c r="U883" i="3"/>
  <c r="T577" i="3"/>
  <c r="T1674" i="3"/>
  <c r="T1672" i="3"/>
  <c r="T1622" i="3"/>
  <c r="T1325" i="3"/>
  <c r="T1247" i="3"/>
  <c r="T1068" i="3"/>
  <c r="U867" i="3"/>
  <c r="U1614" i="3"/>
  <c r="U655" i="3"/>
  <c r="T1626" i="3"/>
  <c r="T1582" i="3"/>
  <c r="T1520" i="3"/>
  <c r="T1438" i="3"/>
  <c r="T1415" i="3"/>
  <c r="U1402" i="3"/>
  <c r="U1332" i="3"/>
  <c r="T1184" i="3"/>
  <c r="U1132" i="3"/>
  <c r="T1088" i="3"/>
  <c r="T1055" i="3"/>
  <c r="U1037" i="3"/>
  <c r="U860" i="3"/>
  <c r="U755" i="3"/>
  <c r="T646" i="3"/>
  <c r="T611" i="3"/>
  <c r="U552" i="3"/>
  <c r="T540" i="3"/>
  <c r="T1641" i="3"/>
  <c r="U1630" i="3"/>
  <c r="U1584" i="3"/>
  <c r="U1386" i="3"/>
  <c r="U1373" i="3"/>
  <c r="T1361" i="3"/>
  <c r="U1330" i="3"/>
  <c r="U1270" i="3"/>
  <c r="U1222" i="3"/>
  <c r="U1108" i="3"/>
  <c r="U670" i="3"/>
  <c r="U533" i="3"/>
  <c r="U1181" i="3"/>
  <c r="U1138" i="3"/>
  <c r="T783" i="3"/>
  <c r="T613" i="3"/>
  <c r="T601" i="3"/>
  <c r="U545" i="3"/>
  <c r="T1575" i="3"/>
  <c r="T1523" i="3"/>
  <c r="T1436" i="3"/>
  <c r="U1334" i="3"/>
  <c r="T1281" i="3"/>
  <c r="U959" i="3"/>
  <c r="U922" i="3"/>
  <c r="T767" i="3"/>
  <c r="U738" i="3"/>
  <c r="U716" i="3"/>
  <c r="U686" i="3"/>
  <c r="T1706" i="3"/>
  <c r="U1689" i="3"/>
  <c r="U1638" i="3"/>
  <c r="T1564" i="3"/>
  <c r="T1482" i="3"/>
  <c r="U1410" i="3"/>
  <c r="U1309" i="3"/>
  <c r="T990" i="3"/>
  <c r="U786" i="3"/>
  <c r="U704" i="3"/>
  <c r="U1625" i="3"/>
  <c r="T1581" i="3"/>
  <c r="T1439" i="3"/>
  <c r="T1289" i="3"/>
  <c r="U908" i="3"/>
  <c r="U827" i="3"/>
  <c r="T763" i="3"/>
  <c r="T681" i="3"/>
  <c r="U674" i="3"/>
  <c r="U645" i="3"/>
  <c r="T537" i="3"/>
  <c r="U1003" i="3"/>
  <c r="U919" i="3"/>
  <c r="U843" i="3"/>
  <c r="T562" i="3"/>
  <c r="T512" i="3"/>
  <c r="U1686" i="3"/>
  <c r="T1660" i="3"/>
  <c r="T1642" i="3"/>
  <c r="T1605" i="3"/>
  <c r="T1594" i="3"/>
  <c r="U1562" i="3"/>
  <c r="U1511" i="3"/>
  <c r="U1422" i="3"/>
  <c r="U1300" i="3"/>
  <c r="U1284" i="3"/>
  <c r="U1156" i="3"/>
  <c r="U822" i="3"/>
  <c r="U1117" i="3"/>
  <c r="T1115" i="3"/>
  <c r="U581" i="3"/>
  <c r="U516" i="3"/>
  <c r="U599" i="3"/>
  <c r="T1685" i="3"/>
  <c r="U1649" i="3"/>
  <c r="U1570" i="3"/>
  <c r="U1525" i="3"/>
  <c r="U1465" i="3"/>
  <c r="T1450" i="3"/>
  <c r="T1355" i="3"/>
  <c r="U1296" i="3"/>
  <c r="T1288" i="3"/>
  <c r="U1241" i="3"/>
  <c r="T1235" i="3"/>
  <c r="T1015" i="3"/>
  <c r="T846" i="3"/>
  <c r="U794" i="3"/>
  <c r="T705" i="3"/>
  <c r="U638" i="3"/>
  <c r="T548" i="3"/>
  <c r="U1631" i="3"/>
  <c r="U1480" i="3"/>
  <c r="U1368" i="3"/>
  <c r="T1200" i="3"/>
  <c r="U1141" i="3"/>
  <c r="U1056" i="3"/>
  <c r="U958" i="3"/>
  <c r="U948" i="3"/>
  <c r="T903" i="3"/>
  <c r="U886" i="3"/>
  <c r="T859" i="3"/>
  <c r="U828" i="3"/>
  <c r="U779" i="3"/>
  <c r="T536" i="3"/>
  <c r="T1694" i="3"/>
  <c r="U1538" i="3"/>
  <c r="U1441" i="3"/>
  <c r="T1678" i="3"/>
  <c r="U1617" i="3"/>
  <c r="U1535" i="3"/>
  <c r="U1513" i="3"/>
  <c r="T1496" i="3"/>
  <c r="U1432" i="3"/>
  <c r="U1366" i="3"/>
  <c r="T1348" i="3"/>
  <c r="U1294" i="3"/>
  <c r="T1257" i="3"/>
  <c r="T1233" i="3"/>
  <c r="T1206" i="3"/>
  <c r="T1197" i="3"/>
  <c r="T1103" i="3"/>
  <c r="T1085" i="3"/>
  <c r="U1044" i="3"/>
  <c r="U1019" i="3"/>
  <c r="U994" i="3"/>
  <c r="U955" i="3"/>
  <c r="U931" i="3"/>
  <c r="U914" i="3"/>
  <c r="U912" i="3"/>
  <c r="T899" i="3"/>
  <c r="T627" i="3"/>
  <c r="T620" i="3"/>
  <c r="T619" i="3"/>
  <c r="U617" i="3"/>
  <c r="U1643" i="3"/>
  <c r="U1407" i="3"/>
  <c r="U1129" i="3"/>
  <c r="U1105" i="3"/>
  <c r="U968" i="3"/>
  <c r="T929" i="3"/>
  <c r="U848" i="3"/>
  <c r="U694" i="3"/>
  <c r="T614" i="3"/>
  <c r="U509" i="3"/>
  <c r="T1494" i="3"/>
  <c r="U1665" i="3"/>
  <c r="T1648" i="3"/>
  <c r="T1636" i="3"/>
  <c r="T1590" i="3"/>
  <c r="T1559" i="3"/>
  <c r="U1553" i="3"/>
  <c r="U1546" i="3"/>
  <c r="T1499" i="3"/>
  <c r="U1370" i="3"/>
  <c r="T1295" i="3"/>
  <c r="U1240" i="3"/>
  <c r="U1210" i="3"/>
  <c r="U1120" i="3"/>
  <c r="U1092" i="3"/>
  <c r="U1080" i="3"/>
  <c r="T1048" i="3"/>
  <c r="T991" i="3"/>
  <c r="T978" i="3"/>
  <c r="U817" i="3"/>
  <c r="U798" i="3"/>
  <c r="T563" i="3"/>
  <c r="U557" i="3"/>
  <c r="U1096" i="3"/>
  <c r="T1083" i="3"/>
  <c r="T966" i="3"/>
  <c r="U743" i="3"/>
  <c r="U575" i="3"/>
  <c r="U564" i="3"/>
  <c r="T528" i="3"/>
  <c r="U1606" i="3"/>
  <c r="T1506" i="3"/>
  <c r="T1245" i="3"/>
  <c r="T1221" i="3"/>
  <c r="T1097" i="3"/>
  <c r="U1020" i="3"/>
  <c r="U996" i="3"/>
  <c r="U982" i="3"/>
  <c r="U946" i="3"/>
  <c r="U915" i="3"/>
  <c r="T896" i="3"/>
  <c r="T829" i="3"/>
  <c r="U675" i="3"/>
  <c r="U662" i="3"/>
  <c r="U572" i="3"/>
  <c r="U569" i="3"/>
  <c r="U560" i="3"/>
  <c r="U1060" i="3"/>
  <c r="U1629" i="3"/>
  <c r="U1619" i="3"/>
  <c r="T1612" i="3"/>
  <c r="T1508" i="3"/>
  <c r="U1501" i="3"/>
  <c r="T1360" i="3"/>
  <c r="T1331" i="3"/>
  <c r="T1312" i="3"/>
  <c r="U1302" i="3"/>
  <c r="T1271" i="3"/>
  <c r="U1195" i="3"/>
  <c r="U1193" i="3"/>
  <c r="T1014" i="3"/>
  <c r="T979" i="3"/>
  <c r="U896" i="3"/>
  <c r="T893" i="3"/>
  <c r="T842" i="3"/>
  <c r="U667" i="3"/>
  <c r="T574" i="3"/>
  <c r="T1646" i="3"/>
  <c r="T1637" i="3"/>
  <c r="T1498" i="3"/>
  <c r="U1456" i="3"/>
  <c r="U1393" i="3"/>
  <c r="U1381" i="3"/>
  <c r="U1258" i="3"/>
  <c r="U1242" i="3"/>
  <c r="T1104" i="3"/>
  <c r="T1047" i="3"/>
  <c r="U1006" i="3"/>
  <c r="U943" i="3"/>
  <c r="T821" i="3"/>
  <c r="T815" i="3"/>
  <c r="T805" i="3"/>
  <c r="T610" i="3"/>
  <c r="T576" i="3"/>
  <c r="U521" i="3"/>
  <c r="U1224" i="3"/>
  <c r="T1224" i="3"/>
  <c r="T1682" i="3"/>
  <c r="T1666" i="3"/>
  <c r="T1654" i="3"/>
  <c r="T1650" i="3"/>
  <c r="T1532" i="3"/>
  <c r="U1510" i="3"/>
  <c r="T1510" i="3"/>
  <c r="U1357" i="3"/>
  <c r="T1357" i="3"/>
  <c r="U1264" i="3"/>
  <c r="T1264" i="3"/>
  <c r="U1248" i="3"/>
  <c r="T1248" i="3"/>
  <c r="T1150" i="3"/>
  <c r="U1150" i="3"/>
  <c r="U971" i="3"/>
  <c r="T971" i="3"/>
  <c r="U774" i="3"/>
  <c r="T774" i="3"/>
  <c r="U502" i="3"/>
  <c r="T502" i="3"/>
  <c r="U1032" i="3"/>
  <c r="T1032" i="3"/>
  <c r="U633" i="3"/>
  <c r="T633" i="3"/>
  <c r="U504" i="3"/>
  <c r="T504" i="3"/>
  <c r="U923" i="3"/>
  <c r="T923" i="3"/>
  <c r="T1624" i="3"/>
  <c r="U1560" i="3"/>
  <c r="T1451" i="3"/>
  <c r="T947" i="3"/>
  <c r="U947" i="3"/>
  <c r="U878" i="3"/>
  <c r="T878" i="3"/>
  <c r="U750" i="3"/>
  <c r="T750" i="3"/>
  <c r="U538" i="3"/>
  <c r="T538" i="3"/>
  <c r="U490" i="3"/>
  <c r="T490" i="3"/>
  <c r="U1701" i="3"/>
  <c r="U1697" i="3"/>
  <c r="U1673" i="3"/>
  <c r="T1670" i="3"/>
  <c r="U1607" i="3"/>
  <c r="U1601" i="3"/>
  <c r="U1571" i="3"/>
  <c r="U1272" i="3"/>
  <c r="T1272" i="3"/>
  <c r="U1252" i="3"/>
  <c r="T1252" i="3"/>
  <c r="U1212" i="3"/>
  <c r="T1212" i="3"/>
  <c r="T871" i="3"/>
  <c r="U871" i="3"/>
  <c r="U865" i="3"/>
  <c r="T865" i="3"/>
  <c r="U834" i="3"/>
  <c r="T834" i="3"/>
  <c r="T1324" i="3"/>
  <c r="U1324" i="3"/>
  <c r="T1569" i="3"/>
  <c r="U1540" i="3"/>
  <c r="T1518" i="3"/>
  <c r="U1516" i="3"/>
  <c r="U1228" i="3"/>
  <c r="T1228" i="3"/>
  <c r="U953" i="3"/>
  <c r="T953" i="3"/>
  <c r="U492" i="3"/>
  <c r="T492" i="3"/>
  <c r="U1691" i="3"/>
  <c r="T1554" i="3"/>
  <c r="T1356" i="3"/>
  <c r="U1356" i="3"/>
  <c r="T1126" i="3"/>
  <c r="U1126" i="3"/>
  <c r="U1102" i="3"/>
  <c r="T1102" i="3"/>
  <c r="U1690" i="3"/>
  <c r="T1684" i="3"/>
  <c r="U1679" i="3"/>
  <c r="T1634" i="3"/>
  <c r="T1589" i="3"/>
  <c r="U1552" i="3"/>
  <c r="U1547" i="3"/>
  <c r="U1537" i="3"/>
  <c r="U1486" i="3"/>
  <c r="T1486" i="3"/>
  <c r="U1374" i="3"/>
  <c r="T1374" i="3"/>
  <c r="U1349" i="3"/>
  <c r="T1349" i="3"/>
  <c r="U797" i="3"/>
  <c r="T797" i="3"/>
  <c r="U682" i="3"/>
  <c r="T682" i="3"/>
  <c r="U1703" i="3"/>
  <c r="T1597" i="3"/>
  <c r="T1475" i="3"/>
  <c r="U1276" i="3"/>
  <c r="T1276" i="3"/>
  <c r="U1260" i="3"/>
  <c r="T1260" i="3"/>
  <c r="U1216" i="3"/>
  <c r="T1216" i="3"/>
  <c r="U1062" i="3"/>
  <c r="T1062" i="3"/>
  <c r="T1031" i="3"/>
  <c r="U1031" i="3"/>
  <c r="U1337" i="3"/>
  <c r="T1337" i="3"/>
  <c r="T1610" i="3"/>
  <c r="T1580" i="3"/>
  <c r="T1396" i="3"/>
  <c r="U1396" i="3"/>
  <c r="T1696" i="3"/>
  <c r="U1667" i="3"/>
  <c r="U1655" i="3"/>
  <c r="T1599" i="3"/>
  <c r="T1596" i="3"/>
  <c r="T1566" i="3"/>
  <c r="T1545" i="3"/>
  <c r="T1534" i="3"/>
  <c r="T1530" i="3"/>
  <c r="U1528" i="3"/>
  <c r="T1409" i="3"/>
  <c r="U1409" i="3"/>
  <c r="U1333" i="3"/>
  <c r="T1333" i="3"/>
  <c r="T1320" i="3"/>
  <c r="U1320" i="3"/>
  <c r="U1306" i="3"/>
  <c r="U872" i="3"/>
  <c r="T872" i="3"/>
  <c r="U657" i="3"/>
  <c r="T657" i="3"/>
  <c r="U500" i="3"/>
  <c r="T500" i="3"/>
  <c r="U1427" i="3"/>
  <c r="T1427" i="3"/>
  <c r="U1400" i="3"/>
  <c r="U1318" i="3"/>
  <c r="T1152" i="3"/>
  <c r="T1139" i="3"/>
  <c r="T1128" i="3"/>
  <c r="T930" i="3"/>
  <c r="U888" i="3"/>
  <c r="U824" i="3"/>
  <c r="T787" i="3"/>
  <c r="T714" i="3"/>
  <c r="U647" i="3"/>
  <c r="T515" i="3"/>
  <c r="U1301" i="3"/>
  <c r="U1297" i="3"/>
  <c r="U1290" i="3"/>
  <c r="U936" i="3"/>
  <c r="U601" i="3"/>
  <c r="U591" i="3"/>
  <c r="T514" i="3"/>
  <c r="T1484" i="3"/>
  <c r="T1458" i="3"/>
  <c r="T1341" i="3"/>
  <c r="T1307" i="3"/>
  <c r="U1282" i="3"/>
  <c r="U1266" i="3"/>
  <c r="U1254" i="3"/>
  <c r="U1234" i="3"/>
  <c r="U1230" i="3"/>
  <c r="U1218" i="3"/>
  <c r="U623" i="3"/>
  <c r="U1477" i="3"/>
  <c r="U1429" i="3"/>
  <c r="T1389" i="3"/>
  <c r="U1344" i="3"/>
  <c r="T1329" i="3"/>
  <c r="U1277" i="3"/>
  <c r="U1273" i="3"/>
  <c r="U1265" i="3"/>
  <c r="U1261" i="3"/>
  <c r="U1253" i="3"/>
  <c r="U1249" i="3"/>
  <c r="U1229" i="3"/>
  <c r="U1225" i="3"/>
  <c r="U1217" i="3"/>
  <c r="U1213" i="3"/>
  <c r="U1180" i="3"/>
  <c r="U1095" i="3"/>
  <c r="U1063" i="3"/>
  <c r="U1004" i="3"/>
  <c r="U944" i="3"/>
  <c r="T942" i="3"/>
  <c r="U876" i="3"/>
  <c r="U874" i="3"/>
  <c r="U866" i="3"/>
  <c r="U835" i="3"/>
  <c r="U831" i="3"/>
  <c r="U792" i="3"/>
  <c r="U727" i="3"/>
  <c r="U723" i="3"/>
  <c r="U713" i="3"/>
  <c r="U711" i="3"/>
  <c r="T678" i="3"/>
  <c r="U671" i="3"/>
  <c r="U658" i="3"/>
  <c r="U650" i="3"/>
  <c r="U634" i="3"/>
  <c r="T553" i="3"/>
  <c r="T525" i="3"/>
  <c r="U1492" i="3"/>
  <c r="U1453" i="3"/>
  <c r="U1378" i="3"/>
  <c r="T1317" i="3"/>
  <c r="T1283" i="3"/>
  <c r="T1223" i="3"/>
  <c r="T1211" i="3"/>
  <c r="U1168" i="3"/>
  <c r="U1151" i="3"/>
  <c r="T1127" i="3"/>
  <c r="T1002" i="3"/>
  <c r="T877" i="3"/>
  <c r="T833" i="3"/>
  <c r="T759" i="3"/>
  <c r="T749" i="3"/>
  <c r="T692" i="3"/>
  <c r="U663" i="3"/>
  <c r="U643" i="3"/>
  <c r="U639" i="3"/>
  <c r="U631" i="3"/>
  <c r="T622" i="3"/>
  <c r="T607" i="3"/>
  <c r="U605" i="3"/>
  <c r="T551" i="3"/>
  <c r="T527" i="3"/>
  <c r="U483" i="3"/>
  <c r="T1446" i="3"/>
  <c r="U1346" i="3"/>
  <c r="T1293" i="3"/>
  <c r="U1070" i="3"/>
  <c r="T1041" i="3"/>
  <c r="U984" i="3"/>
  <c r="U960" i="3"/>
  <c r="U891" i="3"/>
  <c r="U847" i="3"/>
  <c r="T825" i="3"/>
  <c r="T817" i="3"/>
  <c r="U740" i="3"/>
  <c r="T719" i="3"/>
  <c r="T690" i="3"/>
  <c r="U608" i="3"/>
  <c r="T600" i="3"/>
  <c r="T565" i="3"/>
  <c r="T550" i="3"/>
  <c r="U1489" i="3"/>
  <c r="U920" i="3"/>
  <c r="U800" i="3"/>
  <c r="T728" i="3"/>
  <c r="T501" i="3"/>
  <c r="T1470" i="3"/>
  <c r="U1468" i="3"/>
  <c r="T1448" i="3"/>
  <c r="U1350" i="3"/>
  <c r="T1343" i="3"/>
  <c r="U1144" i="3"/>
  <c r="U992" i="3"/>
  <c r="U972" i="3"/>
  <c r="U924" i="3"/>
  <c r="U879" i="3"/>
  <c r="U721" i="3"/>
  <c r="U699" i="3"/>
  <c r="T539" i="3"/>
  <c r="T503" i="3"/>
  <c r="U497" i="3"/>
  <c r="T491" i="3"/>
  <c r="U1326" i="3"/>
  <c r="U1069" i="3"/>
  <c r="U1053" i="3"/>
  <c r="U1051" i="3"/>
  <c r="U918" i="3"/>
  <c r="U881" i="3"/>
  <c r="U864" i="3"/>
  <c r="U858" i="3"/>
  <c r="U764" i="3"/>
  <c r="U701" i="3"/>
  <c r="T554" i="3"/>
  <c r="U526" i="3"/>
  <c r="Q1345" i="3"/>
  <c r="P1345" i="3"/>
  <c r="P1160" i="3"/>
  <c r="Q1160" i="3"/>
  <c r="P1333" i="3"/>
  <c r="Q1333" i="3"/>
  <c r="P1597" i="3"/>
  <c r="Q1597" i="3"/>
  <c r="P1321" i="3"/>
  <c r="Q1321" i="3"/>
  <c r="P1187" i="3"/>
  <c r="Q1187" i="3"/>
  <c r="P1309" i="3"/>
  <c r="Q1309" i="3"/>
  <c r="P1686" i="3"/>
  <c r="Q1686" i="3"/>
  <c r="Q1369" i="3"/>
  <c r="P1369" i="3"/>
  <c r="P1297" i="3"/>
  <c r="Q1297" i="3"/>
  <c r="P1532" i="3"/>
  <c r="Q1532" i="3"/>
  <c r="Q1462" i="3"/>
  <c r="P1462" i="3"/>
  <c r="P1285" i="3"/>
  <c r="Q1285" i="3"/>
  <c r="P1698" i="3"/>
  <c r="Q1698" i="3"/>
  <c r="P1674" i="3"/>
  <c r="Q1674" i="3"/>
  <c r="Q1590" i="3"/>
  <c r="P1590" i="3"/>
  <c r="P1273" i="3"/>
  <c r="Q1273" i="3"/>
  <c r="P1261" i="3"/>
  <c r="Q1261" i="3"/>
  <c r="P1249" i="3"/>
  <c r="Q1249" i="3"/>
  <c r="P1225" i="3"/>
  <c r="Q1225" i="3"/>
  <c r="P1213" i="3"/>
  <c r="Q1213" i="3"/>
  <c r="P1063" i="3"/>
  <c r="Q1063" i="3"/>
  <c r="P1568" i="3"/>
  <c r="Q1568" i="3"/>
  <c r="Q1543" i="3"/>
  <c r="P1543" i="3"/>
  <c r="Q1534" i="3"/>
  <c r="P1534" i="3"/>
  <c r="Q1405" i="3"/>
  <c r="P1405" i="3"/>
  <c r="Q1581" i="3"/>
  <c r="P1581" i="3"/>
  <c r="Q1570" i="3"/>
  <c r="P1570" i="3"/>
  <c r="P1650" i="3"/>
  <c r="Q1650" i="3"/>
  <c r="Q1510" i="3"/>
  <c r="P1510" i="3"/>
  <c r="P1410" i="3"/>
  <c r="Q1410" i="3"/>
  <c r="Q1198" i="3"/>
  <c r="P1198" i="3"/>
  <c r="P919" i="3"/>
  <c r="Q919" i="3"/>
  <c r="Q1681" i="3"/>
  <c r="P1614" i="3"/>
  <c r="P1608" i="3"/>
  <c r="Q1476" i="3"/>
  <c r="P1438" i="3"/>
  <c r="P1237" i="3"/>
  <c r="Q1162" i="3"/>
  <c r="Q803" i="3"/>
  <c r="P803" i="3"/>
  <c r="P691" i="3"/>
  <c r="Q691" i="3"/>
  <c r="Q1116" i="3"/>
  <c r="P1116" i="3"/>
  <c r="P1677" i="3"/>
  <c r="Q1645" i="3"/>
  <c r="P1544" i="3"/>
  <c r="P1468" i="3"/>
  <c r="Q1371" i="3"/>
  <c r="P1128" i="3"/>
  <c r="P1085" i="3"/>
  <c r="Q1085" i="3"/>
  <c r="P1076" i="3"/>
  <c r="Q1076" i="3"/>
  <c r="P991" i="3"/>
  <c r="Q991" i="3"/>
  <c r="P759" i="3"/>
  <c r="Q759" i="3"/>
  <c r="P1704" i="3"/>
  <c r="P1665" i="3"/>
  <c r="Q1633" i="3"/>
  <c r="P1504" i="3"/>
  <c r="Q1464" i="3"/>
  <c r="Q1349" i="3"/>
  <c r="Q1232" i="3"/>
  <c r="P1230" i="3"/>
  <c r="Q1188" i="3"/>
  <c r="P1072" i="3"/>
  <c r="Q1072" i="3"/>
  <c r="P931" i="3"/>
  <c r="Q931" i="3"/>
  <c r="P586" i="3"/>
  <c r="Q586" i="3"/>
  <c r="P1692" i="3"/>
  <c r="P1653" i="3"/>
  <c r="Q1621" i="3"/>
  <c r="Q1592" i="3"/>
  <c r="P1549" i="3"/>
  <c r="Q1500" i="3"/>
  <c r="Q1406" i="3"/>
  <c r="P1394" i="3"/>
  <c r="P1382" i="3"/>
  <c r="P1196" i="3"/>
  <c r="P1039" i="3"/>
  <c r="Q1039" i="3"/>
  <c r="Q901" i="3"/>
  <c r="P901" i="3"/>
  <c r="P731" i="3"/>
  <c r="Q731" i="3"/>
  <c r="P646" i="3"/>
  <c r="Q646" i="3"/>
  <c r="P600" i="3"/>
  <c r="Q600" i="3"/>
  <c r="P1680" i="3"/>
  <c r="Q1609" i="3"/>
  <c r="P1498" i="3"/>
  <c r="Q1340" i="3"/>
  <c r="Q1328" i="3"/>
  <c r="Q1316" i="3"/>
  <c r="Q1304" i="3"/>
  <c r="Q1292" i="3"/>
  <c r="Q1280" i="3"/>
  <c r="Q1268" i="3"/>
  <c r="Q1256" i="3"/>
  <c r="Q1244" i="3"/>
  <c r="P1242" i="3"/>
  <c r="Q1180" i="3"/>
  <c r="Q1122" i="3"/>
  <c r="P1095" i="3"/>
  <c r="Q1095" i="3"/>
  <c r="P1015" i="3"/>
  <c r="Q1015" i="3"/>
  <c r="P1668" i="3"/>
  <c r="Q1536" i="3"/>
  <c r="Q1388" i="3"/>
  <c r="P879" i="3"/>
  <c r="Q879" i="3"/>
  <c r="P831" i="3"/>
  <c r="Q831" i="3"/>
  <c r="P658" i="3"/>
  <c r="Q658" i="3"/>
  <c r="P634" i="3"/>
  <c r="Q634" i="3"/>
  <c r="P622" i="3"/>
  <c r="Q622" i="3"/>
  <c r="P1656" i="3"/>
  <c r="P1591" i="3"/>
  <c r="Q1452" i="3"/>
  <c r="P1431" i="3"/>
  <c r="Q1397" i="3"/>
  <c r="Q1183" i="3"/>
  <c r="P979" i="3"/>
  <c r="Q979" i="3"/>
  <c r="Q843" i="3"/>
  <c r="P843" i="3"/>
  <c r="P1416" i="3"/>
  <c r="Q1657" i="3"/>
  <c r="Q1666" i="3"/>
  <c r="P1644" i="3"/>
  <c r="P1605" i="3"/>
  <c r="P1588" i="3"/>
  <c r="P1579" i="3"/>
  <c r="Q1488" i="3"/>
  <c r="P1467" i="3"/>
  <c r="Q1417" i="3"/>
  <c r="P1336" i="3"/>
  <c r="P1324" i="3"/>
  <c r="P1312" i="3"/>
  <c r="P1300" i="3"/>
  <c r="P1288" i="3"/>
  <c r="P1276" i="3"/>
  <c r="P1264" i="3"/>
  <c r="P1252" i="3"/>
  <c r="P1003" i="3"/>
  <c r="Q1003" i="3"/>
  <c r="P943" i="3"/>
  <c r="Q943" i="3"/>
  <c r="P694" i="3"/>
  <c r="Q694" i="3"/>
  <c r="P1567" i="3"/>
  <c r="Q1705" i="3"/>
  <c r="P1632" i="3"/>
  <c r="Q1584" i="3"/>
  <c r="Q1524" i="3"/>
  <c r="P1503" i="3"/>
  <c r="P1444" i="3"/>
  <c r="Q1429" i="3"/>
  <c r="Q1208" i="3"/>
  <c r="Q1140" i="3"/>
  <c r="P1140" i="3"/>
  <c r="Q1104" i="3"/>
  <c r="P1104" i="3"/>
  <c r="P1096" i="3"/>
  <c r="Q1096" i="3"/>
  <c r="Q1693" i="3"/>
  <c r="P1620" i="3"/>
  <c r="P1480" i="3"/>
  <c r="Q1440" i="3"/>
  <c r="Q1171" i="3"/>
  <c r="P1171" i="3"/>
  <c r="P1119" i="3"/>
  <c r="Q1027" i="3"/>
  <c r="P1027" i="3"/>
  <c r="P967" i="3"/>
  <c r="Q967" i="3"/>
  <c r="P867" i="3"/>
  <c r="Q867" i="3"/>
  <c r="P1240" i="3"/>
  <c r="P1228" i="3"/>
  <c r="P1216" i="3"/>
  <c r="P1202" i="3"/>
  <c r="Q1110" i="3"/>
  <c r="Q1083" i="3"/>
  <c r="P1010" i="3"/>
  <c r="P976" i="3"/>
  <c r="P974" i="3"/>
  <c r="P897" i="3"/>
  <c r="P880" i="3"/>
  <c r="Q719" i="3"/>
  <c r="Q679" i="3"/>
  <c r="Q666" i="3"/>
  <c r="Q642" i="3"/>
  <c r="Q585" i="3"/>
  <c r="Q547" i="3"/>
  <c r="P543" i="3"/>
  <c r="P962" i="3"/>
  <c r="Q899" i="3"/>
  <c r="P653" i="3"/>
  <c r="P629" i="3"/>
  <c r="Q595" i="3"/>
  <c r="Q1168" i="3"/>
  <c r="Q1166" i="3"/>
  <c r="P952" i="3"/>
  <c r="P950" i="3"/>
  <c r="Q825" i="3"/>
  <c r="Q745" i="3"/>
  <c r="P671" i="3"/>
  <c r="Q1138" i="3"/>
  <c r="Q1134" i="3"/>
  <c r="Q955" i="3"/>
  <c r="P895" i="3"/>
  <c r="Q891" i="3"/>
  <c r="P890" i="3"/>
  <c r="Q781" i="3"/>
  <c r="P747" i="3"/>
  <c r="P740" i="3"/>
  <c r="P531" i="3"/>
  <c r="Q499" i="3"/>
  <c r="Q857" i="3"/>
  <c r="Q621" i="3"/>
  <c r="P612" i="3"/>
  <c r="Q535" i="3"/>
  <c r="P1107" i="3"/>
  <c r="Q1102" i="3"/>
  <c r="P893" i="3"/>
  <c r="P695" i="3"/>
  <c r="Q588" i="3"/>
  <c r="P567" i="3"/>
  <c r="Q536" i="3"/>
  <c r="P495" i="3"/>
  <c r="Q1169" i="3"/>
  <c r="P1165" i="3"/>
  <c r="Q1146" i="3"/>
  <c r="Q1129" i="3"/>
  <c r="Q1059" i="3"/>
  <c r="P1052" i="3"/>
  <c r="P1016" i="3"/>
  <c r="Q1007" i="3"/>
  <c r="Q971" i="3"/>
  <c r="P940" i="3"/>
  <c r="P938" i="3"/>
  <c r="Q856" i="3"/>
  <c r="Q771" i="3"/>
  <c r="Q764" i="3"/>
  <c r="Q654" i="3"/>
  <c r="Q630" i="3"/>
  <c r="Q571" i="3"/>
  <c r="P519" i="3"/>
  <c r="Q1043" i="3"/>
  <c r="Q959" i="3"/>
  <c r="Q923" i="3"/>
  <c r="P862" i="3"/>
  <c r="P819" i="3"/>
  <c r="P801" i="3"/>
  <c r="Q650" i="3"/>
  <c r="P641" i="3"/>
  <c r="Q624" i="3"/>
  <c r="P599" i="3"/>
  <c r="P597" i="3"/>
  <c r="P615" i="3"/>
  <c r="P555" i="3"/>
  <c r="P860" i="3"/>
  <c r="P609" i="3"/>
  <c r="P528" i="3"/>
  <c r="P498" i="3"/>
  <c r="P883" i="3"/>
  <c r="P830" i="3"/>
  <c r="Q780" i="3"/>
  <c r="P748" i="3"/>
  <c r="P576" i="3"/>
  <c r="Q511" i="3"/>
  <c r="P507" i="3"/>
  <c r="Q487" i="3"/>
  <c r="P998" i="3"/>
  <c r="P986" i="3"/>
  <c r="P926" i="3"/>
  <c r="Q889" i="3"/>
  <c r="P735" i="3"/>
  <c r="P718" i="3"/>
  <c r="P587" i="3"/>
  <c r="P1691" i="3"/>
  <c r="Q1691" i="3"/>
  <c r="P1659" i="3"/>
  <c r="Q1659" i="3"/>
  <c r="Q1699" i="3"/>
  <c r="P1699" i="3"/>
  <c r="P1679" i="3"/>
  <c r="Q1679" i="3"/>
  <c r="P1647" i="3"/>
  <c r="Q1647" i="3"/>
  <c r="P1569" i="3"/>
  <c r="Q1569" i="3"/>
  <c r="Q1558" i="3"/>
  <c r="P1558" i="3"/>
  <c r="Q1642" i="3"/>
  <c r="P1635" i="3"/>
  <c r="Q1635" i="3"/>
  <c r="P1706" i="3"/>
  <c r="Q1706" i="3"/>
  <c r="P1623" i="3"/>
  <c r="Q1623" i="3"/>
  <c r="P1589" i="3"/>
  <c r="Q1589" i="3"/>
  <c r="P1687" i="3"/>
  <c r="Q1687" i="3"/>
  <c r="P1675" i="3"/>
  <c r="Q1675" i="3"/>
  <c r="P1701" i="3"/>
  <c r="Q1694" i="3"/>
  <c r="P1694" i="3"/>
  <c r="P1663" i="3"/>
  <c r="Q1663" i="3"/>
  <c r="P1643" i="3"/>
  <c r="Q1643" i="3"/>
  <c r="Q1618" i="3"/>
  <c r="P1611" i="3"/>
  <c r="Q1611" i="3"/>
  <c r="P1594" i="3"/>
  <c r="Q1594" i="3"/>
  <c r="P1667" i="3"/>
  <c r="Q1667" i="3"/>
  <c r="P1655" i="3"/>
  <c r="Q1655" i="3"/>
  <c r="P1689" i="3"/>
  <c r="Q1682" i="3"/>
  <c r="P1682" i="3"/>
  <c r="P1651" i="3"/>
  <c r="Q1651" i="3"/>
  <c r="P1631" i="3"/>
  <c r="Q1631" i="3"/>
  <c r="Q1606" i="3"/>
  <c r="P1601" i="3"/>
  <c r="Q1601" i="3"/>
  <c r="P1576" i="3"/>
  <c r="P1533" i="3"/>
  <c r="Q1533" i="3"/>
  <c r="P1670" i="3"/>
  <c r="Q1670" i="3"/>
  <c r="P1639" i="3"/>
  <c r="Q1639" i="3"/>
  <c r="P1619" i="3"/>
  <c r="Q1619" i="3"/>
  <c r="P1557" i="3"/>
  <c r="Q1557" i="3"/>
  <c r="P1658" i="3"/>
  <c r="Q1658" i="3"/>
  <c r="P1627" i="3"/>
  <c r="Q1627" i="3"/>
  <c r="P1607" i="3"/>
  <c r="Q1607" i="3"/>
  <c r="Q1707" i="3"/>
  <c r="P1707" i="3"/>
  <c r="P1646" i="3"/>
  <c r="Q1646" i="3"/>
  <c r="P1615" i="3"/>
  <c r="Q1615" i="3"/>
  <c r="Q1566" i="3"/>
  <c r="P1634" i="3"/>
  <c r="Q1634" i="3"/>
  <c r="Q1690" i="3"/>
  <c r="P1622" i="3"/>
  <c r="Q1622" i="3"/>
  <c r="P1695" i="3"/>
  <c r="Q1695" i="3"/>
  <c r="P1683" i="3"/>
  <c r="Q1683" i="3"/>
  <c r="P1629" i="3"/>
  <c r="P1703" i="3"/>
  <c r="Q1703" i="3"/>
  <c r="Q1678" i="3"/>
  <c r="P1671" i="3"/>
  <c r="Q1671" i="3"/>
  <c r="P1617" i="3"/>
  <c r="P1610" i="3"/>
  <c r="Q1610" i="3"/>
  <c r="P1427" i="3"/>
  <c r="Q1427" i="3"/>
  <c r="P1362" i="3"/>
  <c r="Q1362" i="3"/>
  <c r="L1704" i="3"/>
  <c r="U1700" i="3"/>
  <c r="T1699" i="3"/>
  <c r="Q1697" i="3"/>
  <c r="P1696" i="3"/>
  <c r="L1692" i="3"/>
  <c r="U1688" i="3"/>
  <c r="T1687" i="3"/>
  <c r="Q1685" i="3"/>
  <c r="P1684" i="3"/>
  <c r="L1680" i="3"/>
  <c r="U1676" i="3"/>
  <c r="T1675" i="3"/>
  <c r="Q1673" i="3"/>
  <c r="P1672" i="3"/>
  <c r="L1668" i="3"/>
  <c r="U1664" i="3"/>
  <c r="T1663" i="3"/>
  <c r="Q1661" i="3"/>
  <c r="P1660" i="3"/>
  <c r="L1656" i="3"/>
  <c r="U1652" i="3"/>
  <c r="T1651" i="3"/>
  <c r="Q1649" i="3"/>
  <c r="P1648" i="3"/>
  <c r="L1644" i="3"/>
  <c r="U1640" i="3"/>
  <c r="T1639" i="3"/>
  <c r="Q1637" i="3"/>
  <c r="P1636" i="3"/>
  <c r="L1632" i="3"/>
  <c r="U1628" i="3"/>
  <c r="T1627" i="3"/>
  <c r="Q1625" i="3"/>
  <c r="P1624" i="3"/>
  <c r="L1620" i="3"/>
  <c r="U1616" i="3"/>
  <c r="T1615" i="3"/>
  <c r="Q1613" i="3"/>
  <c r="P1612" i="3"/>
  <c r="L1608" i="3"/>
  <c r="U1604" i="3"/>
  <c r="T1592" i="3"/>
  <c r="T1587" i="3"/>
  <c r="P1582" i="3"/>
  <c r="T1572" i="3"/>
  <c r="U1561" i="3"/>
  <c r="L1561" i="3"/>
  <c r="U1548" i="3"/>
  <c r="T1543" i="3"/>
  <c r="U1543" i="3"/>
  <c r="L1543" i="3"/>
  <c r="T1524" i="3"/>
  <c r="U1524" i="3"/>
  <c r="P1508" i="3"/>
  <c r="Q1508" i="3"/>
  <c r="T1488" i="3"/>
  <c r="U1488" i="3"/>
  <c r="P1472" i="3"/>
  <c r="Q1472" i="3"/>
  <c r="T1452" i="3"/>
  <c r="U1452" i="3"/>
  <c r="P1436" i="3"/>
  <c r="Q1436" i="3"/>
  <c r="Q1156" i="3"/>
  <c r="P1156" i="3"/>
  <c r="T1593" i="3"/>
  <c r="P1586" i="3"/>
  <c r="T1586" i="3"/>
  <c r="T1555" i="3"/>
  <c r="U1555" i="3"/>
  <c r="L1555" i="3"/>
  <c r="L1541" i="3"/>
  <c r="P1541" i="3"/>
  <c r="Q1541" i="3"/>
  <c r="T1541" i="3"/>
  <c r="U1541" i="3"/>
  <c r="P1530" i="3"/>
  <c r="Q1530" i="3"/>
  <c r="P1521" i="3"/>
  <c r="Q1521" i="3"/>
  <c r="P1485" i="3"/>
  <c r="Q1485" i="3"/>
  <c r="P1449" i="3"/>
  <c r="Q1449" i="3"/>
  <c r="P1426" i="3"/>
  <c r="Q1379" i="3"/>
  <c r="P1379" i="3"/>
  <c r="Q1700" i="3"/>
  <c r="Q1676" i="3"/>
  <c r="Q1664" i="3"/>
  <c r="Q1652" i="3"/>
  <c r="Q1640" i="3"/>
  <c r="Q1628" i="3"/>
  <c r="Q1616" i="3"/>
  <c r="Q1604" i="3"/>
  <c r="T1588" i="3"/>
  <c r="U1576" i="3"/>
  <c r="U1573" i="3"/>
  <c r="P1564" i="3"/>
  <c r="P1550" i="3"/>
  <c r="T1550" i="3"/>
  <c r="P1539" i="3"/>
  <c r="Q1539" i="3"/>
  <c r="U1539" i="3"/>
  <c r="Q1519" i="3"/>
  <c r="L1517" i="3"/>
  <c r="P1517" i="3"/>
  <c r="Q1517" i="3"/>
  <c r="T1517" i="3"/>
  <c r="U1517" i="3"/>
  <c r="P1515" i="3"/>
  <c r="Q1483" i="3"/>
  <c r="L1481" i="3"/>
  <c r="P1481" i="3"/>
  <c r="Q1481" i="3"/>
  <c r="T1481" i="3"/>
  <c r="U1481" i="3"/>
  <c r="P1479" i="3"/>
  <c r="Q1447" i="3"/>
  <c r="L1445" i="3"/>
  <c r="P1445" i="3"/>
  <c r="Q1445" i="3"/>
  <c r="T1445" i="3"/>
  <c r="U1445" i="3"/>
  <c r="P1443" i="3"/>
  <c r="P1403" i="3"/>
  <c r="Q1403" i="3"/>
  <c r="Q1364" i="3"/>
  <c r="T1364" i="3"/>
  <c r="U1364" i="3"/>
  <c r="L1364" i="3"/>
  <c r="P1364" i="3"/>
  <c r="Q1355" i="3"/>
  <c r="P1355" i="3"/>
  <c r="P1574" i="3"/>
  <c r="T1574" i="3"/>
  <c r="U1704" i="3"/>
  <c r="Q1701" i="3"/>
  <c r="P1700" i="3"/>
  <c r="U1692" i="3"/>
  <c r="Q1689" i="3"/>
  <c r="P1688" i="3"/>
  <c r="U1680" i="3"/>
  <c r="Q1677" i="3"/>
  <c r="P1676" i="3"/>
  <c r="U1668" i="3"/>
  <c r="Q1665" i="3"/>
  <c r="P1664" i="3"/>
  <c r="U1656" i="3"/>
  <c r="Q1653" i="3"/>
  <c r="P1652" i="3"/>
  <c r="U1644" i="3"/>
  <c r="Q1641" i="3"/>
  <c r="P1640" i="3"/>
  <c r="U1632" i="3"/>
  <c r="Q1629" i="3"/>
  <c r="P1628" i="3"/>
  <c r="U1620" i="3"/>
  <c r="Q1617" i="3"/>
  <c r="P1616" i="3"/>
  <c r="U1608" i="3"/>
  <c r="Q1605" i="3"/>
  <c r="P1604" i="3"/>
  <c r="P1598" i="3"/>
  <c r="Q1596" i="3"/>
  <c r="Q1593" i="3"/>
  <c r="U1585" i="3"/>
  <c r="P1584" i="3"/>
  <c r="T1578" i="3"/>
  <c r="T1576" i="3"/>
  <c r="T1573" i="3"/>
  <c r="T1567" i="3"/>
  <c r="U1567" i="3"/>
  <c r="L1567" i="3"/>
  <c r="U1554" i="3"/>
  <c r="Q1542" i="3"/>
  <c r="T1512" i="3"/>
  <c r="U1512" i="3"/>
  <c r="P1496" i="3"/>
  <c r="Q1496" i="3"/>
  <c r="T1476" i="3"/>
  <c r="U1476" i="3"/>
  <c r="P1460" i="3"/>
  <c r="Q1460" i="3"/>
  <c r="T1440" i="3"/>
  <c r="U1440" i="3"/>
  <c r="P1385" i="3"/>
  <c r="Q1688" i="3"/>
  <c r="U1705" i="3"/>
  <c r="T1704" i="3"/>
  <c r="U1693" i="3"/>
  <c r="T1692" i="3"/>
  <c r="U1681" i="3"/>
  <c r="T1680" i="3"/>
  <c r="U1669" i="3"/>
  <c r="T1668" i="3"/>
  <c r="U1657" i="3"/>
  <c r="T1656" i="3"/>
  <c r="U1645" i="3"/>
  <c r="T1644" i="3"/>
  <c r="U1633" i="3"/>
  <c r="T1632" i="3"/>
  <c r="U1621" i="3"/>
  <c r="T1620" i="3"/>
  <c r="U1609" i="3"/>
  <c r="T1608" i="3"/>
  <c r="T1602" i="3"/>
  <c r="L1597" i="3"/>
  <c r="P1593" i="3"/>
  <c r="U1591" i="3"/>
  <c r="L1591" i="3"/>
  <c r="T1585" i="3"/>
  <c r="Q1580" i="3"/>
  <c r="P1575" i="3"/>
  <c r="Q1575" i="3"/>
  <c r="U1575" i="3"/>
  <c r="T1563" i="3"/>
  <c r="P1562" i="3"/>
  <c r="T1562" i="3"/>
  <c r="T1557" i="3"/>
  <c r="P1554" i="3"/>
  <c r="L1553" i="3"/>
  <c r="P1553" i="3"/>
  <c r="Q1553" i="3"/>
  <c r="T1553" i="3"/>
  <c r="T1549" i="3"/>
  <c r="Q1545" i="3"/>
  <c r="T1544" i="3"/>
  <c r="U1536" i="3"/>
  <c r="P1528" i="3"/>
  <c r="P1492" i="3"/>
  <c r="P1456" i="3"/>
  <c r="P1415" i="3"/>
  <c r="Q1415" i="3"/>
  <c r="T1392" i="3"/>
  <c r="U1392" i="3"/>
  <c r="L1595" i="3"/>
  <c r="P1595" i="3"/>
  <c r="P1577" i="3"/>
  <c r="T1577" i="3"/>
  <c r="T1705" i="3"/>
  <c r="T1693" i="3"/>
  <c r="T1681" i="3"/>
  <c r="T1669" i="3"/>
  <c r="T1657" i="3"/>
  <c r="T1645" i="3"/>
  <c r="T1633" i="3"/>
  <c r="T1621" i="3"/>
  <c r="T1609" i="3"/>
  <c r="U1600" i="3"/>
  <c r="U1595" i="3"/>
  <c r="P1587" i="3"/>
  <c r="Q1587" i="3"/>
  <c r="U1587" i="3"/>
  <c r="L1583" i="3"/>
  <c r="P1583" i="3"/>
  <c r="U1577" i="3"/>
  <c r="Q1573" i="3"/>
  <c r="U1566" i="3"/>
  <c r="P1509" i="3"/>
  <c r="Q1509" i="3"/>
  <c r="P1473" i="3"/>
  <c r="Q1473" i="3"/>
  <c r="P1437" i="3"/>
  <c r="Q1437" i="3"/>
  <c r="Q1399" i="3"/>
  <c r="T1399" i="3"/>
  <c r="L1399" i="3"/>
  <c r="P1399" i="3"/>
  <c r="U1399" i="3"/>
  <c r="U1707" i="3"/>
  <c r="Q1704" i="3"/>
  <c r="U1695" i="3"/>
  <c r="Q1692" i="3"/>
  <c r="U1683" i="3"/>
  <c r="Q1680" i="3"/>
  <c r="U1671" i="3"/>
  <c r="Q1668" i="3"/>
  <c r="U1659" i="3"/>
  <c r="Q1656" i="3"/>
  <c r="U1647" i="3"/>
  <c r="Q1644" i="3"/>
  <c r="U1635" i="3"/>
  <c r="Q1632" i="3"/>
  <c r="U1623" i="3"/>
  <c r="Q1620" i="3"/>
  <c r="U1611" i="3"/>
  <c r="Q1608" i="3"/>
  <c r="U1603" i="3"/>
  <c r="T1600" i="3"/>
  <c r="T1595" i="3"/>
  <c r="U1590" i="3"/>
  <c r="Q1585" i="3"/>
  <c r="U1574" i="3"/>
  <c r="P1573" i="3"/>
  <c r="Q1572" i="3"/>
  <c r="L1565" i="3"/>
  <c r="P1565" i="3"/>
  <c r="Q1565" i="3"/>
  <c r="T1565" i="3"/>
  <c r="T1556" i="3"/>
  <c r="U1556" i="3"/>
  <c r="P1551" i="3"/>
  <c r="Q1551" i="3"/>
  <c r="U1551" i="3"/>
  <c r="Q1549" i="3"/>
  <c r="Q1548" i="3"/>
  <c r="T1533" i="3"/>
  <c r="U1533" i="3"/>
  <c r="P1522" i="3"/>
  <c r="Q1507" i="3"/>
  <c r="L1505" i="3"/>
  <c r="P1505" i="3"/>
  <c r="Q1505" i="3"/>
  <c r="T1505" i="3"/>
  <c r="U1505" i="3"/>
  <c r="P1486" i="3"/>
  <c r="Q1471" i="3"/>
  <c r="L1469" i="3"/>
  <c r="P1469" i="3"/>
  <c r="Q1469" i="3"/>
  <c r="T1469" i="3"/>
  <c r="U1469" i="3"/>
  <c r="P1450" i="3"/>
  <c r="Q1435" i="3"/>
  <c r="L1433" i="3"/>
  <c r="P1433" i="3"/>
  <c r="Q1433" i="3"/>
  <c r="T1433" i="3"/>
  <c r="U1433" i="3"/>
  <c r="L1425" i="3"/>
  <c r="P1425" i="3"/>
  <c r="Q1425" i="3"/>
  <c r="T1425" i="3"/>
  <c r="U1425" i="3"/>
  <c r="P1411" i="3"/>
  <c r="U1390" i="3"/>
  <c r="L1390" i="3"/>
  <c r="P1390" i="3"/>
  <c r="Q1390" i="3"/>
  <c r="T1390" i="3"/>
  <c r="Q1367" i="3"/>
  <c r="P1367" i="3"/>
  <c r="T1598" i="3"/>
  <c r="U1586" i="3"/>
  <c r="L1584" i="3"/>
  <c r="U1579" i="3"/>
  <c r="L1579" i="3"/>
  <c r="Q1577" i="3"/>
  <c r="T1568" i="3"/>
  <c r="U1568" i="3"/>
  <c r="U1558" i="3"/>
  <c r="P1520" i="3"/>
  <c r="Q1520" i="3"/>
  <c r="T1500" i="3"/>
  <c r="U1500" i="3"/>
  <c r="P1484" i="3"/>
  <c r="Q1484" i="3"/>
  <c r="T1464" i="3"/>
  <c r="U1464" i="3"/>
  <c r="P1448" i="3"/>
  <c r="Q1448" i="3"/>
  <c r="Q1420" i="3"/>
  <c r="P1400" i="3"/>
  <c r="Q1400" i="3"/>
  <c r="P1378" i="3"/>
  <c r="Q1378" i="3"/>
  <c r="Q1595" i="3"/>
  <c r="Q1574" i="3"/>
  <c r="P1563" i="3"/>
  <c r="Q1563" i="3"/>
  <c r="U1563" i="3"/>
  <c r="Q1560" i="3"/>
  <c r="L1538" i="3"/>
  <c r="P1538" i="3"/>
  <c r="Q1538" i="3"/>
  <c r="T1538" i="3"/>
  <c r="Q1354" i="3"/>
  <c r="Q1588" i="3"/>
  <c r="Q1586" i="3"/>
  <c r="Q1576" i="3"/>
  <c r="Q1555" i="3"/>
  <c r="U1549" i="3"/>
  <c r="L1549" i="3"/>
  <c r="P1497" i="3"/>
  <c r="Q1497" i="3"/>
  <c r="P1461" i="3"/>
  <c r="Q1461" i="3"/>
  <c r="T1428" i="3"/>
  <c r="U1428" i="3"/>
  <c r="P1357" i="3"/>
  <c r="Q1357" i="3"/>
  <c r="P1350" i="3"/>
  <c r="Q1350" i="3"/>
  <c r="P1599" i="3"/>
  <c r="U1599" i="3"/>
  <c r="U1583" i="3"/>
  <c r="P1555" i="3"/>
  <c r="Q1550" i="3"/>
  <c r="T1539" i="3"/>
  <c r="Q1531" i="3"/>
  <c r="L1529" i="3"/>
  <c r="P1529" i="3"/>
  <c r="Q1529" i="3"/>
  <c r="T1529" i="3"/>
  <c r="U1529" i="3"/>
  <c r="P1527" i="3"/>
  <c r="Q1495" i="3"/>
  <c r="L1493" i="3"/>
  <c r="P1493" i="3"/>
  <c r="Q1493" i="3"/>
  <c r="T1493" i="3"/>
  <c r="U1493" i="3"/>
  <c r="P1491" i="3"/>
  <c r="Q1459" i="3"/>
  <c r="L1457" i="3"/>
  <c r="P1457" i="3"/>
  <c r="Q1457" i="3"/>
  <c r="T1457" i="3"/>
  <c r="U1457" i="3"/>
  <c r="P1455" i="3"/>
  <c r="P1398" i="3"/>
  <c r="Q1398" i="3"/>
  <c r="P1391" i="3"/>
  <c r="Q1391" i="3"/>
  <c r="P1571" i="3"/>
  <c r="P1559" i="3"/>
  <c r="P1547" i="3"/>
  <c r="P1535" i="3"/>
  <c r="L1531" i="3"/>
  <c r="U1527" i="3"/>
  <c r="T1526" i="3"/>
  <c r="P1523" i="3"/>
  <c r="L1519" i="3"/>
  <c r="U1515" i="3"/>
  <c r="T1514" i="3"/>
  <c r="P1511" i="3"/>
  <c r="L1507" i="3"/>
  <c r="U1503" i="3"/>
  <c r="T1502" i="3"/>
  <c r="P1499" i="3"/>
  <c r="L1495" i="3"/>
  <c r="U1491" i="3"/>
  <c r="T1490" i="3"/>
  <c r="P1487" i="3"/>
  <c r="L1483" i="3"/>
  <c r="U1479" i="3"/>
  <c r="T1478" i="3"/>
  <c r="P1475" i="3"/>
  <c r="L1471" i="3"/>
  <c r="U1467" i="3"/>
  <c r="T1466" i="3"/>
  <c r="P1463" i="3"/>
  <c r="L1459" i="3"/>
  <c r="U1455" i="3"/>
  <c r="T1454" i="3"/>
  <c r="P1451" i="3"/>
  <c r="L1447" i="3"/>
  <c r="U1443" i="3"/>
  <c r="T1442" i="3"/>
  <c r="P1439" i="3"/>
  <c r="L1435" i="3"/>
  <c r="U1431" i="3"/>
  <c r="T1430" i="3"/>
  <c r="Q1428" i="3"/>
  <c r="L1426" i="3"/>
  <c r="Q1421" i="3"/>
  <c r="Q1414" i="3"/>
  <c r="U1412" i="3"/>
  <c r="P1408" i="3"/>
  <c r="Q1401" i="3"/>
  <c r="T1397" i="3"/>
  <c r="U1395" i="3"/>
  <c r="T1384" i="3"/>
  <c r="P1351" i="3"/>
  <c r="Q1351" i="3"/>
  <c r="T1351" i="3"/>
  <c r="U1351" i="3"/>
  <c r="L1351" i="3"/>
  <c r="Q1049" i="3"/>
  <c r="P1049" i="3"/>
  <c r="L1404" i="3"/>
  <c r="Q1404" i="3"/>
  <c r="T1402" i="3"/>
  <c r="Q1393" i="3"/>
  <c r="U1389" i="3"/>
  <c r="P1383" i="3"/>
  <c r="U1383" i="3"/>
  <c r="Q1381" i="3"/>
  <c r="Q1374" i="3"/>
  <c r="Q1373" i="3"/>
  <c r="Q1176" i="3"/>
  <c r="P1176" i="3"/>
  <c r="P1537" i="3"/>
  <c r="Q1526" i="3"/>
  <c r="P1525" i="3"/>
  <c r="Q1514" i="3"/>
  <c r="P1513" i="3"/>
  <c r="Q1502" i="3"/>
  <c r="P1501" i="3"/>
  <c r="Q1490" i="3"/>
  <c r="P1489" i="3"/>
  <c r="Q1478" i="3"/>
  <c r="P1477" i="3"/>
  <c r="Q1466" i="3"/>
  <c r="P1465" i="3"/>
  <c r="Q1454" i="3"/>
  <c r="P1453" i="3"/>
  <c r="Q1442" i="3"/>
  <c r="P1441" i="3"/>
  <c r="Q1430" i="3"/>
  <c r="P1429" i="3"/>
  <c r="L1418" i="3"/>
  <c r="T1418" i="3"/>
  <c r="T1413" i="3"/>
  <c r="U1411" i="3"/>
  <c r="U1394" i="3"/>
  <c r="Q1387" i="3"/>
  <c r="T1387" i="3"/>
  <c r="L1387" i="3"/>
  <c r="Q1376" i="3"/>
  <c r="U1376" i="3"/>
  <c r="P1339" i="3"/>
  <c r="Q1339" i="3"/>
  <c r="T1339" i="3"/>
  <c r="U1339" i="3"/>
  <c r="L1339" i="3"/>
  <c r="P1327" i="3"/>
  <c r="Q1327" i="3"/>
  <c r="T1327" i="3"/>
  <c r="U1327" i="3"/>
  <c r="L1327" i="3"/>
  <c r="P1315" i="3"/>
  <c r="Q1315" i="3"/>
  <c r="T1315" i="3"/>
  <c r="U1315" i="3"/>
  <c r="L1315" i="3"/>
  <c r="P1303" i="3"/>
  <c r="Q1303" i="3"/>
  <c r="T1303" i="3"/>
  <c r="U1303" i="3"/>
  <c r="L1303" i="3"/>
  <c r="P1291" i="3"/>
  <c r="Q1291" i="3"/>
  <c r="T1291" i="3"/>
  <c r="U1291" i="3"/>
  <c r="L1291" i="3"/>
  <c r="P1279" i="3"/>
  <c r="Q1279" i="3"/>
  <c r="T1279" i="3"/>
  <c r="U1279" i="3"/>
  <c r="L1279" i="3"/>
  <c r="P1267" i="3"/>
  <c r="Q1267" i="3"/>
  <c r="T1267" i="3"/>
  <c r="U1267" i="3"/>
  <c r="L1267" i="3"/>
  <c r="P1255" i="3"/>
  <c r="Q1255" i="3"/>
  <c r="T1255" i="3"/>
  <c r="U1255" i="3"/>
  <c r="L1255" i="3"/>
  <c r="P1243" i="3"/>
  <c r="Q1243" i="3"/>
  <c r="T1243" i="3"/>
  <c r="U1243" i="3"/>
  <c r="L1243" i="3"/>
  <c r="P1231" i="3"/>
  <c r="Q1231" i="3"/>
  <c r="T1231" i="3"/>
  <c r="U1231" i="3"/>
  <c r="L1231" i="3"/>
  <c r="P1219" i="3"/>
  <c r="Q1219" i="3"/>
  <c r="T1219" i="3"/>
  <c r="U1219" i="3"/>
  <c r="L1219" i="3"/>
  <c r="P1207" i="3"/>
  <c r="Q1207" i="3"/>
  <c r="T1207" i="3"/>
  <c r="U1207" i="3"/>
  <c r="L1207" i="3"/>
  <c r="Q1527" i="3"/>
  <c r="P1526" i="3"/>
  <c r="Q1515" i="3"/>
  <c r="P1514" i="3"/>
  <c r="Q1503" i="3"/>
  <c r="P1502" i="3"/>
  <c r="Q1491" i="3"/>
  <c r="P1490" i="3"/>
  <c r="Q1479" i="3"/>
  <c r="P1478" i="3"/>
  <c r="Q1467" i="3"/>
  <c r="P1466" i="3"/>
  <c r="Q1455" i="3"/>
  <c r="P1454" i="3"/>
  <c r="Q1443" i="3"/>
  <c r="P1442" i="3"/>
  <c r="Q1431" i="3"/>
  <c r="P1430" i="3"/>
  <c r="Q1424" i="3"/>
  <c r="T1420" i="3"/>
  <c r="U1416" i="3"/>
  <c r="Q1409" i="3"/>
  <c r="U1403" i="3"/>
  <c r="Q1402" i="3"/>
  <c r="P1396" i="3"/>
  <c r="Q1389" i="3"/>
  <c r="T1385" i="3"/>
  <c r="U1382" i="3"/>
  <c r="U1372" i="3"/>
  <c r="L1371" i="3"/>
  <c r="P1371" i="3"/>
  <c r="U1371" i="3"/>
  <c r="T1365" i="3"/>
  <c r="U1365" i="3"/>
  <c r="P1360" i="3"/>
  <c r="Q1360" i="3"/>
  <c r="U1354" i="3"/>
  <c r="L1347" i="3"/>
  <c r="P1347" i="3"/>
  <c r="Q1347" i="3"/>
  <c r="U1347" i="3"/>
  <c r="P1342" i="3"/>
  <c r="Q1342" i="3"/>
  <c r="U1204" i="3"/>
  <c r="T1204" i="3"/>
  <c r="P1178" i="3"/>
  <c r="T1178" i="3"/>
  <c r="Q1178" i="3"/>
  <c r="U1178" i="3"/>
  <c r="L1178" i="3"/>
  <c r="Q1564" i="3"/>
  <c r="Q1552" i="3"/>
  <c r="Q1540" i="3"/>
  <c r="U1531" i="3"/>
  <c r="Q1528" i="3"/>
  <c r="U1519" i="3"/>
  <c r="Q1516" i="3"/>
  <c r="U1507" i="3"/>
  <c r="Q1504" i="3"/>
  <c r="U1495" i="3"/>
  <c r="Q1492" i="3"/>
  <c r="U1483" i="3"/>
  <c r="Q1480" i="3"/>
  <c r="U1471" i="3"/>
  <c r="Q1468" i="3"/>
  <c r="U1459" i="3"/>
  <c r="Q1456" i="3"/>
  <c r="U1447" i="3"/>
  <c r="Q1444" i="3"/>
  <c r="U1435" i="3"/>
  <c r="Q1432" i="3"/>
  <c r="P1424" i="3"/>
  <c r="U1417" i="3"/>
  <c r="T1416" i="3"/>
  <c r="T1412" i="3"/>
  <c r="Q1407" i="3"/>
  <c r="P1402" i="3"/>
  <c r="Q1394" i="3"/>
  <c r="L1392" i="3"/>
  <c r="Q1392" i="3"/>
  <c r="P1389" i="3"/>
  <c r="L1380" i="3"/>
  <c r="Q1380" i="3"/>
  <c r="L1377" i="3"/>
  <c r="T1372" i="3"/>
  <c r="Q1366" i="3"/>
  <c r="U1358" i="3"/>
  <c r="U1348" i="3"/>
  <c r="Q1337" i="3"/>
  <c r="P1330" i="3"/>
  <c r="Q1330" i="3"/>
  <c r="Q1325" i="3"/>
  <c r="P1318" i="3"/>
  <c r="Q1318" i="3"/>
  <c r="Q1313" i="3"/>
  <c r="P1306" i="3"/>
  <c r="Q1306" i="3"/>
  <c r="Q1301" i="3"/>
  <c r="P1294" i="3"/>
  <c r="Q1294" i="3"/>
  <c r="Q1289" i="3"/>
  <c r="P1282" i="3"/>
  <c r="Q1282" i="3"/>
  <c r="Q1277" i="3"/>
  <c r="P1270" i="3"/>
  <c r="Q1270" i="3"/>
  <c r="Q1265" i="3"/>
  <c r="P1258" i="3"/>
  <c r="Q1258" i="3"/>
  <c r="Q1253" i="3"/>
  <c r="P1246" i="3"/>
  <c r="Q1246" i="3"/>
  <c r="Q1241" i="3"/>
  <c r="P1234" i="3"/>
  <c r="Q1234" i="3"/>
  <c r="Q1229" i="3"/>
  <c r="P1222" i="3"/>
  <c r="Q1222" i="3"/>
  <c r="Q1217" i="3"/>
  <c r="P1210" i="3"/>
  <c r="Q1210" i="3"/>
  <c r="P1185" i="3"/>
  <c r="U1185" i="3"/>
  <c r="Q1185" i="3"/>
  <c r="T1185" i="3"/>
  <c r="L1185" i="3"/>
  <c r="P1159" i="3"/>
  <c r="U1544" i="3"/>
  <c r="U1532" i="3"/>
  <c r="T1531" i="3"/>
  <c r="U1520" i="3"/>
  <c r="T1519" i="3"/>
  <c r="U1508" i="3"/>
  <c r="T1507" i="3"/>
  <c r="U1496" i="3"/>
  <c r="T1495" i="3"/>
  <c r="U1484" i="3"/>
  <c r="T1483" i="3"/>
  <c r="U1472" i="3"/>
  <c r="T1471" i="3"/>
  <c r="U1460" i="3"/>
  <c r="T1459" i="3"/>
  <c r="U1448" i="3"/>
  <c r="T1447" i="3"/>
  <c r="U1436" i="3"/>
  <c r="T1435" i="3"/>
  <c r="U1426" i="3"/>
  <c r="Q1423" i="3"/>
  <c r="T1423" i="3"/>
  <c r="L1423" i="3"/>
  <c r="U1421" i="3"/>
  <c r="U1414" i="3"/>
  <c r="U1408" i="3"/>
  <c r="P1407" i="3"/>
  <c r="L1406" i="3"/>
  <c r="T1406" i="3"/>
  <c r="T1401" i="3"/>
  <c r="P1384" i="3"/>
  <c r="Q1384" i="3"/>
  <c r="Q1382" i="3"/>
  <c r="P1363" i="3"/>
  <c r="Q1363" i="3"/>
  <c r="T1363" i="3"/>
  <c r="U1363" i="3"/>
  <c r="L1363" i="3"/>
  <c r="L1537" i="3"/>
  <c r="L1525" i="3"/>
  <c r="U1521" i="3"/>
  <c r="Q1518" i="3"/>
  <c r="L1513" i="3"/>
  <c r="U1509" i="3"/>
  <c r="Q1506" i="3"/>
  <c r="L1501" i="3"/>
  <c r="U1497" i="3"/>
  <c r="L1489" i="3"/>
  <c r="U1485" i="3"/>
  <c r="L1477" i="3"/>
  <c r="U1473" i="3"/>
  <c r="L1465" i="3"/>
  <c r="U1461" i="3"/>
  <c r="L1453" i="3"/>
  <c r="U1449" i="3"/>
  <c r="Q1446" i="3"/>
  <c r="L1441" i="3"/>
  <c r="U1437" i="3"/>
  <c r="L1429" i="3"/>
  <c r="T1426" i="3"/>
  <c r="U1419" i="3"/>
  <c r="Q1412" i="3"/>
  <c r="U1404" i="3"/>
  <c r="U1391" i="3"/>
  <c r="U1388" i="3"/>
  <c r="U1379" i="3"/>
  <c r="Q1370" i="3"/>
  <c r="Q1352" i="3"/>
  <c r="T1352" i="3"/>
  <c r="U1352" i="3"/>
  <c r="Q1346" i="3"/>
  <c r="U1342" i="3"/>
  <c r="P1338" i="3"/>
  <c r="Q1338" i="3"/>
  <c r="P1326" i="3"/>
  <c r="Q1326" i="3"/>
  <c r="P1314" i="3"/>
  <c r="Q1314" i="3"/>
  <c r="P1302" i="3"/>
  <c r="Q1302" i="3"/>
  <c r="P1290" i="3"/>
  <c r="Q1290" i="3"/>
  <c r="P1278" i="3"/>
  <c r="Q1278" i="3"/>
  <c r="P1190" i="3"/>
  <c r="Q1190" i="3"/>
  <c r="T1190" i="3"/>
  <c r="U1190" i="3"/>
  <c r="L1190" i="3"/>
  <c r="U1179" i="3"/>
  <c r="T1179" i="3"/>
  <c r="T1404" i="3"/>
  <c r="L1402" i="3"/>
  <c r="L1389" i="3"/>
  <c r="Q1386" i="3"/>
  <c r="T1376" i="3"/>
  <c r="T1367" i="3"/>
  <c r="Q1411" i="3"/>
  <c r="T1411" i="3"/>
  <c r="L1411" i="3"/>
  <c r="L1394" i="3"/>
  <c r="T1394" i="3"/>
  <c r="L1382" i="3"/>
  <c r="T1382" i="3"/>
  <c r="P1375" i="3"/>
  <c r="Q1375" i="3"/>
  <c r="T1375" i="3"/>
  <c r="U1375" i="3"/>
  <c r="L1375" i="3"/>
  <c r="P1372" i="3"/>
  <c r="Q1372" i="3"/>
  <c r="Q1343" i="3"/>
  <c r="P1343" i="3"/>
  <c r="P1334" i="3"/>
  <c r="Q1334" i="3"/>
  <c r="P1322" i="3"/>
  <c r="Q1322" i="3"/>
  <c r="P1310" i="3"/>
  <c r="Q1310" i="3"/>
  <c r="P1298" i="3"/>
  <c r="Q1298" i="3"/>
  <c r="P1286" i="3"/>
  <c r="Q1286" i="3"/>
  <c r="P1274" i="3"/>
  <c r="Q1274" i="3"/>
  <c r="P1262" i="3"/>
  <c r="Q1262" i="3"/>
  <c r="P1250" i="3"/>
  <c r="Q1250" i="3"/>
  <c r="P1238" i="3"/>
  <c r="Q1238" i="3"/>
  <c r="P1226" i="3"/>
  <c r="Q1226" i="3"/>
  <c r="P1214" i="3"/>
  <c r="Q1214" i="3"/>
  <c r="P1420" i="3"/>
  <c r="Q1413" i="3"/>
  <c r="P1404" i="3"/>
  <c r="Q1385" i="3"/>
  <c r="Q1383" i="3"/>
  <c r="P1376" i="3"/>
  <c r="P1348" i="3"/>
  <c r="Q1348" i="3"/>
  <c r="Q1331" i="3"/>
  <c r="P1331" i="3"/>
  <c r="U1322" i="3"/>
  <c r="Q1319" i="3"/>
  <c r="P1319" i="3"/>
  <c r="U1310" i="3"/>
  <c r="Q1307" i="3"/>
  <c r="P1307" i="3"/>
  <c r="U1298" i="3"/>
  <c r="Q1295" i="3"/>
  <c r="P1295" i="3"/>
  <c r="U1286" i="3"/>
  <c r="Q1283" i="3"/>
  <c r="P1283" i="3"/>
  <c r="U1274" i="3"/>
  <c r="Q1271" i="3"/>
  <c r="P1271" i="3"/>
  <c r="U1262" i="3"/>
  <c r="Q1259" i="3"/>
  <c r="P1259" i="3"/>
  <c r="U1250" i="3"/>
  <c r="Q1247" i="3"/>
  <c r="P1247" i="3"/>
  <c r="U1238" i="3"/>
  <c r="Q1235" i="3"/>
  <c r="P1235" i="3"/>
  <c r="U1226" i="3"/>
  <c r="Q1223" i="3"/>
  <c r="P1223" i="3"/>
  <c r="U1214" i="3"/>
  <c r="Q1211" i="3"/>
  <c r="P1211" i="3"/>
  <c r="P1153" i="3"/>
  <c r="U1147" i="3"/>
  <c r="L1147" i="3"/>
  <c r="P1147" i="3"/>
  <c r="Q1147" i="3"/>
  <c r="T1147" i="3"/>
  <c r="Q1418" i="3"/>
  <c r="L1416" i="3"/>
  <c r="Q1416" i="3"/>
  <c r="T1414" i="3"/>
  <c r="P1413" i="3"/>
  <c r="U1401" i="3"/>
  <c r="P1387" i="3"/>
  <c r="L1359" i="3"/>
  <c r="P1359" i="3"/>
  <c r="U1359" i="3"/>
  <c r="T1353" i="3"/>
  <c r="U1353" i="3"/>
  <c r="P1329" i="3"/>
  <c r="Q1329" i="3"/>
  <c r="P1317" i="3"/>
  <c r="Q1317" i="3"/>
  <c r="P1305" i="3"/>
  <c r="Q1305" i="3"/>
  <c r="P1293" i="3"/>
  <c r="Q1293" i="3"/>
  <c r="P1281" i="3"/>
  <c r="Q1281" i="3"/>
  <c r="P1269" i="3"/>
  <c r="Q1269" i="3"/>
  <c r="P1257" i="3"/>
  <c r="Q1257" i="3"/>
  <c r="P1245" i="3"/>
  <c r="Q1245" i="3"/>
  <c r="P1233" i="3"/>
  <c r="Q1233" i="3"/>
  <c r="P1221" i="3"/>
  <c r="Q1221" i="3"/>
  <c r="P1209" i="3"/>
  <c r="Q1209" i="3"/>
  <c r="P1193" i="3"/>
  <c r="Q1193" i="3"/>
  <c r="T1370" i="3"/>
  <c r="Q1368" i="3"/>
  <c r="T1358" i="3"/>
  <c r="Q1356" i="3"/>
  <c r="T1346" i="3"/>
  <c r="Q1344" i="3"/>
  <c r="U1335" i="3"/>
  <c r="T1334" i="3"/>
  <c r="Q1332" i="3"/>
  <c r="U1323" i="3"/>
  <c r="T1322" i="3"/>
  <c r="Q1320" i="3"/>
  <c r="U1311" i="3"/>
  <c r="T1310" i="3"/>
  <c r="Q1308" i="3"/>
  <c r="U1299" i="3"/>
  <c r="T1298" i="3"/>
  <c r="Q1296" i="3"/>
  <c r="U1287" i="3"/>
  <c r="T1286" i="3"/>
  <c r="Q1284" i="3"/>
  <c r="U1275" i="3"/>
  <c r="T1274" i="3"/>
  <c r="Q1272" i="3"/>
  <c r="U1263" i="3"/>
  <c r="T1262" i="3"/>
  <c r="Q1260" i="3"/>
  <c r="U1251" i="3"/>
  <c r="T1250" i="3"/>
  <c r="Q1248" i="3"/>
  <c r="U1239" i="3"/>
  <c r="T1238" i="3"/>
  <c r="Q1236" i="3"/>
  <c r="U1227" i="3"/>
  <c r="T1226" i="3"/>
  <c r="Q1224" i="3"/>
  <c r="U1215" i="3"/>
  <c r="T1214" i="3"/>
  <c r="Q1212" i="3"/>
  <c r="U1201" i="3"/>
  <c r="U1199" i="3"/>
  <c r="U1188" i="3"/>
  <c r="L1181" i="3"/>
  <c r="P1181" i="3"/>
  <c r="T1181" i="3"/>
  <c r="U1171" i="3"/>
  <c r="L1171" i="3"/>
  <c r="U1148" i="3"/>
  <c r="P1125" i="3"/>
  <c r="P1105" i="3"/>
  <c r="Q1105" i="3"/>
  <c r="T863" i="3"/>
  <c r="P863" i="3"/>
  <c r="Q863" i="3"/>
  <c r="U863" i="3"/>
  <c r="L863" i="3"/>
  <c r="T1205" i="3"/>
  <c r="L1175" i="3"/>
  <c r="P1175" i="3"/>
  <c r="U1153" i="3"/>
  <c r="L1153" i="3"/>
  <c r="L1142" i="3"/>
  <c r="P1142" i="3"/>
  <c r="T1142" i="3"/>
  <c r="P1120" i="3"/>
  <c r="Q1120" i="3"/>
  <c r="P1111" i="3"/>
  <c r="L1109" i="3"/>
  <c r="P1109" i="3"/>
  <c r="Q1109" i="3"/>
  <c r="T1109" i="3"/>
  <c r="U1109" i="3"/>
  <c r="T1093" i="3"/>
  <c r="L1093" i="3"/>
  <c r="P1093" i="3"/>
  <c r="Q1093" i="3"/>
  <c r="U1093" i="3"/>
  <c r="P1082" i="3"/>
  <c r="Q1082" i="3"/>
  <c r="Q1080" i="3"/>
  <c r="Q1335" i="3"/>
  <c r="Q1323" i="3"/>
  <c r="Q1311" i="3"/>
  <c r="Q1299" i="3"/>
  <c r="Q1287" i="3"/>
  <c r="Q1275" i="3"/>
  <c r="Q1263" i="3"/>
  <c r="Q1251" i="3"/>
  <c r="Q1239" i="3"/>
  <c r="Q1227" i="3"/>
  <c r="Q1215" i="3"/>
  <c r="Q1194" i="3"/>
  <c r="P1191" i="3"/>
  <c r="T1189" i="3"/>
  <c r="U1159" i="3"/>
  <c r="L1159" i="3"/>
  <c r="Q1150" i="3"/>
  <c r="Q1001" i="3"/>
  <c r="P1001" i="3"/>
  <c r="Q989" i="3"/>
  <c r="P989" i="3"/>
  <c r="Q1336" i="3"/>
  <c r="P1335" i="3"/>
  <c r="Q1324" i="3"/>
  <c r="P1323" i="3"/>
  <c r="Q1312" i="3"/>
  <c r="P1311" i="3"/>
  <c r="Q1300" i="3"/>
  <c r="P1299" i="3"/>
  <c r="Q1288" i="3"/>
  <c r="P1287" i="3"/>
  <c r="Q1276" i="3"/>
  <c r="P1275" i="3"/>
  <c r="Q1264" i="3"/>
  <c r="P1263" i="3"/>
  <c r="Q1252" i="3"/>
  <c r="P1251" i="3"/>
  <c r="Q1240" i="3"/>
  <c r="P1239" i="3"/>
  <c r="Q1228" i="3"/>
  <c r="P1227" i="3"/>
  <c r="Q1216" i="3"/>
  <c r="P1215" i="3"/>
  <c r="Q1205" i="3"/>
  <c r="Q1200" i="3"/>
  <c r="P1199" i="3"/>
  <c r="P1197" i="3"/>
  <c r="T1195" i="3"/>
  <c r="P1194" i="3"/>
  <c r="Q1186" i="3"/>
  <c r="Q1182" i="3"/>
  <c r="T1182" i="3"/>
  <c r="U1174" i="3"/>
  <c r="T1172" i="3"/>
  <c r="L1169" i="3"/>
  <c r="P1169" i="3"/>
  <c r="T1169" i="3"/>
  <c r="P1166" i="3"/>
  <c r="T1166" i="3"/>
  <c r="Q1164" i="3"/>
  <c r="P1137" i="3"/>
  <c r="Q1135" i="3"/>
  <c r="T1135" i="3"/>
  <c r="U1135" i="3"/>
  <c r="L1135" i="3"/>
  <c r="L1133" i="3"/>
  <c r="P1133" i="3"/>
  <c r="Q1133" i="3"/>
  <c r="T1133" i="3"/>
  <c r="U1133" i="3"/>
  <c r="P1113" i="3"/>
  <c r="P936" i="3"/>
  <c r="Q936" i="3"/>
  <c r="U1340" i="3"/>
  <c r="U1328" i="3"/>
  <c r="U1316" i="3"/>
  <c r="U1304" i="3"/>
  <c r="U1292" i="3"/>
  <c r="U1280" i="3"/>
  <c r="U1268" i="3"/>
  <c r="U1256" i="3"/>
  <c r="U1244" i="3"/>
  <c r="U1232" i="3"/>
  <c r="U1220" i="3"/>
  <c r="U1208" i="3"/>
  <c r="Q1206" i="3"/>
  <c r="P1205" i="3"/>
  <c r="P1203" i="3"/>
  <c r="T1201" i="3"/>
  <c r="P1200" i="3"/>
  <c r="Q1192" i="3"/>
  <c r="Q1189" i="3"/>
  <c r="Q1184" i="3"/>
  <c r="P1179" i="3"/>
  <c r="Q1179" i="3"/>
  <c r="T1176" i="3"/>
  <c r="L1163" i="3"/>
  <c r="P1163" i="3"/>
  <c r="P1152" i="3"/>
  <c r="L1145" i="3"/>
  <c r="P1145" i="3"/>
  <c r="T1145" i="3"/>
  <c r="T1140" i="3"/>
  <c r="P1131" i="3"/>
  <c r="T1116" i="3"/>
  <c r="P1097" i="3"/>
  <c r="Q1097" i="3"/>
  <c r="L1074" i="3"/>
  <c r="Q1074" i="3"/>
  <c r="P1074" i="3"/>
  <c r="T1074" i="3"/>
  <c r="U1074" i="3"/>
  <c r="L1038" i="3"/>
  <c r="Q1038" i="3"/>
  <c r="P1038" i="3"/>
  <c r="T1038" i="3"/>
  <c r="U1038" i="3"/>
  <c r="Q953" i="3"/>
  <c r="P953" i="3"/>
  <c r="U1341" i="3"/>
  <c r="T1340" i="3"/>
  <c r="U1329" i="3"/>
  <c r="T1328" i="3"/>
  <c r="U1317" i="3"/>
  <c r="T1316" i="3"/>
  <c r="U1305" i="3"/>
  <c r="T1304" i="3"/>
  <c r="U1293" i="3"/>
  <c r="T1292" i="3"/>
  <c r="U1281" i="3"/>
  <c r="T1280" i="3"/>
  <c r="U1269" i="3"/>
  <c r="T1268" i="3"/>
  <c r="U1257" i="3"/>
  <c r="T1256" i="3"/>
  <c r="U1245" i="3"/>
  <c r="T1244" i="3"/>
  <c r="U1233" i="3"/>
  <c r="T1232" i="3"/>
  <c r="U1221" i="3"/>
  <c r="T1220" i="3"/>
  <c r="U1209" i="3"/>
  <c r="T1208" i="3"/>
  <c r="U1196" i="3"/>
  <c r="P1189" i="3"/>
  <c r="P1184" i="3"/>
  <c r="T1151" i="3"/>
  <c r="L1151" i="3"/>
  <c r="P1151" i="3"/>
  <c r="P1148" i="3"/>
  <c r="T1148" i="3"/>
  <c r="Q1126" i="3"/>
  <c r="P1124" i="3"/>
  <c r="P1108" i="3"/>
  <c r="Q1108" i="3"/>
  <c r="P1092" i="3"/>
  <c r="Q1092" i="3"/>
  <c r="L1087" i="3"/>
  <c r="P1087" i="3"/>
  <c r="Q1087" i="3"/>
  <c r="T1087" i="3"/>
  <c r="U1087" i="3"/>
  <c r="P1056" i="3"/>
  <c r="Q1056" i="3"/>
  <c r="P961" i="3"/>
  <c r="Q961" i="3"/>
  <c r="T961" i="3"/>
  <c r="U961" i="3"/>
  <c r="L961" i="3"/>
  <c r="L1370" i="3"/>
  <c r="L1358" i="3"/>
  <c r="L1346" i="3"/>
  <c r="L1334" i="3"/>
  <c r="L1322" i="3"/>
  <c r="L1310" i="3"/>
  <c r="L1298" i="3"/>
  <c r="L1286" i="3"/>
  <c r="L1274" i="3"/>
  <c r="L1262" i="3"/>
  <c r="L1250" i="3"/>
  <c r="L1238" i="3"/>
  <c r="L1226" i="3"/>
  <c r="L1214" i="3"/>
  <c r="Q1204" i="3"/>
  <c r="U1202" i="3"/>
  <c r="Q1201" i="3"/>
  <c r="T1196" i="3"/>
  <c r="P1195" i="3"/>
  <c r="U1191" i="3"/>
  <c r="U1183" i="3"/>
  <c r="U1175" i="3"/>
  <c r="P1173" i="3"/>
  <c r="U1162" i="3"/>
  <c r="T1160" i="3"/>
  <c r="L1157" i="3"/>
  <c r="P1157" i="3"/>
  <c r="T1157" i="3"/>
  <c r="P1154" i="3"/>
  <c r="T1154" i="3"/>
  <c r="P1143" i="3"/>
  <c r="P1064" i="3"/>
  <c r="P1044" i="3"/>
  <c r="Q1044" i="3"/>
  <c r="Q1034" i="3"/>
  <c r="P992" i="3"/>
  <c r="Q992" i="3"/>
  <c r="T1202" i="3"/>
  <c r="L1194" i="3"/>
  <c r="T1191" i="3"/>
  <c r="T1188" i="3"/>
  <c r="U1177" i="3"/>
  <c r="L1177" i="3"/>
  <c r="T1175" i="3"/>
  <c r="Q1170" i="3"/>
  <c r="P1167" i="3"/>
  <c r="Q1167" i="3"/>
  <c r="U1167" i="3"/>
  <c r="T1164" i="3"/>
  <c r="P1117" i="3"/>
  <c r="Q1117" i="3"/>
  <c r="P1101" i="3"/>
  <c r="P1075" i="3"/>
  <c r="Q1075" i="3"/>
  <c r="P1068" i="3"/>
  <c r="Q1068" i="3"/>
  <c r="P1132" i="3"/>
  <c r="Q1132" i="3"/>
  <c r="P1008" i="3"/>
  <c r="Q1008" i="3"/>
  <c r="Q1175" i="3"/>
  <c r="P1161" i="3"/>
  <c r="P1149" i="3"/>
  <c r="P1144" i="3"/>
  <c r="Q1144" i="3"/>
  <c r="P1123" i="3"/>
  <c r="L1121" i="3"/>
  <c r="P1121" i="3"/>
  <c r="Q1121" i="3"/>
  <c r="T1121" i="3"/>
  <c r="U1121" i="3"/>
  <c r="P1073" i="3"/>
  <c r="Q1073" i="3"/>
  <c r="Q1037" i="3"/>
  <c r="P1037" i="3"/>
  <c r="Q941" i="3"/>
  <c r="P941" i="3"/>
  <c r="T1187" i="3"/>
  <c r="P1182" i="3"/>
  <c r="Q1174" i="3"/>
  <c r="Q1172" i="3"/>
  <c r="U1165" i="3"/>
  <c r="L1165" i="3"/>
  <c r="Q1159" i="3"/>
  <c r="Q1158" i="3"/>
  <c r="P1155" i="3"/>
  <c r="Q1153" i="3"/>
  <c r="Q1142" i="3"/>
  <c r="P1136" i="3"/>
  <c r="P1086" i="3"/>
  <c r="P1032" i="3"/>
  <c r="Q1032" i="3"/>
  <c r="Q1025" i="3"/>
  <c r="P1025" i="3"/>
  <c r="Q1023" i="3"/>
  <c r="T1023" i="3"/>
  <c r="L1023" i="3"/>
  <c r="P1023" i="3"/>
  <c r="U1023" i="3"/>
  <c r="U1155" i="3"/>
  <c r="U1143" i="3"/>
  <c r="P1139" i="3"/>
  <c r="U1131" i="3"/>
  <c r="T1130" i="3"/>
  <c r="P1127" i="3"/>
  <c r="L1123" i="3"/>
  <c r="U1119" i="3"/>
  <c r="T1118" i="3"/>
  <c r="P1115" i="3"/>
  <c r="L1111" i="3"/>
  <c r="U1107" i="3"/>
  <c r="T1106" i="3"/>
  <c r="P1103" i="3"/>
  <c r="L1099" i="3"/>
  <c r="U1091" i="3"/>
  <c r="T1077" i="3"/>
  <c r="L1070" i="3"/>
  <c r="P1061" i="3"/>
  <c r="Q1057" i="3"/>
  <c r="T1057" i="3"/>
  <c r="L1057" i="3"/>
  <c r="L1053" i="3"/>
  <c r="T1035" i="3"/>
  <c r="P1021" i="3"/>
  <c r="Q1021" i="3"/>
  <c r="T1021" i="3"/>
  <c r="U1021" i="3"/>
  <c r="L1021" i="3"/>
  <c r="P996" i="3"/>
  <c r="Q996" i="3"/>
  <c r="P980" i="3"/>
  <c r="Q980" i="3"/>
  <c r="P951" i="3"/>
  <c r="P932" i="3"/>
  <c r="Q932" i="3"/>
  <c r="P925" i="3"/>
  <c r="Q925" i="3"/>
  <c r="T925" i="3"/>
  <c r="U925" i="3"/>
  <c r="L925" i="3"/>
  <c r="P898" i="3"/>
  <c r="Q898" i="3"/>
  <c r="L753" i="3"/>
  <c r="P753" i="3"/>
  <c r="T753" i="3"/>
  <c r="Q753" i="3"/>
  <c r="U753" i="3"/>
  <c r="Q1079" i="3"/>
  <c r="P1066" i="3"/>
  <c r="Q1051" i="3"/>
  <c r="P1042" i="3"/>
  <c r="Q1042" i="3"/>
  <c r="P984" i="3"/>
  <c r="Q984" i="3"/>
  <c r="U980" i="3"/>
  <c r="P968" i="3"/>
  <c r="Q968" i="3"/>
  <c r="U932" i="3"/>
  <c r="U913" i="3"/>
  <c r="T913" i="3"/>
  <c r="P873" i="3"/>
  <c r="Q855" i="3"/>
  <c r="P855" i="3"/>
  <c r="Q1130" i="3"/>
  <c r="Q1118" i="3"/>
  <c r="Q1106" i="3"/>
  <c r="U1094" i="3"/>
  <c r="T1086" i="3"/>
  <c r="Q1077" i="3"/>
  <c r="L1062" i="3"/>
  <c r="Q1062" i="3"/>
  <c r="P1047" i="3"/>
  <c r="U1026" i="3"/>
  <c r="L1026" i="3"/>
  <c r="Q1026" i="3"/>
  <c r="P1012" i="3"/>
  <c r="P972" i="3"/>
  <c r="Q972" i="3"/>
  <c r="P956" i="3"/>
  <c r="Q956" i="3"/>
  <c r="P949" i="3"/>
  <c r="Q949" i="3"/>
  <c r="T949" i="3"/>
  <c r="U949" i="3"/>
  <c r="L949" i="3"/>
  <c r="P913" i="3"/>
  <c r="Q913" i="3"/>
  <c r="P903" i="3"/>
  <c r="Q903" i="3"/>
  <c r="U1170" i="3"/>
  <c r="U1158" i="3"/>
  <c r="Q1155" i="3"/>
  <c r="U1146" i="3"/>
  <c r="Q1143" i="3"/>
  <c r="U1134" i="3"/>
  <c r="Q1131" i="3"/>
  <c r="P1130" i="3"/>
  <c r="U1122" i="3"/>
  <c r="Q1119" i="3"/>
  <c r="P1118" i="3"/>
  <c r="U1110" i="3"/>
  <c r="Q1107" i="3"/>
  <c r="P1106" i="3"/>
  <c r="U1098" i="3"/>
  <c r="P1091" i="3"/>
  <c r="U1089" i="3"/>
  <c r="U1084" i="3"/>
  <c r="U1078" i="3"/>
  <c r="P1077" i="3"/>
  <c r="L1076" i="3"/>
  <c r="T1076" i="3"/>
  <c r="T1071" i="3"/>
  <c r="U1040" i="3"/>
  <c r="L1040" i="3"/>
  <c r="T1040" i="3"/>
  <c r="P1000" i="3"/>
  <c r="P960" i="3"/>
  <c r="Q960" i="3"/>
  <c r="U956" i="3"/>
  <c r="P934" i="3"/>
  <c r="P917" i="3"/>
  <c r="P915" i="3"/>
  <c r="Q915" i="3"/>
  <c r="P905" i="3"/>
  <c r="Q905" i="3"/>
  <c r="T905" i="3"/>
  <c r="U905" i="3"/>
  <c r="L905" i="3"/>
  <c r="P876" i="3"/>
  <c r="Q876" i="3"/>
  <c r="T1170" i="3"/>
  <c r="T1158" i="3"/>
  <c r="T1146" i="3"/>
  <c r="L1139" i="3"/>
  <c r="T1134" i="3"/>
  <c r="L1127" i="3"/>
  <c r="U1123" i="3"/>
  <c r="T1122" i="3"/>
  <c r="L1115" i="3"/>
  <c r="U1111" i="3"/>
  <c r="T1110" i="3"/>
  <c r="L1103" i="3"/>
  <c r="U1099" i="3"/>
  <c r="Q1067" i="3"/>
  <c r="Q1060" i="3"/>
  <c r="U1058" i="3"/>
  <c r="P1054" i="3"/>
  <c r="Q1052" i="3"/>
  <c r="L1050" i="3"/>
  <c r="Q1050" i="3"/>
  <c r="L1047" i="3"/>
  <c r="P1036" i="3"/>
  <c r="T1025" i="3"/>
  <c r="U1025" i="3"/>
  <c r="P1024" i="3"/>
  <c r="Q1019" i="3"/>
  <c r="P988" i="3"/>
  <c r="Q947" i="3"/>
  <c r="P924" i="3"/>
  <c r="Q924" i="3"/>
  <c r="P894" i="3"/>
  <c r="Q894" i="3"/>
  <c r="T894" i="3"/>
  <c r="U894" i="3"/>
  <c r="L894" i="3"/>
  <c r="Q864" i="3"/>
  <c r="U1136" i="3"/>
  <c r="U1124" i="3"/>
  <c r="T1123" i="3"/>
  <c r="U1112" i="3"/>
  <c r="T1111" i="3"/>
  <c r="U1100" i="3"/>
  <c r="T1099" i="3"/>
  <c r="U1088" i="3"/>
  <c r="U1083" i="3"/>
  <c r="T1070" i="3"/>
  <c r="Q1065" i="3"/>
  <c r="Q1033" i="3"/>
  <c r="T1033" i="3"/>
  <c r="U1033" i="3"/>
  <c r="L1033" i="3"/>
  <c r="Q1013" i="3"/>
  <c r="P1013" i="3"/>
  <c r="P920" i="3"/>
  <c r="Q920" i="3"/>
  <c r="Q853" i="3"/>
  <c r="P853" i="3"/>
  <c r="U1173" i="3"/>
  <c r="U1161" i="3"/>
  <c r="U1149" i="3"/>
  <c r="L1141" i="3"/>
  <c r="U1137" i="3"/>
  <c r="T1136" i="3"/>
  <c r="L1129" i="3"/>
  <c r="U1125" i="3"/>
  <c r="T1124" i="3"/>
  <c r="L1117" i="3"/>
  <c r="U1113" i="3"/>
  <c r="T1112" i="3"/>
  <c r="L1105" i="3"/>
  <c r="U1101" i="3"/>
  <c r="T1100" i="3"/>
  <c r="T1094" i="3"/>
  <c r="P1090" i="3"/>
  <c r="Q1081" i="3"/>
  <c r="T1081" i="3"/>
  <c r="L1081" i="3"/>
  <c r="U1079" i="3"/>
  <c r="U1072" i="3"/>
  <c r="U1066" i="3"/>
  <c r="L1064" i="3"/>
  <c r="T1064" i="3"/>
  <c r="T1059" i="3"/>
  <c r="U1057" i="3"/>
  <c r="T1053" i="3"/>
  <c r="U1049" i="3"/>
  <c r="U1035" i="3"/>
  <c r="P1030" i="3"/>
  <c r="Q1030" i="3"/>
  <c r="P1011" i="3"/>
  <c r="P964" i="3"/>
  <c r="P948" i="3"/>
  <c r="Q948" i="3"/>
  <c r="P928" i="3"/>
  <c r="Q1123" i="3"/>
  <c r="Q1111" i="3"/>
  <c r="Q1099" i="3"/>
  <c r="T1079" i="3"/>
  <c r="U1077" i="3"/>
  <c r="Q1070" i="3"/>
  <c r="T1066" i="3"/>
  <c r="Q1055" i="3"/>
  <c r="U1042" i="3"/>
  <c r="P1022" i="3"/>
  <c r="Q1022" i="3"/>
  <c r="U1022" i="3"/>
  <c r="P1009" i="3"/>
  <c r="Q1009" i="3"/>
  <c r="T1009" i="3"/>
  <c r="U1009" i="3"/>
  <c r="L1009" i="3"/>
  <c r="P944" i="3"/>
  <c r="Q944" i="3"/>
  <c r="P937" i="3"/>
  <c r="Q937" i="3"/>
  <c r="T937" i="3"/>
  <c r="U937" i="3"/>
  <c r="L937" i="3"/>
  <c r="Q1091" i="3"/>
  <c r="L1086" i="3"/>
  <c r="Q1086" i="3"/>
  <c r="U1052" i="3"/>
  <c r="L1052" i="3"/>
  <c r="T1052" i="3"/>
  <c r="P997" i="3"/>
  <c r="Q997" i="3"/>
  <c r="T997" i="3"/>
  <c r="U997" i="3"/>
  <c r="L997" i="3"/>
  <c r="Q977" i="3"/>
  <c r="P977" i="3"/>
  <c r="Q916" i="3"/>
  <c r="P902" i="3"/>
  <c r="Q902" i="3"/>
  <c r="P1094" i="3"/>
  <c r="P1079" i="3"/>
  <c r="Q1069" i="3"/>
  <c r="T1069" i="3"/>
  <c r="L1069" i="3"/>
  <c r="Q1066" i="3"/>
  <c r="P1053" i="3"/>
  <c r="P1048" i="3"/>
  <c r="U1048" i="3"/>
  <c r="P1041" i="3"/>
  <c r="U1041" i="3"/>
  <c r="Q995" i="3"/>
  <c r="P985" i="3"/>
  <c r="Q985" i="3"/>
  <c r="T985" i="3"/>
  <c r="U985" i="3"/>
  <c r="L985" i="3"/>
  <c r="P975" i="3"/>
  <c r="Q965" i="3"/>
  <c r="P965" i="3"/>
  <c r="Q935" i="3"/>
  <c r="Q929" i="3"/>
  <c r="P929" i="3"/>
  <c r="Q865" i="3"/>
  <c r="P865" i="3"/>
  <c r="L1098" i="3"/>
  <c r="Q1098" i="3"/>
  <c r="U1090" i="3"/>
  <c r="Q1089" i="3"/>
  <c r="Q1084" i="3"/>
  <c r="U1082" i="3"/>
  <c r="P1078" i="3"/>
  <c r="Q1071" i="3"/>
  <c r="T1067" i="3"/>
  <c r="U1065" i="3"/>
  <c r="P1062" i="3"/>
  <c r="Q1058" i="3"/>
  <c r="T1054" i="3"/>
  <c r="T1050" i="3"/>
  <c r="P1046" i="3"/>
  <c r="Q1045" i="3"/>
  <c r="T1045" i="3"/>
  <c r="U1045" i="3"/>
  <c r="L1045" i="3"/>
  <c r="U1034" i="3"/>
  <c r="Q1031" i="3"/>
  <c r="P1026" i="3"/>
  <c r="U1016" i="3"/>
  <c r="P1004" i="3"/>
  <c r="Q1004" i="3"/>
  <c r="Q983" i="3"/>
  <c r="P973" i="3"/>
  <c r="Q973" i="3"/>
  <c r="T973" i="3"/>
  <c r="U973" i="3"/>
  <c r="L973" i="3"/>
  <c r="P963" i="3"/>
  <c r="P946" i="3"/>
  <c r="P927" i="3"/>
  <c r="U1029" i="3"/>
  <c r="T1028" i="3"/>
  <c r="U1017" i="3"/>
  <c r="T1016" i="3"/>
  <c r="Q1014" i="3"/>
  <c r="U1005" i="3"/>
  <c r="T1004" i="3"/>
  <c r="Q1002" i="3"/>
  <c r="U993" i="3"/>
  <c r="T992" i="3"/>
  <c r="Q990" i="3"/>
  <c r="U981" i="3"/>
  <c r="T980" i="3"/>
  <c r="Q978" i="3"/>
  <c r="U969" i="3"/>
  <c r="T968" i="3"/>
  <c r="Q966" i="3"/>
  <c r="U957" i="3"/>
  <c r="T956" i="3"/>
  <c r="Q954" i="3"/>
  <c r="U945" i="3"/>
  <c r="T944" i="3"/>
  <c r="Q942" i="3"/>
  <c r="U933" i="3"/>
  <c r="T932" i="3"/>
  <c r="Q930" i="3"/>
  <c r="U921" i="3"/>
  <c r="T920" i="3"/>
  <c r="Q912" i="3"/>
  <c r="T907" i="3"/>
  <c r="T902" i="3"/>
  <c r="U898" i="3"/>
  <c r="Q886" i="3"/>
  <c r="P884" i="3"/>
  <c r="T882" i="3"/>
  <c r="U875" i="3"/>
  <c r="L866" i="3"/>
  <c r="Q866" i="3"/>
  <c r="L857" i="3"/>
  <c r="P857" i="3"/>
  <c r="U857" i="3"/>
  <c r="Q847" i="3"/>
  <c r="Q835" i="3"/>
  <c r="P798" i="3"/>
  <c r="Q798" i="3"/>
  <c r="T1018" i="3"/>
  <c r="L1011" i="3"/>
  <c r="L999" i="3"/>
  <c r="L987" i="3"/>
  <c r="L975" i="3"/>
  <c r="L963" i="3"/>
  <c r="L951" i="3"/>
  <c r="L939" i="3"/>
  <c r="L927" i="3"/>
  <c r="L917" i="3"/>
  <c r="U910" i="3"/>
  <c r="P907" i="3"/>
  <c r="T892" i="3"/>
  <c r="Q885" i="3"/>
  <c r="T885" i="3"/>
  <c r="L885" i="3"/>
  <c r="L881" i="3"/>
  <c r="P870" i="3"/>
  <c r="Q870" i="3"/>
  <c r="P675" i="3"/>
  <c r="Q675" i="3"/>
  <c r="P906" i="3"/>
  <c r="P807" i="3"/>
  <c r="Q790" i="3"/>
  <c r="P1029" i="3"/>
  <c r="Q1018" i="3"/>
  <c r="P1017" i="3"/>
  <c r="Q1006" i="3"/>
  <c r="P1005" i="3"/>
  <c r="Q994" i="3"/>
  <c r="P993" i="3"/>
  <c r="Q982" i="3"/>
  <c r="P981" i="3"/>
  <c r="Q970" i="3"/>
  <c r="P969" i="3"/>
  <c r="Q958" i="3"/>
  <c r="P957" i="3"/>
  <c r="Q946" i="3"/>
  <c r="P945" i="3"/>
  <c r="Q934" i="3"/>
  <c r="P933" i="3"/>
  <c r="Q922" i="3"/>
  <c r="P921" i="3"/>
  <c r="Q914" i="3"/>
  <c r="T911" i="3"/>
  <c r="Q908" i="3"/>
  <c r="T904" i="3"/>
  <c r="U900" i="3"/>
  <c r="Q895" i="3"/>
  <c r="Q892" i="3"/>
  <c r="L890" i="3"/>
  <c r="Q890" i="3"/>
  <c r="P887" i="3"/>
  <c r="T869" i="3"/>
  <c r="U868" i="3"/>
  <c r="L868" i="3"/>
  <c r="T868" i="3"/>
  <c r="Q862" i="3"/>
  <c r="T853" i="3"/>
  <c r="U853" i="3"/>
  <c r="P852" i="3"/>
  <c r="Q844" i="3"/>
  <c r="P832" i="3"/>
  <c r="Q832" i="3"/>
  <c r="T823" i="3"/>
  <c r="P823" i="3"/>
  <c r="Q823" i="3"/>
  <c r="U823" i="3"/>
  <c r="L823" i="3"/>
  <c r="U812" i="3"/>
  <c r="P812" i="3"/>
  <c r="Q812" i="3"/>
  <c r="T812" i="3"/>
  <c r="L812" i="3"/>
  <c r="P770" i="3"/>
  <c r="P1018" i="3"/>
  <c r="L1014" i="3"/>
  <c r="U1010" i="3"/>
  <c r="P1006" i="3"/>
  <c r="L1002" i="3"/>
  <c r="U998" i="3"/>
  <c r="P994" i="3"/>
  <c r="L990" i="3"/>
  <c r="U986" i="3"/>
  <c r="P982" i="3"/>
  <c r="L978" i="3"/>
  <c r="U974" i="3"/>
  <c r="P970" i="3"/>
  <c r="L966" i="3"/>
  <c r="U962" i="3"/>
  <c r="P958" i="3"/>
  <c r="L954" i="3"/>
  <c r="U950" i="3"/>
  <c r="L942" i="3"/>
  <c r="U938" i="3"/>
  <c r="L930" i="3"/>
  <c r="U926" i="3"/>
  <c r="P918" i="3"/>
  <c r="U916" i="3"/>
  <c r="P914" i="3"/>
  <c r="L912" i="3"/>
  <c r="P892" i="3"/>
  <c r="L886" i="3"/>
  <c r="L878" i="3"/>
  <c r="Q878" i="3"/>
  <c r="Q861" i="3"/>
  <c r="T861" i="3"/>
  <c r="U861" i="3"/>
  <c r="L861" i="3"/>
  <c r="P858" i="3"/>
  <c r="Q858" i="3"/>
  <c r="P850" i="3"/>
  <c r="Q850" i="3"/>
  <c r="T850" i="3"/>
  <c r="U850" i="3"/>
  <c r="P848" i="3"/>
  <c r="T841" i="3"/>
  <c r="U841" i="3"/>
  <c r="P836" i="3"/>
  <c r="U832" i="3"/>
  <c r="Q777" i="3"/>
  <c r="U1011" i="3"/>
  <c r="U999" i="3"/>
  <c r="U987" i="3"/>
  <c r="U975" i="3"/>
  <c r="U963" i="3"/>
  <c r="U951" i="3"/>
  <c r="U939" i="3"/>
  <c r="U927" i="3"/>
  <c r="Q907" i="3"/>
  <c r="U899" i="3"/>
  <c r="U889" i="3"/>
  <c r="P882" i="3"/>
  <c r="T875" i="3"/>
  <c r="Q871" i="3"/>
  <c r="U856" i="3"/>
  <c r="L846" i="3"/>
  <c r="P846" i="3"/>
  <c r="Q846" i="3"/>
  <c r="Q841" i="3"/>
  <c r="P841" i="3"/>
  <c r="P840" i="3"/>
  <c r="P838" i="3"/>
  <c r="Q838" i="3"/>
  <c r="T838" i="3"/>
  <c r="U838" i="3"/>
  <c r="L744" i="3"/>
  <c r="P744" i="3"/>
  <c r="Q744" i="3"/>
  <c r="T744" i="3"/>
  <c r="U744" i="3"/>
  <c r="U1036" i="3"/>
  <c r="L1028" i="3"/>
  <c r="U1024" i="3"/>
  <c r="L1016" i="3"/>
  <c r="U1012" i="3"/>
  <c r="T1011" i="3"/>
  <c r="L1004" i="3"/>
  <c r="U1000" i="3"/>
  <c r="T999" i="3"/>
  <c r="L992" i="3"/>
  <c r="U988" i="3"/>
  <c r="T987" i="3"/>
  <c r="L980" i="3"/>
  <c r="U976" i="3"/>
  <c r="T975" i="3"/>
  <c r="L968" i="3"/>
  <c r="U964" i="3"/>
  <c r="T963" i="3"/>
  <c r="L956" i="3"/>
  <c r="U952" i="3"/>
  <c r="T951" i="3"/>
  <c r="L944" i="3"/>
  <c r="U940" i="3"/>
  <c r="T939" i="3"/>
  <c r="L932" i="3"/>
  <c r="U928" i="3"/>
  <c r="T927" i="3"/>
  <c r="L920" i="3"/>
  <c r="U917" i="3"/>
  <c r="P904" i="3"/>
  <c r="P896" i="3"/>
  <c r="P888" i="3"/>
  <c r="U844" i="3"/>
  <c r="Q815" i="3"/>
  <c r="P815" i="3"/>
  <c r="U809" i="3"/>
  <c r="T809" i="3"/>
  <c r="U1013" i="3"/>
  <c r="Q1010" i="3"/>
  <c r="U1001" i="3"/>
  <c r="Q998" i="3"/>
  <c r="U989" i="3"/>
  <c r="Q986" i="3"/>
  <c r="U977" i="3"/>
  <c r="Q974" i="3"/>
  <c r="U965" i="3"/>
  <c r="Q962" i="3"/>
  <c r="Q950" i="3"/>
  <c r="Q938" i="3"/>
  <c r="Q926" i="3"/>
  <c r="T917" i="3"/>
  <c r="Q910" i="3"/>
  <c r="U906" i="3"/>
  <c r="T887" i="3"/>
  <c r="U885" i="3"/>
  <c r="T881" i="3"/>
  <c r="U870" i="3"/>
  <c r="U820" i="3"/>
  <c r="T820" i="3"/>
  <c r="P795" i="3"/>
  <c r="Q795" i="3"/>
  <c r="T795" i="3"/>
  <c r="U795" i="3"/>
  <c r="L795" i="3"/>
  <c r="Q791" i="3"/>
  <c r="P791" i="3"/>
  <c r="Q767" i="3"/>
  <c r="P767" i="3"/>
  <c r="U1014" i="3"/>
  <c r="Q1011" i="3"/>
  <c r="U1002" i="3"/>
  <c r="Q999" i="3"/>
  <c r="U990" i="3"/>
  <c r="Q987" i="3"/>
  <c r="U978" i="3"/>
  <c r="Q975" i="3"/>
  <c r="U966" i="3"/>
  <c r="Q963" i="3"/>
  <c r="U954" i="3"/>
  <c r="Q951" i="3"/>
  <c r="U942" i="3"/>
  <c r="Q939" i="3"/>
  <c r="U930" i="3"/>
  <c r="Q927" i="3"/>
  <c r="P910" i="3"/>
  <c r="P908" i="3"/>
  <c r="T906" i="3"/>
  <c r="P899" i="3"/>
  <c r="Q897" i="3"/>
  <c r="T897" i="3"/>
  <c r="Q883" i="3"/>
  <c r="U880" i="3"/>
  <c r="L880" i="3"/>
  <c r="T880" i="3"/>
  <c r="P872" i="3"/>
  <c r="T870" i="3"/>
  <c r="Q917" i="3"/>
  <c r="T912" i="3"/>
  <c r="T886" i="3"/>
  <c r="P885" i="3"/>
  <c r="Q881" i="3"/>
  <c r="Q877" i="3"/>
  <c r="P877" i="3"/>
  <c r="P869" i="3"/>
  <c r="U869" i="3"/>
  <c r="T862" i="3"/>
  <c r="U862" i="3"/>
  <c r="Q860" i="3"/>
  <c r="Q859" i="3"/>
  <c r="Q851" i="3"/>
  <c r="T851" i="3"/>
  <c r="U851" i="3"/>
  <c r="P849" i="3"/>
  <c r="Q849" i="3"/>
  <c r="T849" i="3"/>
  <c r="U849" i="3"/>
  <c r="L849" i="3"/>
  <c r="P833" i="3"/>
  <c r="Q833" i="3"/>
  <c r="P911" i="3"/>
  <c r="Q909" i="3"/>
  <c r="T909" i="3"/>
  <c r="U907" i="3"/>
  <c r="Q906" i="3"/>
  <c r="P900" i="3"/>
  <c r="U882" i="3"/>
  <c r="P881" i="3"/>
  <c r="P874" i="3"/>
  <c r="Q873" i="3"/>
  <c r="T873" i="3"/>
  <c r="U873" i="3"/>
  <c r="L873" i="3"/>
  <c r="Q839" i="3"/>
  <c r="P837" i="3"/>
  <c r="Q837" i="3"/>
  <c r="T837" i="3"/>
  <c r="U837" i="3"/>
  <c r="L837" i="3"/>
  <c r="Q813" i="3"/>
  <c r="Q811" i="3"/>
  <c r="T856" i="3"/>
  <c r="Q854" i="3"/>
  <c r="U845" i="3"/>
  <c r="T844" i="3"/>
  <c r="Q842" i="3"/>
  <c r="T832" i="3"/>
  <c r="U826" i="3"/>
  <c r="P813" i="3"/>
  <c r="U806" i="3"/>
  <c r="U804" i="3"/>
  <c r="U793" i="3"/>
  <c r="U782" i="3"/>
  <c r="Q721" i="3"/>
  <c r="P696" i="3"/>
  <c r="U696" i="3"/>
  <c r="L696" i="3"/>
  <c r="Q696" i="3"/>
  <c r="T696" i="3"/>
  <c r="Q692" i="3"/>
  <c r="P692" i="3"/>
  <c r="P664" i="3"/>
  <c r="Q664" i="3"/>
  <c r="T664" i="3"/>
  <c r="U664" i="3"/>
  <c r="L664" i="3"/>
  <c r="P640" i="3"/>
  <c r="Q640" i="3"/>
  <c r="T640" i="3"/>
  <c r="U640" i="3"/>
  <c r="L640" i="3"/>
  <c r="P581" i="3"/>
  <c r="Q581" i="3"/>
  <c r="U816" i="3"/>
  <c r="Q773" i="3"/>
  <c r="Q758" i="3"/>
  <c r="U758" i="3"/>
  <c r="L758" i="3"/>
  <c r="Q746" i="3"/>
  <c r="P728" i="3"/>
  <c r="Q728" i="3"/>
  <c r="Q677" i="3"/>
  <c r="U677" i="3"/>
  <c r="L677" i="3"/>
  <c r="P677" i="3"/>
  <c r="T677" i="3"/>
  <c r="T816" i="3"/>
  <c r="P796" i="3"/>
  <c r="T794" i="3"/>
  <c r="U788" i="3"/>
  <c r="L788" i="3"/>
  <c r="U770" i="3"/>
  <c r="L770" i="3"/>
  <c r="Q761" i="3"/>
  <c r="P739" i="3"/>
  <c r="Q739" i="3"/>
  <c r="P736" i="3"/>
  <c r="U708" i="3"/>
  <c r="L708" i="3"/>
  <c r="P708" i="3"/>
  <c r="Q708" i="3"/>
  <c r="T708" i="3"/>
  <c r="P845" i="3"/>
  <c r="Q834" i="3"/>
  <c r="U830" i="3"/>
  <c r="Q810" i="3"/>
  <c r="Q805" i="3"/>
  <c r="P804" i="3"/>
  <c r="P802" i="3"/>
  <c r="Q789" i="3"/>
  <c r="L780" i="3"/>
  <c r="P780" i="3"/>
  <c r="T780" i="3"/>
  <c r="P777" i="3"/>
  <c r="T777" i="3"/>
  <c r="Q775" i="3"/>
  <c r="L756" i="3"/>
  <c r="P756" i="3"/>
  <c r="T756" i="3"/>
  <c r="Q747" i="3"/>
  <c r="P704" i="3"/>
  <c r="Q704" i="3"/>
  <c r="P834" i="3"/>
  <c r="T828" i="3"/>
  <c r="L825" i="3"/>
  <c r="Q816" i="3"/>
  <c r="P810" i="3"/>
  <c r="P808" i="3"/>
  <c r="T806" i="3"/>
  <c r="P805" i="3"/>
  <c r="Q797" i="3"/>
  <c r="Q794" i="3"/>
  <c r="L792" i="3"/>
  <c r="P792" i="3"/>
  <c r="T790" i="3"/>
  <c r="T782" i="3"/>
  <c r="L774" i="3"/>
  <c r="P774" i="3"/>
  <c r="P763" i="3"/>
  <c r="P743" i="3"/>
  <c r="Q743" i="3"/>
  <c r="U839" i="3"/>
  <c r="U829" i="3"/>
  <c r="P816" i="3"/>
  <c r="P814" i="3"/>
  <c r="U801" i="3"/>
  <c r="P794" i="3"/>
  <c r="P784" i="3"/>
  <c r="L765" i="3"/>
  <c r="P765" i="3"/>
  <c r="T765" i="3"/>
  <c r="P754" i="3"/>
  <c r="Q754" i="3"/>
  <c r="T754" i="3"/>
  <c r="U754" i="3"/>
  <c r="Q752" i="3"/>
  <c r="Q716" i="3"/>
  <c r="Q680" i="3"/>
  <c r="P680" i="3"/>
  <c r="L856" i="3"/>
  <c r="U852" i="3"/>
  <c r="L844" i="3"/>
  <c r="U840" i="3"/>
  <c r="T839" i="3"/>
  <c r="L832" i="3"/>
  <c r="Q828" i="3"/>
  <c r="P822" i="3"/>
  <c r="P820" i="3"/>
  <c r="T818" i="3"/>
  <c r="P817" i="3"/>
  <c r="Q809" i="3"/>
  <c r="U807" i="3"/>
  <c r="Q806" i="3"/>
  <c r="T801" i="3"/>
  <c r="P800" i="3"/>
  <c r="U796" i="3"/>
  <c r="U791" i="3"/>
  <c r="L789" i="3"/>
  <c r="Q787" i="3"/>
  <c r="P786" i="3"/>
  <c r="Q782" i="3"/>
  <c r="U773" i="3"/>
  <c r="T771" i="3"/>
  <c r="L768" i="3"/>
  <c r="P768" i="3"/>
  <c r="T768" i="3"/>
  <c r="L762" i="3"/>
  <c r="P762" i="3"/>
  <c r="U752" i="3"/>
  <c r="T739" i="3"/>
  <c r="Q733" i="3"/>
  <c r="P699" i="3"/>
  <c r="Q699" i="3"/>
  <c r="P687" i="3"/>
  <c r="Q687" i="3"/>
  <c r="Q829" i="3"/>
  <c r="P826" i="3"/>
  <c r="T824" i="3"/>
  <c r="U813" i="3"/>
  <c r="T807" i="3"/>
  <c r="U802" i="3"/>
  <c r="T796" i="3"/>
  <c r="T793" i="3"/>
  <c r="U783" i="3"/>
  <c r="P778" i="3"/>
  <c r="Q778" i="3"/>
  <c r="U778" i="3"/>
  <c r="Q776" i="3"/>
  <c r="T775" i="3"/>
  <c r="T747" i="3"/>
  <c r="U747" i="3"/>
  <c r="L747" i="3"/>
  <c r="P711" i="3"/>
  <c r="Q711" i="3"/>
  <c r="Q689" i="3"/>
  <c r="U689" i="3"/>
  <c r="L689" i="3"/>
  <c r="P689" i="3"/>
  <c r="T689" i="3"/>
  <c r="P829" i="3"/>
  <c r="Q821" i="3"/>
  <c r="Q818" i="3"/>
  <c r="L805" i="3"/>
  <c r="Q801" i="3"/>
  <c r="T799" i="3"/>
  <c r="L794" i="3"/>
  <c r="Q785" i="3"/>
  <c r="T770" i="3"/>
  <c r="T761" i="3"/>
  <c r="T758" i="3"/>
  <c r="Q757" i="3"/>
  <c r="Q827" i="3"/>
  <c r="P818" i="3"/>
  <c r="Q779" i="3"/>
  <c r="P772" i="3"/>
  <c r="P760" i="3"/>
  <c r="Q755" i="3"/>
  <c r="P727" i="3"/>
  <c r="Q727" i="3"/>
  <c r="P723" i="3"/>
  <c r="Q723" i="3"/>
  <c r="P703" i="3"/>
  <c r="Q703" i="3"/>
  <c r="Q830" i="3"/>
  <c r="P824" i="3"/>
  <c r="T814" i="3"/>
  <c r="T811" i="3"/>
  <c r="Q802" i="3"/>
  <c r="P790" i="3"/>
  <c r="P783" i="3"/>
  <c r="L782" i="3"/>
  <c r="U776" i="3"/>
  <c r="L776" i="3"/>
  <c r="Q770" i="3"/>
  <c r="Q769" i="3"/>
  <c r="P766" i="3"/>
  <c r="Q766" i="3"/>
  <c r="U766" i="3"/>
  <c r="P758" i="3"/>
  <c r="U756" i="3"/>
  <c r="P751" i="3"/>
  <c r="Q751" i="3"/>
  <c r="Q668" i="3"/>
  <c r="P668" i="3"/>
  <c r="P750" i="3"/>
  <c r="L746" i="3"/>
  <c r="U742" i="3"/>
  <c r="T741" i="3"/>
  <c r="P738" i="3"/>
  <c r="L734" i="3"/>
  <c r="P730" i="3"/>
  <c r="U726" i="3"/>
  <c r="Q725" i="3"/>
  <c r="Q722" i="3"/>
  <c r="T720" i="3"/>
  <c r="L717" i="3"/>
  <c r="Q717" i="3"/>
  <c r="T715" i="3"/>
  <c r="Q706" i="3"/>
  <c r="U702" i="3"/>
  <c r="P701" i="3"/>
  <c r="Q700" i="3"/>
  <c r="T700" i="3"/>
  <c r="U700" i="3"/>
  <c r="L700" i="3"/>
  <c r="U698" i="3"/>
  <c r="U685" i="3"/>
  <c r="Q682" i="3"/>
  <c r="U673" i="3"/>
  <c r="Q670" i="3"/>
  <c r="P605" i="3"/>
  <c r="Q605" i="3"/>
  <c r="P579" i="3"/>
  <c r="Q579" i="3"/>
  <c r="T579" i="3"/>
  <c r="U579" i="3"/>
  <c r="L579" i="3"/>
  <c r="P497" i="3"/>
  <c r="Q497" i="3"/>
  <c r="T742" i="3"/>
  <c r="L735" i="3"/>
  <c r="T726" i="3"/>
  <c r="L713" i="3"/>
  <c r="L690" i="3"/>
  <c r="L684" i="3"/>
  <c r="P684" i="3"/>
  <c r="U684" i="3"/>
  <c r="L678" i="3"/>
  <c r="L672" i="3"/>
  <c r="P672" i="3"/>
  <c r="U672" i="3"/>
  <c r="Q667" i="3"/>
  <c r="P610" i="3"/>
  <c r="Q610" i="3"/>
  <c r="L729" i="3"/>
  <c r="Q729" i="3"/>
  <c r="P709" i="3"/>
  <c r="L693" i="3"/>
  <c r="Q693" i="3"/>
  <c r="P659" i="3"/>
  <c r="Q659" i="3"/>
  <c r="Q656" i="3"/>
  <c r="P656" i="3"/>
  <c r="P635" i="3"/>
  <c r="Q635" i="3"/>
  <c r="Q632" i="3"/>
  <c r="P632" i="3"/>
  <c r="U781" i="3"/>
  <c r="U769" i="3"/>
  <c r="U757" i="3"/>
  <c r="U745" i="3"/>
  <c r="Q742" i="3"/>
  <c r="P741" i="3"/>
  <c r="U733" i="3"/>
  <c r="Q726" i="3"/>
  <c r="T724" i="3"/>
  <c r="L724" i="3"/>
  <c r="P720" i="3"/>
  <c r="P715" i="3"/>
  <c r="Q707" i="3"/>
  <c r="L705" i="3"/>
  <c r="Q705" i="3"/>
  <c r="P702" i="3"/>
  <c r="P698" i="3"/>
  <c r="P697" i="3"/>
  <c r="Q697" i="3"/>
  <c r="L681" i="3"/>
  <c r="Q681" i="3"/>
  <c r="P663" i="3"/>
  <c r="Q663" i="3"/>
  <c r="U659" i="3"/>
  <c r="P643" i="3"/>
  <c r="Q643" i="3"/>
  <c r="P639" i="3"/>
  <c r="Q639" i="3"/>
  <c r="U635" i="3"/>
  <c r="P626" i="3"/>
  <c r="Q626" i="3"/>
  <c r="P553" i="3"/>
  <c r="Q553" i="3"/>
  <c r="T781" i="3"/>
  <c r="T769" i="3"/>
  <c r="T757" i="3"/>
  <c r="U746" i="3"/>
  <c r="T745" i="3"/>
  <c r="P742" i="3"/>
  <c r="U734" i="3"/>
  <c r="T733" i="3"/>
  <c r="Q732" i="3"/>
  <c r="P726" i="3"/>
  <c r="U722" i="3"/>
  <c r="L701" i="3"/>
  <c r="Q617" i="3"/>
  <c r="P617" i="3"/>
  <c r="P608" i="3"/>
  <c r="Q608" i="3"/>
  <c r="P557" i="3"/>
  <c r="Q557" i="3"/>
  <c r="U735" i="3"/>
  <c r="P732" i="3"/>
  <c r="Q710" i="3"/>
  <c r="P688" i="3"/>
  <c r="Q688" i="3"/>
  <c r="T688" i="3"/>
  <c r="U688" i="3"/>
  <c r="L688" i="3"/>
  <c r="P676" i="3"/>
  <c r="Q676" i="3"/>
  <c r="T676" i="3"/>
  <c r="U676" i="3"/>
  <c r="L676" i="3"/>
  <c r="T668" i="3"/>
  <c r="U668" i="3"/>
  <c r="P652" i="3"/>
  <c r="Q652" i="3"/>
  <c r="T652" i="3"/>
  <c r="U652" i="3"/>
  <c r="L652" i="3"/>
  <c r="P628" i="3"/>
  <c r="Q628" i="3"/>
  <c r="T628" i="3"/>
  <c r="U628" i="3"/>
  <c r="L628" i="3"/>
  <c r="U784" i="3"/>
  <c r="U772" i="3"/>
  <c r="L764" i="3"/>
  <c r="U760" i="3"/>
  <c r="L752" i="3"/>
  <c r="U748" i="3"/>
  <c r="L740" i="3"/>
  <c r="U736" i="3"/>
  <c r="T735" i="3"/>
  <c r="T731" i="3"/>
  <c r="U725" i="3"/>
  <c r="U718" i="3"/>
  <c r="T717" i="3"/>
  <c r="T713" i="3"/>
  <c r="L695" i="3"/>
  <c r="T695" i="3"/>
  <c r="U691" i="3"/>
  <c r="P685" i="3"/>
  <c r="Q685" i="3"/>
  <c r="U680" i="3"/>
  <c r="U679" i="3"/>
  <c r="P673" i="3"/>
  <c r="Q673" i="3"/>
  <c r="P665" i="3"/>
  <c r="U737" i="3"/>
  <c r="U729" i="3"/>
  <c r="U720" i="3"/>
  <c r="U715" i="3"/>
  <c r="U709" i="3"/>
  <c r="L707" i="3"/>
  <c r="T707" i="3"/>
  <c r="T702" i="3"/>
  <c r="Q698" i="3"/>
  <c r="U693" i="3"/>
  <c r="U683" i="3"/>
  <c r="Q625" i="3"/>
  <c r="P625" i="3"/>
  <c r="Q591" i="3"/>
  <c r="Q735" i="3"/>
  <c r="L732" i="3"/>
  <c r="T729" i="3"/>
  <c r="Q713" i="3"/>
  <c r="T709" i="3"/>
  <c r="T693" i="3"/>
  <c r="U690" i="3"/>
  <c r="U678" i="3"/>
  <c r="T672" i="3"/>
  <c r="P647" i="3"/>
  <c r="Q647" i="3"/>
  <c r="Q644" i="3"/>
  <c r="P644" i="3"/>
  <c r="L602" i="3"/>
  <c r="Q602" i="3"/>
  <c r="U602" i="3"/>
  <c r="P602" i="3"/>
  <c r="T602" i="3"/>
  <c r="P713" i="3"/>
  <c r="P655" i="3"/>
  <c r="Q655" i="3"/>
  <c r="P651" i="3"/>
  <c r="Q651" i="3"/>
  <c r="P631" i="3"/>
  <c r="Q631" i="3"/>
  <c r="P598" i="3"/>
  <c r="Q598" i="3"/>
  <c r="P593" i="3"/>
  <c r="Q593" i="3"/>
  <c r="P729" i="3"/>
  <c r="T725" i="3"/>
  <c r="Q724" i="3"/>
  <c r="P721" i="3"/>
  <c r="P716" i="3"/>
  <c r="Q712" i="3"/>
  <c r="T712" i="3"/>
  <c r="L712" i="3"/>
  <c r="U710" i="3"/>
  <c r="Q709" i="3"/>
  <c r="U703" i="3"/>
  <c r="T697" i="3"/>
  <c r="P693" i="3"/>
  <c r="Q690" i="3"/>
  <c r="Q686" i="3"/>
  <c r="Q684" i="3"/>
  <c r="Q678" i="3"/>
  <c r="Q674" i="3"/>
  <c r="Q672" i="3"/>
  <c r="T683" i="3"/>
  <c r="T671" i="3"/>
  <c r="Q669" i="3"/>
  <c r="U660" i="3"/>
  <c r="T659" i="3"/>
  <c r="Q657" i="3"/>
  <c r="U648" i="3"/>
  <c r="T647" i="3"/>
  <c r="Q645" i="3"/>
  <c r="U636" i="3"/>
  <c r="T635" i="3"/>
  <c r="Q633" i="3"/>
  <c r="Q616" i="3"/>
  <c r="T616" i="3"/>
  <c r="T609" i="3"/>
  <c r="L609" i="3"/>
  <c r="P591" i="3"/>
  <c r="T591" i="3"/>
  <c r="T561" i="3"/>
  <c r="U553" i="3"/>
  <c r="P552" i="3"/>
  <c r="P529" i="3"/>
  <c r="P525" i="3"/>
  <c r="Q525" i="3"/>
  <c r="P516" i="3"/>
  <c r="U493" i="3"/>
  <c r="T661" i="3"/>
  <c r="T649" i="3"/>
  <c r="T637" i="3"/>
  <c r="U615" i="3"/>
  <c r="T589" i="3"/>
  <c r="T582" i="3"/>
  <c r="L582" i="3"/>
  <c r="T570" i="3"/>
  <c r="U570" i="3"/>
  <c r="L570" i="3"/>
  <c r="T615" i="3"/>
  <c r="T606" i="3"/>
  <c r="L606" i="3"/>
  <c r="L599" i="3"/>
  <c r="Q599" i="3"/>
  <c r="Q592" i="3"/>
  <c r="T592" i="3"/>
  <c r="U592" i="3"/>
  <c r="P573" i="3"/>
  <c r="Q573" i="3"/>
  <c r="L566" i="3"/>
  <c r="P566" i="3"/>
  <c r="Q566" i="3"/>
  <c r="U566" i="3"/>
  <c r="Q562" i="3"/>
  <c r="P562" i="3"/>
  <c r="L542" i="3"/>
  <c r="P542" i="3"/>
  <c r="Q542" i="3"/>
  <c r="T542" i="3"/>
  <c r="U542" i="3"/>
  <c r="P521" i="3"/>
  <c r="Q521" i="3"/>
  <c r="P510" i="3"/>
  <c r="L506" i="3"/>
  <c r="P506" i="3"/>
  <c r="Q506" i="3"/>
  <c r="T506" i="3"/>
  <c r="U506" i="3"/>
  <c r="P493" i="3"/>
  <c r="P489" i="3"/>
  <c r="Q489" i="3"/>
  <c r="Q661" i="3"/>
  <c r="P660" i="3"/>
  <c r="Q649" i="3"/>
  <c r="P648" i="3"/>
  <c r="Q637" i="3"/>
  <c r="P636" i="3"/>
  <c r="T625" i="3"/>
  <c r="T621" i="3"/>
  <c r="L621" i="3"/>
  <c r="T612" i="3"/>
  <c r="P604" i="3"/>
  <c r="Q597" i="3"/>
  <c r="U588" i="3"/>
  <c r="Q584" i="3"/>
  <c r="T575" i="3"/>
  <c r="L575" i="3"/>
  <c r="Q575" i="3"/>
  <c r="Q559" i="3"/>
  <c r="P549" i="3"/>
  <c r="Q549" i="3"/>
  <c r="P540" i="3"/>
  <c r="P517" i="3"/>
  <c r="P513" i="3"/>
  <c r="Q513" i="3"/>
  <c r="P504" i="3"/>
  <c r="P486" i="3"/>
  <c r="Q484" i="3"/>
  <c r="U665" i="3"/>
  <c r="P661" i="3"/>
  <c r="U653" i="3"/>
  <c r="P649" i="3"/>
  <c r="U641" i="3"/>
  <c r="P637" i="3"/>
  <c r="U629" i="3"/>
  <c r="Q615" i="3"/>
  <c r="L614" i="3"/>
  <c r="Q614" i="3"/>
  <c r="U614" i="3"/>
  <c r="Q601" i="3"/>
  <c r="U594" i="3"/>
  <c r="T588" i="3"/>
  <c r="U585" i="3"/>
  <c r="Q580" i="3"/>
  <c r="T580" i="3"/>
  <c r="U580" i="3"/>
  <c r="T573" i="3"/>
  <c r="U565" i="3"/>
  <c r="P564" i="3"/>
  <c r="Q560" i="3"/>
  <c r="U541" i="3"/>
  <c r="U505" i="3"/>
  <c r="T489" i="3"/>
  <c r="U666" i="3"/>
  <c r="T665" i="3"/>
  <c r="U654" i="3"/>
  <c r="T653" i="3"/>
  <c r="U642" i="3"/>
  <c r="T641" i="3"/>
  <c r="U630" i="3"/>
  <c r="T629" i="3"/>
  <c r="U624" i="3"/>
  <c r="P603" i="3"/>
  <c r="U598" i="3"/>
  <c r="L587" i="3"/>
  <c r="Q587" i="3"/>
  <c r="Q583" i="3"/>
  <c r="P569" i="3"/>
  <c r="Q569" i="3"/>
  <c r="P565" i="3"/>
  <c r="Q565" i="3"/>
  <c r="T549" i="3"/>
  <c r="Q541" i="3"/>
  <c r="Q523" i="3"/>
  <c r="T513" i="3"/>
  <c r="Q505" i="3"/>
  <c r="L683" i="3"/>
  <c r="L671" i="3"/>
  <c r="T666" i="3"/>
  <c r="L659" i="3"/>
  <c r="T654" i="3"/>
  <c r="L647" i="3"/>
  <c r="T642" i="3"/>
  <c r="L635" i="3"/>
  <c r="T630" i="3"/>
  <c r="L626" i="3"/>
  <c r="U626" i="3"/>
  <c r="T624" i="3"/>
  <c r="P618" i="3"/>
  <c r="T618" i="3"/>
  <c r="L618" i="3"/>
  <c r="L611" i="3"/>
  <c r="Q611" i="3"/>
  <c r="Q607" i="3"/>
  <c r="U607" i="3"/>
  <c r="L590" i="3"/>
  <c r="Q590" i="3"/>
  <c r="U590" i="3"/>
  <c r="L578" i="3"/>
  <c r="P578" i="3"/>
  <c r="Q578" i="3"/>
  <c r="U578" i="3"/>
  <c r="P545" i="3"/>
  <c r="Q545" i="3"/>
  <c r="L530" i="3"/>
  <c r="P530" i="3"/>
  <c r="Q530" i="3"/>
  <c r="T530" i="3"/>
  <c r="U530" i="3"/>
  <c r="Q524" i="3"/>
  <c r="P509" i="3"/>
  <c r="Q509" i="3"/>
  <c r="Q665" i="3"/>
  <c r="U656" i="3"/>
  <c r="Q653" i="3"/>
  <c r="U644" i="3"/>
  <c r="Q641" i="3"/>
  <c r="U632" i="3"/>
  <c r="Q629" i="3"/>
  <c r="Q604" i="3"/>
  <c r="T604" i="3"/>
  <c r="T597" i="3"/>
  <c r="L597" i="3"/>
  <c r="T586" i="3"/>
  <c r="U582" i="3"/>
  <c r="Q574" i="3"/>
  <c r="P574" i="3"/>
  <c r="P541" i="3"/>
  <c r="P537" i="3"/>
  <c r="Q537" i="3"/>
  <c r="P501" i="3"/>
  <c r="Q501" i="3"/>
  <c r="P485" i="3"/>
  <c r="Q485" i="3"/>
  <c r="L615" i="3"/>
  <c r="Q613" i="3"/>
  <c r="P558" i="3"/>
  <c r="Q558" i="3"/>
  <c r="T558" i="3"/>
  <c r="U558" i="3"/>
  <c r="L558" i="3"/>
  <c r="U529" i="3"/>
  <c r="P561" i="3"/>
  <c r="Q561" i="3"/>
  <c r="L554" i="3"/>
  <c r="P554" i="3"/>
  <c r="Q554" i="3"/>
  <c r="U554" i="3"/>
  <c r="Q529" i="3"/>
  <c r="L494" i="3"/>
  <c r="P494" i="3"/>
  <c r="Q494" i="3"/>
  <c r="T494" i="3"/>
  <c r="U494" i="3"/>
  <c r="P627" i="3"/>
  <c r="L623" i="3"/>
  <c r="Q623" i="3"/>
  <c r="Q619" i="3"/>
  <c r="U619" i="3"/>
  <c r="T603" i="3"/>
  <c r="T594" i="3"/>
  <c r="L594" i="3"/>
  <c r="P592" i="3"/>
  <c r="P589" i="3"/>
  <c r="Q589" i="3"/>
  <c r="P588" i="3"/>
  <c r="T585" i="3"/>
  <c r="L585" i="3"/>
  <c r="P577" i="3"/>
  <c r="Q577" i="3"/>
  <c r="T566" i="3"/>
  <c r="P533" i="3"/>
  <c r="Q533" i="3"/>
  <c r="P522" i="3"/>
  <c r="L518" i="3"/>
  <c r="P518" i="3"/>
  <c r="Q518" i="3"/>
  <c r="T518" i="3"/>
  <c r="U518" i="3"/>
  <c r="P492" i="3"/>
  <c r="Q563" i="3"/>
  <c r="Q551" i="3"/>
  <c r="P550" i="3"/>
  <c r="L546" i="3"/>
  <c r="T541" i="3"/>
  <c r="Q539" i="3"/>
  <c r="P538" i="3"/>
  <c r="L534" i="3"/>
  <c r="T529" i="3"/>
  <c r="Q527" i="3"/>
  <c r="P526" i="3"/>
  <c r="L522" i="3"/>
  <c r="T517" i="3"/>
  <c r="Q515" i="3"/>
  <c r="P514" i="3"/>
  <c r="L510" i="3"/>
  <c r="T505" i="3"/>
  <c r="Q503" i="3"/>
  <c r="P502" i="3"/>
  <c r="L498" i="3"/>
  <c r="T493" i="3"/>
  <c r="Q491" i="3"/>
  <c r="P490" i="3"/>
  <c r="L486" i="3"/>
  <c r="P491" i="3"/>
  <c r="U568" i="3"/>
  <c r="T567" i="3"/>
  <c r="U556" i="3"/>
  <c r="T555" i="3"/>
  <c r="U544" i="3"/>
  <c r="T543" i="3"/>
  <c r="U532" i="3"/>
  <c r="T531" i="3"/>
  <c r="U520" i="3"/>
  <c r="T519" i="3"/>
  <c r="U508" i="3"/>
  <c r="T507" i="3"/>
  <c r="U496" i="3"/>
  <c r="T495" i="3"/>
  <c r="L573" i="3"/>
  <c r="T568" i="3"/>
  <c r="L561" i="3"/>
  <c r="T556" i="3"/>
  <c r="L549" i="3"/>
  <c r="T544" i="3"/>
  <c r="L537" i="3"/>
  <c r="T532" i="3"/>
  <c r="L525" i="3"/>
  <c r="T520" i="3"/>
  <c r="L513" i="3"/>
  <c r="T508" i="3"/>
  <c r="L501" i="3"/>
  <c r="T496" i="3"/>
  <c r="L489" i="3"/>
  <c r="T484" i="3"/>
  <c r="Q567" i="3"/>
  <c r="Q555" i="3"/>
  <c r="U546" i="3"/>
  <c r="Q543" i="3"/>
  <c r="U534" i="3"/>
  <c r="Q531" i="3"/>
  <c r="U522" i="3"/>
  <c r="Q519" i="3"/>
  <c r="U510" i="3"/>
  <c r="Q507" i="3"/>
  <c r="U498" i="3"/>
  <c r="Q495" i="3"/>
  <c r="U486" i="3"/>
  <c r="Q483" i="3"/>
  <c r="U595" i="3"/>
  <c r="U583" i="3"/>
  <c r="U571" i="3"/>
  <c r="Q568" i="3"/>
  <c r="L563" i="3"/>
  <c r="U559" i="3"/>
  <c r="Q556" i="3"/>
  <c r="L551" i="3"/>
  <c r="U547" i="3"/>
  <c r="T546" i="3"/>
  <c r="Q544" i="3"/>
  <c r="L539" i="3"/>
  <c r="U535" i="3"/>
  <c r="T534" i="3"/>
  <c r="Q532" i="3"/>
  <c r="L527" i="3"/>
  <c r="U523" i="3"/>
  <c r="T522" i="3"/>
  <c r="Q520" i="3"/>
  <c r="L515" i="3"/>
  <c r="U511" i="3"/>
  <c r="T510" i="3"/>
  <c r="Q508" i="3"/>
  <c r="L503" i="3"/>
  <c r="U499" i="3"/>
  <c r="T498" i="3"/>
  <c r="L491" i="3"/>
  <c r="U487" i="3"/>
  <c r="T486" i="3"/>
  <c r="P483" i="3"/>
  <c r="U573" i="3"/>
  <c r="U561" i="3"/>
  <c r="U549" i="3"/>
  <c r="U537" i="3"/>
  <c r="Q534" i="3"/>
  <c r="U525" i="3"/>
  <c r="Q522" i="3"/>
  <c r="U513" i="3"/>
  <c r="Q510" i="3"/>
  <c r="Q498" i="3"/>
  <c r="U489" i="3"/>
  <c r="Q486" i="3"/>
  <c r="B39" i="1"/>
  <c r="F44" i="1"/>
  <c r="G44" i="1" s="1"/>
  <c r="B10" i="111"/>
  <c r="B12" i="111" s="1"/>
  <c r="C66" i="220"/>
  <c r="C90" i="220"/>
  <c r="C51" i="220"/>
  <c r="C54" i="220"/>
  <c r="C29" i="220"/>
  <c r="C52" i="220"/>
  <c r="C28" i="220"/>
  <c r="C99" i="220"/>
  <c r="C75" i="220"/>
  <c r="C26" i="220"/>
  <c r="C102" i="220"/>
  <c r="C77" i="220"/>
  <c r="C100" i="220"/>
  <c r="C40" i="220"/>
  <c r="C25" i="220"/>
  <c r="C89" i="220"/>
  <c r="C53" i="220"/>
  <c r="C64" i="220"/>
  <c r="C73" i="220"/>
  <c r="C49" i="220"/>
  <c r="C84" i="220"/>
  <c r="C72" i="220"/>
  <c r="C60" i="220"/>
  <c r="C48" i="220"/>
  <c r="C36" i="220"/>
  <c r="C24" i="220"/>
  <c r="C78" i="220"/>
  <c r="C42" i="220"/>
  <c r="C65" i="220"/>
  <c r="C76" i="220"/>
  <c r="C86" i="220"/>
  <c r="C62" i="220"/>
  <c r="C97" i="220"/>
  <c r="C61" i="220"/>
  <c r="C83" i="220"/>
  <c r="C101" i="220"/>
  <c r="C41" i="220"/>
  <c r="C88" i="220"/>
  <c r="C96" i="220"/>
  <c r="C71" i="220"/>
  <c r="C47" i="220"/>
  <c r="C35" i="220"/>
  <c r="C94" i="220"/>
  <c r="C82" i="220"/>
  <c r="C70" i="220"/>
  <c r="C58" i="220"/>
  <c r="C46" i="220"/>
  <c r="C34" i="220"/>
  <c r="C30" i="220"/>
  <c r="C93" i="220"/>
  <c r="C81" i="220"/>
  <c r="C69" i="220"/>
  <c r="C57" i="220"/>
  <c r="C45" i="220"/>
  <c r="C33" i="220"/>
  <c r="C59" i="220"/>
  <c r="C105" i="220"/>
  <c r="C104" i="220"/>
  <c r="C92" i="220"/>
  <c r="C80" i="220"/>
  <c r="C68" i="220"/>
  <c r="C56" i="220"/>
  <c r="C44" i="220"/>
  <c r="C32" i="220"/>
  <c r="C87" i="220"/>
  <c r="C63" i="220"/>
  <c r="C39" i="220"/>
  <c r="C27" i="220"/>
  <c r="C98" i="220"/>
  <c r="C74" i="220"/>
  <c r="C50" i="220"/>
  <c r="C38" i="220"/>
  <c r="C85" i="220"/>
  <c r="C37" i="220"/>
  <c r="C95" i="220"/>
  <c r="C103" i="220"/>
  <c r="C91" i="220"/>
  <c r="C79" i="220"/>
  <c r="C67" i="220"/>
  <c r="C55" i="220"/>
  <c r="C43" i="220"/>
  <c r="C31" i="220"/>
  <c r="P1638" i="3" l="1"/>
  <c r="Q1494" i="3"/>
  <c r="P606" i="3"/>
  <c r="Q1458" i="3"/>
  <c r="Q594" i="3"/>
  <c r="P1482" i="3"/>
  <c r="Q582" i="3"/>
  <c r="P570" i="3"/>
  <c r="P1602" i="3"/>
  <c r="Q1626" i="3"/>
  <c r="P1578" i="3"/>
  <c r="Q1422" i="3"/>
  <c r="Q1434" i="3"/>
  <c r="Q546" i="3"/>
  <c r="M4" i="115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M46" i="115"/>
  <c r="M47" i="115"/>
  <c r="M48" i="115"/>
  <c r="M49" i="115"/>
  <c r="M3" i="115"/>
  <c r="K4" i="115"/>
  <c r="Q4" i="115" s="1"/>
  <c r="L4" i="115"/>
  <c r="K5" i="115"/>
  <c r="Q5" i="115" s="1"/>
  <c r="L5" i="115"/>
  <c r="K6" i="115"/>
  <c r="Q6" i="115" s="1"/>
  <c r="L6" i="115"/>
  <c r="R6" i="115" s="1"/>
  <c r="K7" i="115"/>
  <c r="Q7" i="115" s="1"/>
  <c r="L7" i="115"/>
  <c r="R7" i="115" s="1"/>
  <c r="K8" i="115"/>
  <c r="Q8" i="115" s="1"/>
  <c r="L8" i="115"/>
  <c r="R8" i="115" s="1"/>
  <c r="K9" i="115"/>
  <c r="Q9" i="115" s="1"/>
  <c r="L9" i="115"/>
  <c r="R9" i="115" s="1"/>
  <c r="K10" i="115"/>
  <c r="Q10" i="115" s="1"/>
  <c r="L10" i="115"/>
  <c r="K11" i="115"/>
  <c r="Q11" i="115" s="1"/>
  <c r="L11" i="115"/>
  <c r="K12" i="115"/>
  <c r="Q12" i="115" s="1"/>
  <c r="L12" i="115"/>
  <c r="R12" i="115" s="1"/>
  <c r="K13" i="115"/>
  <c r="Q13" i="115" s="1"/>
  <c r="L13" i="115"/>
  <c r="R13" i="115" s="1"/>
  <c r="K14" i="115"/>
  <c r="Q14" i="115" s="1"/>
  <c r="L14" i="115"/>
  <c r="R14" i="115" s="1"/>
  <c r="K15" i="115"/>
  <c r="Q15" i="115" s="1"/>
  <c r="L15" i="115"/>
  <c r="R15" i="115" s="1"/>
  <c r="K16" i="115"/>
  <c r="Q16" i="115" s="1"/>
  <c r="L16" i="115"/>
  <c r="K17" i="115"/>
  <c r="Q17" i="115" s="1"/>
  <c r="L17" i="115"/>
  <c r="K18" i="115"/>
  <c r="Q18" i="115" s="1"/>
  <c r="L18" i="115"/>
  <c r="R18" i="115" s="1"/>
  <c r="K19" i="115"/>
  <c r="Q19" i="115" s="1"/>
  <c r="L19" i="115"/>
  <c r="K20" i="115"/>
  <c r="Q20" i="115" s="1"/>
  <c r="L20" i="115"/>
  <c r="R20" i="115" s="1"/>
  <c r="K21" i="115"/>
  <c r="Q21" i="115" s="1"/>
  <c r="L21" i="115"/>
  <c r="R21" i="115" s="1"/>
  <c r="K22" i="115"/>
  <c r="Q22" i="115" s="1"/>
  <c r="L22" i="115"/>
  <c r="K23" i="115"/>
  <c r="Q23" i="115" s="1"/>
  <c r="L23" i="115"/>
  <c r="K24" i="115"/>
  <c r="Q24" i="115" s="1"/>
  <c r="L24" i="115"/>
  <c r="R24" i="115" s="1"/>
  <c r="K25" i="115"/>
  <c r="Q25" i="115" s="1"/>
  <c r="L25" i="115"/>
  <c r="R25" i="115" s="1"/>
  <c r="K26" i="115"/>
  <c r="Q26" i="115" s="1"/>
  <c r="L26" i="115"/>
  <c r="R26" i="115" s="1"/>
  <c r="K27" i="115"/>
  <c r="Q27" i="115" s="1"/>
  <c r="L27" i="115"/>
  <c r="K28" i="115"/>
  <c r="Q28" i="115" s="1"/>
  <c r="L28" i="115"/>
  <c r="K29" i="115"/>
  <c r="Q29" i="115" s="1"/>
  <c r="L29" i="115"/>
  <c r="K30" i="115"/>
  <c r="Q30" i="115" s="1"/>
  <c r="L30" i="115"/>
  <c r="R30" i="115" s="1"/>
  <c r="K31" i="115"/>
  <c r="Q31" i="115" s="1"/>
  <c r="L31" i="115"/>
  <c r="R31" i="115" s="1"/>
  <c r="K32" i="115"/>
  <c r="Q32" i="115" s="1"/>
  <c r="L32" i="115"/>
  <c r="R32" i="115" s="1"/>
  <c r="K33" i="115"/>
  <c r="Q33" i="115" s="1"/>
  <c r="L33" i="115"/>
  <c r="K34" i="115"/>
  <c r="Q34" i="115" s="1"/>
  <c r="L34" i="115"/>
  <c r="K35" i="115"/>
  <c r="Q35" i="115" s="1"/>
  <c r="L35" i="115"/>
  <c r="K36" i="115"/>
  <c r="Q36" i="115" s="1"/>
  <c r="L36" i="115"/>
  <c r="R36" i="115" s="1"/>
  <c r="K37" i="115"/>
  <c r="Q37" i="115" s="1"/>
  <c r="L37" i="115"/>
  <c r="R37" i="115" s="1"/>
  <c r="K38" i="115"/>
  <c r="Q38" i="115" s="1"/>
  <c r="L38" i="115"/>
  <c r="K39" i="115"/>
  <c r="Q39" i="115" s="1"/>
  <c r="L39" i="115"/>
  <c r="K40" i="115"/>
  <c r="Q40" i="115" s="1"/>
  <c r="L40" i="115"/>
  <c r="K41" i="115"/>
  <c r="Q41" i="115" s="1"/>
  <c r="L41" i="115"/>
  <c r="K42" i="115"/>
  <c r="Q42" i="115" s="1"/>
  <c r="L42" i="115"/>
  <c r="R42" i="115" s="1"/>
  <c r="K43" i="115"/>
  <c r="Q43" i="115" s="1"/>
  <c r="L43" i="115"/>
  <c r="R43" i="115" s="1"/>
  <c r="K44" i="115"/>
  <c r="Q44" i="115" s="1"/>
  <c r="L44" i="115"/>
  <c r="R44" i="115" s="1"/>
  <c r="K45" i="115"/>
  <c r="Q45" i="115" s="1"/>
  <c r="L45" i="115"/>
  <c r="K46" i="115"/>
  <c r="Q46" i="115" s="1"/>
  <c r="L46" i="115"/>
  <c r="K47" i="115"/>
  <c r="Q47" i="115" s="1"/>
  <c r="L47" i="115"/>
  <c r="K48" i="115"/>
  <c r="Q48" i="115" s="1"/>
  <c r="L48" i="115"/>
  <c r="R48" i="115" s="1"/>
  <c r="K49" i="115"/>
  <c r="Q49" i="115" s="1"/>
  <c r="L49" i="115"/>
  <c r="R49" i="115" s="1"/>
  <c r="L3" i="115"/>
  <c r="K3" i="115"/>
  <c r="Q3" i="115" s="1"/>
  <c r="C1" i="224"/>
  <c r="C2" i="224"/>
  <c r="C3" i="224"/>
  <c r="C4" i="224"/>
  <c r="C5" i="224"/>
  <c r="C6" i="224"/>
  <c r="C7" i="224"/>
  <c r="C8" i="224"/>
  <c r="C9" i="224"/>
  <c r="C10" i="224"/>
  <c r="C11" i="224"/>
  <c r="C12" i="224"/>
  <c r="C13" i="224"/>
  <c r="C14" i="224"/>
  <c r="C15" i="224"/>
  <c r="C16" i="224"/>
  <c r="C17" i="224"/>
  <c r="C18" i="224"/>
  <c r="C19" i="224"/>
  <c r="C20" i="224"/>
  <c r="C21" i="224"/>
  <c r="C22" i="224"/>
  <c r="C23" i="224"/>
  <c r="C24" i="224"/>
  <c r="C25" i="224"/>
  <c r="C26" i="224"/>
  <c r="C27" i="224"/>
  <c r="C28" i="224"/>
  <c r="C29" i="224"/>
  <c r="C30" i="224"/>
  <c r="C31" i="224"/>
  <c r="C32" i="224"/>
  <c r="C33" i="224"/>
  <c r="C34" i="224"/>
  <c r="C35" i="224"/>
  <c r="C36" i="224"/>
  <c r="C37" i="224"/>
  <c r="C38" i="224"/>
  <c r="C39" i="224"/>
  <c r="C40" i="224"/>
  <c r="C41" i="224"/>
  <c r="C42" i="224"/>
  <c r="C43" i="224"/>
  <c r="C44" i="224"/>
  <c r="C45" i="224"/>
  <c r="C46" i="224"/>
  <c r="C47" i="224"/>
  <c r="C48" i="224"/>
  <c r="C49" i="224"/>
  <c r="C50" i="224"/>
  <c r="C51" i="224"/>
  <c r="C52" i="224"/>
  <c r="C53" i="224"/>
  <c r="C54" i="224"/>
  <c r="C55" i="224"/>
  <c r="C56" i="224"/>
  <c r="C57" i="224"/>
  <c r="C58" i="224"/>
  <c r="C59" i="224"/>
  <c r="C60" i="224"/>
  <c r="C61" i="224"/>
  <c r="C62" i="224"/>
  <c r="C63" i="224"/>
  <c r="C64" i="224"/>
  <c r="C65" i="224"/>
  <c r="C66" i="224"/>
  <c r="C67" i="224"/>
  <c r="C68" i="224"/>
  <c r="C69" i="224"/>
  <c r="C70" i="224"/>
  <c r="C71" i="224"/>
  <c r="C72" i="224"/>
  <c r="C73" i="224"/>
  <c r="C74" i="224"/>
  <c r="C75" i="224"/>
  <c r="C76" i="224"/>
  <c r="C77" i="224"/>
  <c r="C78" i="224"/>
  <c r="C79" i="224"/>
  <c r="C80" i="224"/>
  <c r="C81" i="224"/>
  <c r="C82" i="224"/>
  <c r="C83" i="224"/>
  <c r="C84" i="224"/>
  <c r="C85" i="224"/>
  <c r="C86" i="224"/>
  <c r="C87" i="224"/>
  <c r="C88" i="224"/>
  <c r="C89" i="224"/>
  <c r="C90" i="224"/>
  <c r="C91" i="224"/>
  <c r="C92" i="224"/>
  <c r="C93" i="224"/>
  <c r="C94" i="224"/>
  <c r="C95" i="224"/>
  <c r="C96" i="224"/>
  <c r="C97" i="224"/>
  <c r="C98" i="224"/>
  <c r="C99" i="224"/>
  <c r="C100" i="224"/>
  <c r="C101" i="224"/>
  <c r="C102" i="224"/>
  <c r="C103" i="224"/>
  <c r="C104" i="224"/>
  <c r="C105" i="224"/>
  <c r="C106" i="224"/>
  <c r="C107" i="224"/>
  <c r="C108" i="224"/>
  <c r="C109" i="224"/>
  <c r="C110" i="224"/>
  <c r="C111" i="224"/>
  <c r="C112" i="224"/>
  <c r="C113" i="224"/>
  <c r="C114" i="224"/>
  <c r="C115" i="224"/>
  <c r="C116" i="224"/>
  <c r="C117" i="224"/>
  <c r="C118" i="224"/>
  <c r="C119" i="224"/>
  <c r="C120" i="224"/>
  <c r="C121" i="224"/>
  <c r="C122" i="224"/>
  <c r="C123" i="224"/>
  <c r="C124" i="224"/>
  <c r="C125" i="224"/>
  <c r="C126" i="224"/>
  <c r="C127" i="224"/>
  <c r="C128" i="224"/>
  <c r="C129" i="224"/>
  <c r="C130" i="224"/>
  <c r="C131" i="224"/>
  <c r="C132" i="224"/>
  <c r="C133" i="224"/>
  <c r="C134" i="224"/>
  <c r="C135" i="224"/>
  <c r="C136" i="224"/>
  <c r="C137" i="224"/>
  <c r="C138" i="224"/>
  <c r="C139" i="224"/>
  <c r="C140" i="224"/>
  <c r="C141" i="224"/>
  <c r="C142" i="224"/>
  <c r="C143" i="224"/>
  <c r="C144" i="224"/>
  <c r="C145" i="224"/>
  <c r="C146" i="224"/>
  <c r="C147" i="224"/>
  <c r="C148" i="224"/>
  <c r="C149" i="224"/>
  <c r="C150" i="224"/>
  <c r="C151" i="224"/>
  <c r="C152" i="224"/>
  <c r="C153" i="224"/>
  <c r="C154" i="224"/>
  <c r="C155" i="224"/>
  <c r="C156" i="224"/>
  <c r="C157" i="224"/>
  <c r="C158" i="224"/>
  <c r="C159" i="224"/>
  <c r="C160" i="224"/>
  <c r="C161" i="224"/>
  <c r="C162" i="224"/>
  <c r="C163" i="224"/>
  <c r="C164" i="224"/>
  <c r="C165" i="224"/>
  <c r="C166" i="224"/>
  <c r="C167" i="224"/>
  <c r="C168" i="224"/>
  <c r="C169" i="224"/>
  <c r="C170" i="224"/>
  <c r="C171" i="224"/>
  <c r="C172" i="224"/>
  <c r="C173" i="224"/>
  <c r="C174" i="224"/>
  <c r="C175" i="224"/>
  <c r="C176" i="224"/>
  <c r="C177" i="224"/>
  <c r="C178" i="224"/>
  <c r="C179" i="224"/>
  <c r="C180" i="224"/>
  <c r="C181" i="224"/>
  <c r="C182" i="224"/>
  <c r="C183" i="224"/>
  <c r="C184" i="224"/>
  <c r="C185" i="224"/>
  <c r="C186" i="224"/>
  <c r="C187" i="224"/>
  <c r="C188" i="224"/>
  <c r="C189" i="224"/>
  <c r="C190" i="224"/>
  <c r="C191" i="224"/>
  <c r="C192" i="224"/>
  <c r="C193" i="224"/>
  <c r="C194" i="224"/>
  <c r="C195" i="224"/>
  <c r="C196" i="224"/>
  <c r="C197" i="224"/>
  <c r="C198" i="224"/>
  <c r="C199" i="224"/>
  <c r="C200" i="224"/>
  <c r="C201" i="224"/>
  <c r="C202" i="224"/>
  <c r="C203" i="224"/>
  <c r="C204" i="224"/>
  <c r="C205" i="224"/>
  <c r="C206" i="224"/>
  <c r="C207" i="224"/>
  <c r="C208" i="224"/>
  <c r="C209" i="224"/>
  <c r="C210" i="224"/>
  <c r="C211" i="224"/>
  <c r="C212" i="224"/>
  <c r="C213" i="224"/>
  <c r="C214" i="224"/>
  <c r="C215" i="224"/>
  <c r="C216" i="224"/>
  <c r="C217" i="224"/>
  <c r="C218" i="224"/>
  <c r="C219" i="224"/>
  <c r="C220" i="224"/>
  <c r="C221" i="224"/>
  <c r="C222" i="224"/>
  <c r="C223" i="224"/>
  <c r="C224" i="224"/>
  <c r="C225" i="224"/>
  <c r="C226" i="224"/>
  <c r="C227" i="224"/>
  <c r="C228" i="224"/>
  <c r="C229" i="224"/>
  <c r="C230" i="224"/>
  <c r="C231" i="224"/>
  <c r="C232" i="224"/>
  <c r="C233" i="224"/>
  <c r="C234" i="224"/>
  <c r="C235" i="224"/>
  <c r="C236" i="224"/>
  <c r="C237" i="224"/>
  <c r="C238" i="224"/>
  <c r="C239" i="224"/>
  <c r="C240" i="224"/>
  <c r="C241" i="224"/>
  <c r="C242" i="224"/>
  <c r="C243" i="224"/>
  <c r="C244" i="224"/>
  <c r="C245" i="224"/>
  <c r="C246" i="224"/>
  <c r="C247" i="224"/>
  <c r="C248" i="224"/>
  <c r="C249" i="224"/>
  <c r="C250" i="224"/>
  <c r="B11" i="1"/>
  <c r="B12" i="1" s="1"/>
  <c r="G63" i="224"/>
  <c r="G64" i="224"/>
  <c r="G65" i="224"/>
  <c r="G66" i="224"/>
  <c r="G67" i="224"/>
  <c r="G68" i="224"/>
  <c r="G69" i="224"/>
  <c r="G70" i="224"/>
  <c r="G71" i="224"/>
  <c r="G72" i="224"/>
  <c r="G73" i="224"/>
  <c r="G74" i="224"/>
  <c r="G75" i="224"/>
  <c r="G76" i="224"/>
  <c r="G77" i="224"/>
  <c r="G78" i="224"/>
  <c r="G79" i="224"/>
  <c r="G80" i="224"/>
  <c r="G81" i="224"/>
  <c r="G82" i="224"/>
  <c r="G83" i="224"/>
  <c r="G84" i="224"/>
  <c r="G85" i="224"/>
  <c r="G86" i="224"/>
  <c r="G87" i="224"/>
  <c r="G88" i="224"/>
  <c r="G89" i="224"/>
  <c r="G90" i="224"/>
  <c r="G91" i="224"/>
  <c r="G92" i="224"/>
  <c r="G93" i="224"/>
  <c r="G94" i="224"/>
  <c r="G95" i="224"/>
  <c r="G96" i="224"/>
  <c r="G97" i="224"/>
  <c r="G98" i="224"/>
  <c r="G99" i="224"/>
  <c r="G100" i="224"/>
  <c r="G101" i="224"/>
  <c r="G102" i="224"/>
  <c r="G103" i="224"/>
  <c r="G104" i="224"/>
  <c r="G105" i="224"/>
  <c r="G106" i="224"/>
  <c r="G107" i="224"/>
  <c r="G108" i="224"/>
  <c r="G109" i="224"/>
  <c r="G110" i="224"/>
  <c r="G111" i="224"/>
  <c r="G112" i="224"/>
  <c r="G113" i="224"/>
  <c r="G114" i="224"/>
  <c r="G115" i="224"/>
  <c r="G116" i="224"/>
  <c r="G117" i="224"/>
  <c r="G118" i="224"/>
  <c r="G119" i="224"/>
  <c r="G120" i="224"/>
  <c r="G121" i="224"/>
  <c r="G122" i="224"/>
  <c r="G123" i="224"/>
  <c r="G124" i="224"/>
  <c r="G125" i="224"/>
  <c r="G126" i="224"/>
  <c r="G127" i="224"/>
  <c r="G128" i="224"/>
  <c r="G129" i="224"/>
  <c r="G130" i="224"/>
  <c r="G131" i="224"/>
  <c r="G132" i="224"/>
  <c r="G133" i="224"/>
  <c r="G134" i="224"/>
  <c r="G135" i="224"/>
  <c r="G136" i="224"/>
  <c r="G137" i="224"/>
  <c r="G138" i="224"/>
  <c r="G139" i="224"/>
  <c r="G140" i="224"/>
  <c r="G141" i="224"/>
  <c r="G142" i="224"/>
  <c r="G143" i="224"/>
  <c r="G144" i="224"/>
  <c r="G145" i="224"/>
  <c r="G146" i="224"/>
  <c r="G147" i="224"/>
  <c r="G148" i="224"/>
  <c r="G149" i="224"/>
  <c r="G150" i="224"/>
  <c r="G151" i="224"/>
  <c r="G152" i="224"/>
  <c r="G153" i="224"/>
  <c r="G154" i="224"/>
  <c r="G155" i="224"/>
  <c r="G156" i="224"/>
  <c r="G157" i="224"/>
  <c r="G158" i="224"/>
  <c r="G159" i="224"/>
  <c r="G160" i="224"/>
  <c r="G161" i="224"/>
  <c r="G162" i="224"/>
  <c r="G163" i="224"/>
  <c r="G164" i="224"/>
  <c r="G165" i="224"/>
  <c r="G166" i="224"/>
  <c r="G167" i="224"/>
  <c r="G168" i="224"/>
  <c r="G169" i="224"/>
  <c r="G170" i="224"/>
  <c r="G171" i="224"/>
  <c r="G172" i="224"/>
  <c r="G173" i="224"/>
  <c r="G174" i="224"/>
  <c r="G175" i="224"/>
  <c r="G176" i="224"/>
  <c r="G177" i="224"/>
  <c r="G178" i="224"/>
  <c r="G179" i="224"/>
  <c r="G180" i="224"/>
  <c r="G181" i="224"/>
  <c r="G182" i="224"/>
  <c r="G183" i="224"/>
  <c r="G184" i="224"/>
  <c r="G185" i="224"/>
  <c r="G186" i="224"/>
  <c r="G187" i="224"/>
  <c r="G188" i="224"/>
  <c r="G189" i="224"/>
  <c r="G190" i="224"/>
  <c r="G191" i="224"/>
  <c r="G192" i="224"/>
  <c r="G193" i="224"/>
  <c r="G194" i="224"/>
  <c r="G195" i="224"/>
  <c r="G196" i="224"/>
  <c r="G197" i="224"/>
  <c r="G198" i="224"/>
  <c r="G199" i="224"/>
  <c r="G200" i="224"/>
  <c r="G201" i="224"/>
  <c r="G202" i="224"/>
  <c r="G203" i="224"/>
  <c r="G204" i="224"/>
  <c r="G205" i="224"/>
  <c r="G206" i="224"/>
  <c r="G207" i="224"/>
  <c r="G208" i="224"/>
  <c r="G209" i="224"/>
  <c r="G210" i="224"/>
  <c r="G211" i="224"/>
  <c r="G212" i="224"/>
  <c r="G213" i="224"/>
  <c r="G214" i="224"/>
  <c r="G215" i="224"/>
  <c r="G216" i="224"/>
  <c r="G217" i="224"/>
  <c r="G218" i="224"/>
  <c r="G219" i="224"/>
  <c r="G220" i="224"/>
  <c r="G221" i="224"/>
  <c r="G222" i="224"/>
  <c r="G223" i="224"/>
  <c r="G224" i="224"/>
  <c r="G225" i="224"/>
  <c r="G226" i="224"/>
  <c r="G227" i="224"/>
  <c r="G228" i="224"/>
  <c r="G229" i="224"/>
  <c r="G230" i="224"/>
  <c r="G231" i="224"/>
  <c r="G232" i="224"/>
  <c r="G233" i="224"/>
  <c r="G234" i="224"/>
  <c r="G235" i="224"/>
  <c r="G236" i="224"/>
  <c r="G237" i="224"/>
  <c r="G238" i="224"/>
  <c r="G239" i="224"/>
  <c r="G240" i="224"/>
  <c r="G241" i="224"/>
  <c r="G242" i="224"/>
  <c r="G243" i="224"/>
  <c r="G244" i="224"/>
  <c r="G245" i="224"/>
  <c r="G246" i="224"/>
  <c r="G247" i="224"/>
  <c r="G248" i="224"/>
  <c r="G249" i="224"/>
  <c r="G250" i="224"/>
  <c r="G62" i="224"/>
  <c r="G61" i="224"/>
  <c r="G60" i="224"/>
  <c r="G59" i="224"/>
  <c r="G58" i="224"/>
  <c r="G57" i="224"/>
  <c r="G56" i="224"/>
  <c r="G55" i="224"/>
  <c r="G54" i="224"/>
  <c r="G53" i="224"/>
  <c r="G52" i="224"/>
  <c r="G51" i="224"/>
  <c r="G50" i="224"/>
  <c r="G49" i="224"/>
  <c r="G48" i="224"/>
  <c r="G46" i="224"/>
  <c r="G47" i="224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7" i="3"/>
  <c r="N47" i="115" l="1"/>
  <c r="N41" i="115"/>
  <c r="N35" i="115"/>
  <c r="N29" i="115"/>
  <c r="N23" i="115"/>
  <c r="N17" i="115"/>
  <c r="N11" i="115"/>
  <c r="O19" i="115"/>
  <c r="N46" i="115"/>
  <c r="N40" i="115"/>
  <c r="N34" i="115"/>
  <c r="N28" i="115"/>
  <c r="N22" i="115"/>
  <c r="N16" i="115"/>
  <c r="N10" i="115"/>
  <c r="N4" i="115"/>
  <c r="N45" i="115"/>
  <c r="N39" i="115"/>
  <c r="N33" i="115"/>
  <c r="N27" i="115"/>
  <c r="N38" i="115"/>
  <c r="R19" i="115"/>
  <c r="N5" i="115"/>
  <c r="R38" i="115"/>
  <c r="O3" i="115"/>
  <c r="N49" i="115"/>
  <c r="N43" i="115"/>
  <c r="N37" i="115"/>
  <c r="N31" i="115"/>
  <c r="N25" i="115"/>
  <c r="N19" i="115"/>
  <c r="O13" i="115"/>
  <c r="N7" i="115"/>
  <c r="R47" i="115"/>
  <c r="R41" i="115"/>
  <c r="R35" i="115"/>
  <c r="R29" i="115"/>
  <c r="R23" i="115"/>
  <c r="R17" i="115"/>
  <c r="R11" i="115"/>
  <c r="R5" i="115"/>
  <c r="N48" i="115"/>
  <c r="N42" i="115"/>
  <c r="N36" i="115"/>
  <c r="N30" i="115"/>
  <c r="N24" i="115"/>
  <c r="N18" i="115"/>
  <c r="N12" i="115"/>
  <c r="R46" i="115"/>
  <c r="R40" i="115"/>
  <c r="R34" i="115"/>
  <c r="R28" i="115"/>
  <c r="R22" i="115"/>
  <c r="R16" i="115"/>
  <c r="R10" i="115"/>
  <c r="R4" i="115"/>
  <c r="R45" i="115"/>
  <c r="R39" i="115"/>
  <c r="R33" i="115"/>
  <c r="R27" i="115"/>
  <c r="R3" i="115"/>
  <c r="N6" i="115"/>
  <c r="N3" i="115"/>
  <c r="N21" i="115"/>
  <c r="N15" i="115"/>
  <c r="N9" i="115"/>
  <c r="O43" i="115"/>
  <c r="N44" i="115"/>
  <c r="O38" i="115"/>
  <c r="N32" i="115"/>
  <c r="N26" i="115"/>
  <c r="N20" i="115"/>
  <c r="N14" i="115"/>
  <c r="N8" i="115"/>
  <c r="O31" i="115"/>
  <c r="O7" i="115"/>
  <c r="N13" i="115"/>
  <c r="O26" i="115"/>
  <c r="O14" i="115"/>
  <c r="O49" i="115"/>
  <c r="O37" i="115"/>
  <c r="O25" i="115"/>
  <c r="O48" i="115"/>
  <c r="O36" i="115"/>
  <c r="O24" i="115"/>
  <c r="O12" i="115"/>
  <c r="O47" i="115"/>
  <c r="O35" i="115"/>
  <c r="O23" i="115"/>
  <c r="O11" i="115"/>
  <c r="O46" i="115"/>
  <c r="O34" i="115"/>
  <c r="O22" i="115"/>
  <c r="O10" i="115"/>
  <c r="O45" i="115"/>
  <c r="O33" i="115"/>
  <c r="O21" i="115"/>
  <c r="O9" i="115"/>
  <c r="O44" i="115"/>
  <c r="O32" i="115"/>
  <c r="O20" i="115"/>
  <c r="O8" i="115"/>
  <c r="O42" i="115"/>
  <c r="O30" i="115"/>
  <c r="O18" i="115"/>
  <c r="O6" i="115"/>
  <c r="O41" i="115"/>
  <c r="O29" i="115"/>
  <c r="O17" i="115"/>
  <c r="O5" i="115"/>
  <c r="O40" i="115"/>
  <c r="O28" i="115"/>
  <c r="O16" i="115"/>
  <c r="O4" i="115"/>
  <c r="O39" i="115"/>
  <c r="O27" i="115"/>
  <c r="O15" i="115"/>
  <c r="C8" i="111"/>
  <c r="O51" i="115" l="1"/>
  <c r="O50" i="115"/>
  <c r="B34" i="1" l="1"/>
  <c r="B18" i="1"/>
  <c r="B19" i="1" s="1"/>
  <c r="B17" i="1" l="1"/>
  <c r="B3" i="1"/>
  <c r="B4" i="1" l="1"/>
  <c r="C4" i="111" s="1"/>
  <c r="B4" i="220"/>
  <c r="C2" i="220"/>
  <c r="B9" i="220"/>
  <c r="O383" i="3"/>
  <c r="O162" i="3"/>
  <c r="O177" i="3"/>
  <c r="O87" i="3"/>
  <c r="O178" i="3"/>
  <c r="O317" i="3"/>
  <c r="O437" i="3"/>
  <c r="O196" i="3"/>
  <c r="O154" i="3"/>
  <c r="O57" i="3"/>
  <c r="O275" i="3"/>
  <c r="O329" i="3"/>
  <c r="O20" i="3"/>
  <c r="O412" i="3"/>
  <c r="O399" i="3"/>
  <c r="O160" i="3"/>
  <c r="O245" i="3"/>
  <c r="O33" i="3"/>
  <c r="O400" i="3"/>
  <c r="O261" i="3"/>
  <c r="O40" i="3"/>
  <c r="O457" i="3"/>
  <c r="O316" i="3"/>
  <c r="O322" i="3"/>
  <c r="O131" i="3"/>
  <c r="O460" i="3"/>
  <c r="O65" i="3"/>
  <c r="O233" i="3"/>
  <c r="O130" i="3"/>
  <c r="O419" i="3"/>
  <c r="O415" i="3"/>
  <c r="O396" i="3"/>
  <c r="O418" i="3"/>
  <c r="O411" i="3"/>
  <c r="O320" i="3"/>
  <c r="O101" i="3"/>
  <c r="O112" i="3"/>
  <c r="O63" i="3"/>
  <c r="O133" i="3"/>
  <c r="O303" i="3"/>
  <c r="O84" i="3"/>
  <c r="O232" i="3"/>
  <c r="O367" i="3"/>
  <c r="O375" i="3"/>
  <c r="O417" i="3"/>
  <c r="O79" i="3"/>
  <c r="O387" i="3"/>
  <c r="O197" i="3"/>
  <c r="O141" i="3"/>
  <c r="O135" i="3"/>
  <c r="O350" i="3"/>
  <c r="O299" i="3"/>
  <c r="O234" i="3"/>
  <c r="O384" i="3"/>
  <c r="O382" i="3"/>
  <c r="O266" i="3"/>
  <c r="O310" i="3"/>
  <c r="O10" i="3"/>
  <c r="O30" i="3"/>
  <c r="O238" i="3"/>
  <c r="O21" i="3"/>
  <c r="O62" i="3"/>
  <c r="O476" i="3"/>
  <c r="O405" i="3"/>
  <c r="O285" i="3"/>
  <c r="O284" i="3"/>
  <c r="O22" i="3"/>
  <c r="O300" i="3"/>
  <c r="O260" i="3"/>
  <c r="O464" i="3"/>
  <c r="O251" i="3"/>
  <c r="O223" i="3"/>
  <c r="O311" i="3"/>
  <c r="O298" i="3"/>
  <c r="O97" i="3"/>
  <c r="O103" i="3"/>
  <c r="O191" i="3"/>
  <c r="O170" i="3"/>
  <c r="O479" i="3"/>
  <c r="O362" i="3"/>
  <c r="O240" i="3"/>
  <c r="O428" i="3"/>
  <c r="O122" i="3"/>
  <c r="O166" i="3"/>
  <c r="O342" i="3"/>
  <c r="O71" i="3"/>
  <c r="O220" i="3"/>
  <c r="O192" i="3"/>
  <c r="O426" i="3"/>
  <c r="O364" i="3"/>
  <c r="O48" i="3"/>
  <c r="O395" i="3"/>
  <c r="O353" i="3"/>
  <c r="O9" i="3"/>
  <c r="O334" i="3"/>
  <c r="O151" i="3"/>
  <c r="O371" i="3"/>
  <c r="O288" i="3"/>
  <c r="O332" i="3"/>
  <c r="O429" i="3"/>
  <c r="O337" i="3"/>
  <c r="O263" i="3"/>
  <c r="O462" i="3"/>
  <c r="O467" i="3"/>
  <c r="O377" i="3"/>
  <c r="O379" i="3"/>
  <c r="O106" i="3"/>
  <c r="O282" i="3"/>
  <c r="O414" i="3"/>
  <c r="O361" i="3"/>
  <c r="O470" i="3"/>
  <c r="O182" i="3"/>
  <c r="O431" i="3"/>
  <c r="O140" i="3"/>
  <c r="O169" i="3"/>
  <c r="O357" i="3"/>
  <c r="O89" i="3"/>
  <c r="O335" i="3"/>
  <c r="O291" i="3"/>
  <c r="O239" i="3"/>
  <c r="O25" i="3"/>
  <c r="O471" i="3"/>
  <c r="O430" i="3"/>
  <c r="O440" i="3"/>
  <c r="O45" i="3"/>
  <c r="O156" i="3"/>
  <c r="O407" i="3"/>
  <c r="O438" i="3"/>
  <c r="O390" i="3"/>
  <c r="O222" i="3"/>
  <c r="O38" i="3"/>
  <c r="O256" i="3"/>
  <c r="O173" i="3"/>
  <c r="O159" i="3"/>
  <c r="O374" i="3"/>
  <c r="O253" i="3"/>
  <c r="O328" i="3"/>
  <c r="O7" i="3"/>
  <c r="O217" i="3"/>
  <c r="O276" i="3"/>
  <c r="O202" i="3"/>
  <c r="O158" i="3"/>
  <c r="O287" i="3"/>
  <c r="O475" i="3"/>
  <c r="O302" i="3"/>
  <c r="O254" i="3"/>
  <c r="O293" i="3"/>
  <c r="O445" i="3"/>
  <c r="O194" i="3"/>
  <c r="O146" i="3"/>
  <c r="O74" i="3"/>
  <c r="O385" i="3"/>
  <c r="O449" i="3"/>
  <c r="O344" i="3"/>
  <c r="O205" i="3"/>
  <c r="O144" i="3"/>
  <c r="O12" i="3"/>
  <c r="O200" i="3"/>
  <c r="O91" i="3"/>
  <c r="O289" i="3"/>
  <c r="O179" i="3"/>
  <c r="O280" i="3"/>
  <c r="O323" i="3"/>
  <c r="O86" i="3"/>
  <c r="O68" i="3"/>
  <c r="O297" i="3"/>
  <c r="O125" i="3"/>
  <c r="O168" i="3"/>
  <c r="O164" i="3"/>
  <c r="O446" i="3"/>
  <c r="O58" i="3"/>
  <c r="O434" i="3"/>
  <c r="O143" i="3"/>
  <c r="O331" i="3"/>
  <c r="O64" i="3"/>
  <c r="O360" i="3"/>
  <c r="O69" i="3"/>
  <c r="O365" i="3"/>
  <c r="O439" i="3"/>
  <c r="O24" i="3"/>
  <c r="O286" i="3"/>
  <c r="O36" i="3"/>
  <c r="O211" i="3"/>
  <c r="O43" i="3"/>
  <c r="O171" i="3"/>
  <c r="O115" i="3"/>
  <c r="O455" i="3"/>
  <c r="O190" i="3"/>
  <c r="O83" i="3"/>
  <c r="O8" i="3"/>
  <c r="O451" i="3"/>
  <c r="O226" i="3"/>
  <c r="O376" i="3"/>
  <c r="O370" i="3"/>
  <c r="O180" i="3"/>
  <c r="O444" i="3"/>
  <c r="O153" i="3"/>
  <c r="O28" i="3"/>
  <c r="O264" i="3"/>
  <c r="O355" i="3"/>
  <c r="O14" i="3"/>
  <c r="O393" i="3"/>
  <c r="O290" i="3"/>
  <c r="O478" i="3"/>
  <c r="O187" i="3"/>
  <c r="O278" i="3"/>
  <c r="O216" i="3"/>
  <c r="O404" i="3"/>
  <c r="O204" i="3"/>
  <c r="O295" i="3"/>
  <c r="O118" i="3"/>
  <c r="O242" i="3"/>
  <c r="O477" i="3"/>
  <c r="O129" i="3"/>
  <c r="O401" i="3"/>
  <c r="O99" i="3"/>
  <c r="O60" i="3"/>
  <c r="O273" i="3"/>
  <c r="O481" i="3"/>
  <c r="O116" i="3"/>
  <c r="O433" i="3"/>
  <c r="O255" i="3"/>
  <c r="O207" i="3"/>
  <c r="O46" i="3"/>
  <c r="O339" i="3"/>
  <c r="O427" i="3"/>
  <c r="O480" i="3"/>
  <c r="O258" i="3"/>
  <c r="O149" i="3"/>
  <c r="O32" i="3"/>
  <c r="O274" i="3"/>
  <c r="O294" i="3"/>
  <c r="O347" i="3"/>
  <c r="O56" i="3"/>
  <c r="O456" i="3"/>
  <c r="O126" i="3"/>
  <c r="O167" i="3"/>
  <c r="O246" i="3"/>
  <c r="O252" i="3"/>
  <c r="O343" i="3"/>
  <c r="O193" i="3"/>
  <c r="O381" i="3"/>
  <c r="O78" i="3"/>
  <c r="O338" i="3"/>
  <c r="O229" i="3"/>
  <c r="O119" i="3"/>
  <c r="O307" i="3"/>
  <c r="O53" i="3"/>
  <c r="O442" i="3"/>
  <c r="O42" i="3"/>
  <c r="O44" i="3"/>
  <c r="O145" i="3"/>
  <c r="O283" i="3"/>
  <c r="O76" i="3"/>
  <c r="O114" i="3"/>
  <c r="O279" i="3"/>
  <c r="O121" i="3"/>
  <c r="O218" i="3"/>
  <c r="O150" i="3"/>
  <c r="O203" i="3"/>
  <c r="O391" i="3"/>
  <c r="O309" i="3"/>
  <c r="O373" i="3"/>
  <c r="O23" i="3"/>
  <c r="O409" i="3"/>
  <c r="O108" i="3"/>
  <c r="O55" i="3"/>
  <c r="O49" i="3"/>
  <c r="O237" i="3"/>
  <c r="O185" i="3"/>
  <c r="O432" i="3"/>
  <c r="O410" i="3"/>
  <c r="O454" i="3"/>
  <c r="O163" i="3"/>
  <c r="O41" i="3"/>
  <c r="B22" i="1"/>
  <c r="B5" i="1"/>
  <c r="C5" i="111" s="1"/>
  <c r="O459" i="3" l="1"/>
  <c r="O104" i="3"/>
  <c r="O124" i="3"/>
  <c r="O482" i="3"/>
  <c r="O137" i="3"/>
  <c r="O134" i="3"/>
  <c r="O394" i="3"/>
  <c r="O201" i="3"/>
  <c r="O147" i="3"/>
  <c r="O358" i="3"/>
  <c r="O354" i="3"/>
  <c r="O90" i="3"/>
  <c r="O52" i="3"/>
  <c r="O420" i="3"/>
  <c r="O249" i="3"/>
  <c r="O209" i="3"/>
  <c r="O340" i="3"/>
  <c r="O199" i="3"/>
  <c r="O241" i="3"/>
  <c r="O29" i="3"/>
  <c r="O73" i="3"/>
  <c r="O463" i="3"/>
  <c r="O77" i="3"/>
  <c r="O448" i="3"/>
  <c r="O142" i="3"/>
  <c r="O321" i="3"/>
  <c r="O228" i="3"/>
  <c r="O473" i="3"/>
  <c r="O313" i="3"/>
  <c r="O336" i="3"/>
  <c r="O247" i="3"/>
  <c r="O272" i="3"/>
  <c r="O468" i="3"/>
  <c r="O363" i="3"/>
  <c r="O139" i="3"/>
  <c r="O81" i="3"/>
  <c r="O175" i="3"/>
  <c r="O352" i="3"/>
  <c r="O243" i="3"/>
  <c r="O208" i="3"/>
  <c r="O270" i="3"/>
  <c r="O398" i="3"/>
  <c r="O59" i="3"/>
  <c r="O138" i="3"/>
  <c r="O95" i="3"/>
  <c r="O281" i="3"/>
  <c r="O469" i="3"/>
  <c r="O132" i="3"/>
  <c r="O31" i="3"/>
  <c r="O18" i="3"/>
  <c r="O189" i="3"/>
  <c r="O215" i="3"/>
  <c r="O11" i="3"/>
  <c r="O19" i="3"/>
  <c r="O176" i="3"/>
  <c r="O127" i="3"/>
  <c r="O184" i="3"/>
  <c r="O219" i="3"/>
  <c r="O105" i="3"/>
  <c r="O148" i="3"/>
  <c r="O402" i="3"/>
  <c r="O174" i="3"/>
  <c r="O348" i="3"/>
  <c r="O326" i="3"/>
  <c r="O397" i="3"/>
  <c r="O330" i="3"/>
  <c r="O123" i="3"/>
  <c r="O188" i="3"/>
  <c r="O206" i="3"/>
  <c r="O312" i="3"/>
  <c r="O96" i="3"/>
  <c r="O183" i="3"/>
  <c r="O88" i="3"/>
  <c r="O359" i="3"/>
  <c r="O474" i="3"/>
  <c r="O315" i="3"/>
  <c r="O39" i="3"/>
  <c r="O368" i="3"/>
  <c r="O70" i="3"/>
  <c r="O436" i="3"/>
  <c r="O472" i="3"/>
  <c r="O257" i="3"/>
  <c r="O318" i="3"/>
  <c r="O296" i="3"/>
  <c r="O227" i="3"/>
  <c r="O466" i="3"/>
  <c r="O195" i="3"/>
  <c r="O304" i="3"/>
  <c r="O268" i="3"/>
  <c r="O453" i="3"/>
  <c r="O447" i="3"/>
  <c r="O13" i="3"/>
  <c r="O408" i="3"/>
  <c r="O61" i="3"/>
  <c r="O259" i="3"/>
  <c r="O308" i="3"/>
  <c r="O107" i="3"/>
  <c r="O248" i="3"/>
  <c r="O267" i="3"/>
  <c r="O356" i="3"/>
  <c r="O366" i="3"/>
  <c r="O54" i="3"/>
  <c r="O461" i="3"/>
  <c r="O262" i="3"/>
  <c r="O67" i="3"/>
  <c r="O235" i="3"/>
  <c r="O324" i="3"/>
  <c r="O93" i="3"/>
  <c r="O165" i="3"/>
  <c r="O386" i="3"/>
  <c r="O236" i="3"/>
  <c r="O17" i="3"/>
  <c r="O113" i="3"/>
  <c r="O388" i="3"/>
  <c r="O271" i="3"/>
  <c r="O378" i="3"/>
  <c r="O327" i="3"/>
  <c r="O425" i="3"/>
  <c r="O82" i="3"/>
  <c r="O389" i="3"/>
  <c r="O452" i="3"/>
  <c r="O416" i="3"/>
  <c r="O198" i="3"/>
  <c r="O27" i="3"/>
  <c r="O372" i="3"/>
  <c r="O172" i="3"/>
  <c r="O37" i="3"/>
  <c r="O458" i="3"/>
  <c r="O210" i="3"/>
  <c r="O413" i="3"/>
  <c r="O465" i="3"/>
  <c r="O221" i="3"/>
  <c r="O325" i="3"/>
  <c r="O277" i="3"/>
  <c r="O306" i="3"/>
  <c r="O80" i="3"/>
  <c r="O314" i="3"/>
  <c r="O424" i="3"/>
  <c r="O349" i="3"/>
  <c r="O435" i="3"/>
  <c r="O403" i="3"/>
  <c r="O98" i="3"/>
  <c r="O422" i="3"/>
  <c r="O109" i="3"/>
  <c r="O47" i="3"/>
  <c r="O213" i="3"/>
  <c r="O441" i="3"/>
  <c r="O92" i="3"/>
  <c r="O157" i="3"/>
  <c r="O346" i="3"/>
  <c r="O51" i="3"/>
  <c r="O72" i="3"/>
  <c r="O110" i="3"/>
  <c r="O155" i="3"/>
  <c r="O244" i="3"/>
  <c r="O301" i="3"/>
  <c r="O26" i="3"/>
  <c r="O423" i="3"/>
  <c r="O406" i="3"/>
  <c r="O102" i="3"/>
  <c r="O181" i="3"/>
  <c r="O34" i="3"/>
  <c r="O333" i="3"/>
  <c r="O85" i="3"/>
  <c r="O15" i="3"/>
  <c r="O450" i="3"/>
  <c r="O443" i="3"/>
  <c r="O380" i="3"/>
  <c r="O75" i="3"/>
  <c r="O421" i="3"/>
  <c r="O66" i="3"/>
  <c r="O351" i="3"/>
  <c r="O305" i="3"/>
  <c r="O161" i="3"/>
  <c r="O212" i="3"/>
  <c r="O152" i="3"/>
  <c r="O392" i="3"/>
  <c r="O117" i="3"/>
  <c r="O94" i="3"/>
  <c r="O120" i="3"/>
  <c r="O345" i="3"/>
  <c r="O214" i="3"/>
  <c r="O186" i="3"/>
  <c r="O50" i="3"/>
  <c r="O250" i="3"/>
  <c r="O265" i="3"/>
  <c r="O35" i="3"/>
  <c r="O136" i="3"/>
  <c r="O230" i="3"/>
  <c r="O128" i="3"/>
  <c r="O224" i="3"/>
  <c r="O369" i="3"/>
  <c r="O16" i="3"/>
  <c r="O292" i="3"/>
  <c r="O100" i="3"/>
  <c r="O225" i="3"/>
  <c r="O231" i="3"/>
  <c r="O341" i="3"/>
  <c r="O111" i="3"/>
  <c r="O269" i="3"/>
  <c r="O319" i="3"/>
  <c r="C9" i="220"/>
  <c r="C29" i="1"/>
  <c r="C6" i="111"/>
  <c r="H9" i="220" l="1"/>
  <c r="I9" i="220"/>
  <c r="G9" i="220"/>
  <c r="F9" i="220"/>
  <c r="D9" i="220"/>
  <c r="E9" i="220"/>
  <c r="G2" i="224" l="1"/>
  <c r="G3" i="224"/>
  <c r="G4" i="224"/>
  <c r="G5" i="224"/>
  <c r="G6" i="224"/>
  <c r="G7" i="224"/>
  <c r="G8" i="224"/>
  <c r="G9" i="224"/>
  <c r="G10" i="224"/>
  <c r="G11" i="224"/>
  <c r="G12" i="224"/>
  <c r="G13" i="224"/>
  <c r="G14" i="224"/>
  <c r="G15" i="224"/>
  <c r="G16" i="224"/>
  <c r="G17" i="224"/>
  <c r="G18" i="224"/>
  <c r="G19" i="224"/>
  <c r="G20" i="224"/>
  <c r="G21" i="224"/>
  <c r="G22" i="224"/>
  <c r="G23" i="224"/>
  <c r="G24" i="224"/>
  <c r="G25" i="224"/>
  <c r="G26" i="224"/>
  <c r="G27" i="224"/>
  <c r="G28" i="224"/>
  <c r="G29" i="224"/>
  <c r="G30" i="224"/>
  <c r="G31" i="224"/>
  <c r="G32" i="224"/>
  <c r="G33" i="224"/>
  <c r="G34" i="224"/>
  <c r="G35" i="224"/>
  <c r="G36" i="224"/>
  <c r="G37" i="224"/>
  <c r="G38" i="224"/>
  <c r="G39" i="224"/>
  <c r="G40" i="224"/>
  <c r="G41" i="224"/>
  <c r="G42" i="224"/>
  <c r="G43" i="224"/>
  <c r="G44" i="224"/>
  <c r="G45" i="224"/>
  <c r="G1" i="224"/>
  <c r="B7" i="1" l="1"/>
  <c r="B8" i="1" l="1"/>
  <c r="B9" i="1" l="1"/>
  <c r="E40" i="1" s="1"/>
  <c r="C7" i="111"/>
  <c r="C27" i="1"/>
  <c r="C25" i="1" l="1"/>
  <c r="C39" i="1"/>
  <c r="E39" i="1"/>
  <c r="C40" i="1"/>
  <c r="B122" i="220" l="1"/>
  <c r="B123" i="220"/>
  <c r="B124" i="220"/>
  <c r="B125" i="220"/>
  <c r="B126" i="220"/>
  <c r="B127" i="220"/>
  <c r="B128" i="220"/>
  <c r="B129" i="220"/>
  <c r="B130" i="220"/>
  <c r="B131" i="220"/>
  <c r="B132" i="220"/>
  <c r="B133" i="220"/>
  <c r="B134" i="220"/>
  <c r="B135" i="220"/>
  <c r="B136" i="220"/>
  <c r="B137" i="220"/>
  <c r="B138" i="220"/>
  <c r="B139" i="220"/>
  <c r="B140" i="220"/>
  <c r="B141" i="220"/>
  <c r="B142" i="220"/>
  <c r="B143" i="220"/>
  <c r="B144" i="220"/>
  <c r="B145" i="220"/>
  <c r="B146" i="220"/>
  <c r="B147" i="220"/>
  <c r="B148" i="220"/>
  <c r="B149" i="220"/>
  <c r="B150" i="220"/>
  <c r="B151" i="220"/>
  <c r="B152" i="220"/>
  <c r="B153" i="220"/>
  <c r="B154" i="220"/>
  <c r="B155" i="220"/>
  <c r="B156" i="220"/>
  <c r="B157" i="220"/>
  <c r="B158" i="220"/>
  <c r="B159" i="220"/>
  <c r="B160" i="220"/>
  <c r="B161" i="220"/>
  <c r="B162" i="220"/>
  <c r="B163" i="220"/>
  <c r="B164" i="220"/>
  <c r="B165" i="220"/>
  <c r="B166" i="220"/>
  <c r="B167" i="220"/>
  <c r="B168" i="220"/>
  <c r="B169" i="220"/>
  <c r="B170" i="220"/>
  <c r="B171" i="220"/>
  <c r="B172" i="220"/>
  <c r="B173" i="220"/>
  <c r="B174" i="220"/>
  <c r="B175" i="220"/>
  <c r="B176" i="220"/>
  <c r="B177" i="220"/>
  <c r="B178" i="220"/>
  <c r="B179" i="220"/>
  <c r="B180" i="220"/>
  <c r="B181" i="220"/>
  <c r="B182" i="220"/>
  <c r="B183" i="220"/>
  <c r="B184" i="220"/>
  <c r="B185" i="220"/>
  <c r="B186" i="220"/>
  <c r="B187" i="220"/>
  <c r="B188" i="220"/>
  <c r="B189" i="220"/>
  <c r="B190" i="220"/>
  <c r="B191" i="220"/>
  <c r="B192" i="220"/>
  <c r="B193" i="220"/>
  <c r="B194" i="220"/>
  <c r="B195" i="220"/>
  <c r="B196" i="220"/>
  <c r="B197" i="220"/>
  <c r="B198" i="220"/>
  <c r="B199" i="220"/>
  <c r="B200" i="220"/>
  <c r="B201" i="220"/>
  <c r="B202" i="220"/>
  <c r="B203" i="220"/>
  <c r="B204" i="220"/>
  <c r="B205" i="220"/>
  <c r="B206" i="220"/>
  <c r="B207" i="220"/>
  <c r="B208" i="220"/>
  <c r="B209" i="220"/>
  <c r="B210" i="220"/>
  <c r="B211" i="220"/>
  <c r="B212" i="220"/>
  <c r="B213" i="220"/>
  <c r="B214" i="220"/>
  <c r="B215" i="220"/>
  <c r="B216" i="220"/>
  <c r="B217" i="220"/>
  <c r="B218" i="220"/>
  <c r="B10" i="220"/>
  <c r="C10" i="220" s="1"/>
  <c r="I10" i="220" s="1"/>
  <c r="B11" i="220"/>
  <c r="C11" i="220" s="1"/>
  <c r="I11" i="220" s="1"/>
  <c r="B12" i="220"/>
  <c r="C12" i="220" s="1"/>
  <c r="I12" i="220" s="1"/>
  <c r="B13" i="220"/>
  <c r="C13" i="220" s="1"/>
  <c r="I13" i="220" s="1"/>
  <c r="B14" i="220"/>
  <c r="C14" i="220" s="1"/>
  <c r="I14" i="220" s="1"/>
  <c r="B15" i="220"/>
  <c r="C15" i="220" s="1"/>
  <c r="I15" i="220" s="1"/>
  <c r="B16" i="220"/>
  <c r="C16" i="220" s="1"/>
  <c r="I16" i="220" s="1"/>
  <c r="B17" i="220"/>
  <c r="C17" i="220" s="1"/>
  <c r="I17" i="220" s="1"/>
  <c r="B18" i="220"/>
  <c r="C18" i="220" s="1"/>
  <c r="I18" i="220" s="1"/>
  <c r="B19" i="220"/>
  <c r="C19" i="220" s="1"/>
  <c r="I19" i="220" s="1"/>
  <c r="B20" i="220"/>
  <c r="C20" i="220" s="1"/>
  <c r="I20" i="220" s="1"/>
  <c r="B21" i="220"/>
  <c r="C21" i="220" s="1"/>
  <c r="I21" i="220" s="1"/>
  <c r="B22" i="220"/>
  <c r="C22" i="220" s="1"/>
  <c r="I22" i="220" s="1"/>
  <c r="B23" i="220"/>
  <c r="C23" i="220" s="1"/>
  <c r="I23" i="220" s="1"/>
  <c r="B24" i="220"/>
  <c r="I24" i="220" s="1"/>
  <c r="B25" i="220"/>
  <c r="I25" i="220" s="1"/>
  <c r="B26" i="220"/>
  <c r="I26" i="220" s="1"/>
  <c r="B27" i="220"/>
  <c r="I27" i="220" s="1"/>
  <c r="B28" i="220"/>
  <c r="I28" i="220" s="1"/>
  <c r="B29" i="220"/>
  <c r="I29" i="220" s="1"/>
  <c r="B30" i="220"/>
  <c r="I30" i="220" s="1"/>
  <c r="B31" i="220"/>
  <c r="I31" i="220" s="1"/>
  <c r="B32" i="220"/>
  <c r="I32" i="220" s="1"/>
  <c r="B33" i="220"/>
  <c r="I33" i="220" s="1"/>
  <c r="B34" i="220"/>
  <c r="I34" i="220" s="1"/>
  <c r="B35" i="220"/>
  <c r="I35" i="220" s="1"/>
  <c r="B36" i="220"/>
  <c r="I36" i="220" s="1"/>
  <c r="B37" i="220"/>
  <c r="I37" i="220" s="1"/>
  <c r="B38" i="220"/>
  <c r="I38" i="220" s="1"/>
  <c r="B39" i="220"/>
  <c r="I39" i="220" s="1"/>
  <c r="B40" i="220"/>
  <c r="I40" i="220" s="1"/>
  <c r="B41" i="220"/>
  <c r="I41" i="220" s="1"/>
  <c r="B42" i="220"/>
  <c r="I42" i="220" s="1"/>
  <c r="B43" i="220"/>
  <c r="I43" i="220" s="1"/>
  <c r="B44" i="220"/>
  <c r="I44" i="220" s="1"/>
  <c r="B45" i="220"/>
  <c r="I45" i="220" s="1"/>
  <c r="B46" i="220"/>
  <c r="I46" i="220" s="1"/>
  <c r="B47" i="220"/>
  <c r="I47" i="220" s="1"/>
  <c r="B48" i="220"/>
  <c r="I48" i="220" s="1"/>
  <c r="B49" i="220"/>
  <c r="I49" i="220" s="1"/>
  <c r="B50" i="220"/>
  <c r="I50" i="220" s="1"/>
  <c r="B51" i="220"/>
  <c r="I51" i="220" s="1"/>
  <c r="B52" i="220"/>
  <c r="I52" i="220" s="1"/>
  <c r="B53" i="220"/>
  <c r="I53" i="220" s="1"/>
  <c r="B54" i="220"/>
  <c r="I54" i="220" s="1"/>
  <c r="B55" i="220"/>
  <c r="I55" i="220" s="1"/>
  <c r="B56" i="220"/>
  <c r="I56" i="220" s="1"/>
  <c r="B57" i="220"/>
  <c r="I57" i="220" s="1"/>
  <c r="B58" i="220"/>
  <c r="I58" i="220" s="1"/>
  <c r="B59" i="220"/>
  <c r="I59" i="220" s="1"/>
  <c r="B60" i="220"/>
  <c r="I60" i="220" s="1"/>
  <c r="B61" i="220"/>
  <c r="I61" i="220" s="1"/>
  <c r="B62" i="220"/>
  <c r="I62" i="220" s="1"/>
  <c r="B63" i="220"/>
  <c r="I63" i="220" s="1"/>
  <c r="B64" i="220"/>
  <c r="I64" i="220" s="1"/>
  <c r="B65" i="220"/>
  <c r="I65" i="220" s="1"/>
  <c r="B66" i="220"/>
  <c r="I66" i="220" s="1"/>
  <c r="B67" i="220"/>
  <c r="I67" i="220" s="1"/>
  <c r="B68" i="220"/>
  <c r="I68" i="220" s="1"/>
  <c r="B69" i="220"/>
  <c r="I69" i="220" s="1"/>
  <c r="B70" i="220"/>
  <c r="I70" i="220" s="1"/>
  <c r="B71" i="220"/>
  <c r="I71" i="220" s="1"/>
  <c r="B72" i="220"/>
  <c r="I72" i="220" s="1"/>
  <c r="B73" i="220"/>
  <c r="I73" i="220" s="1"/>
  <c r="B74" i="220"/>
  <c r="I74" i="220" s="1"/>
  <c r="B75" i="220"/>
  <c r="I75" i="220" s="1"/>
  <c r="B76" i="220"/>
  <c r="I76" i="220" s="1"/>
  <c r="B77" i="220"/>
  <c r="I77" i="220" s="1"/>
  <c r="B78" i="220"/>
  <c r="I78" i="220" s="1"/>
  <c r="B79" i="220"/>
  <c r="I79" i="220" s="1"/>
  <c r="B80" i="220"/>
  <c r="I80" i="220" s="1"/>
  <c r="B81" i="220"/>
  <c r="I81" i="220" s="1"/>
  <c r="B82" i="220"/>
  <c r="I82" i="220" s="1"/>
  <c r="B83" i="220"/>
  <c r="I83" i="220" s="1"/>
  <c r="B84" i="220"/>
  <c r="I84" i="220" s="1"/>
  <c r="B85" i="220"/>
  <c r="I85" i="220" s="1"/>
  <c r="B86" i="220"/>
  <c r="I86" i="220" s="1"/>
  <c r="B87" i="220"/>
  <c r="I87" i="220" s="1"/>
  <c r="B88" i="220"/>
  <c r="I88" i="220" s="1"/>
  <c r="B89" i="220"/>
  <c r="I89" i="220" s="1"/>
  <c r="B90" i="220"/>
  <c r="I90" i="220" s="1"/>
  <c r="B91" i="220"/>
  <c r="I91" i="220" s="1"/>
  <c r="B92" i="220"/>
  <c r="I92" i="220" s="1"/>
  <c r="B93" i="220"/>
  <c r="I93" i="220" s="1"/>
  <c r="B94" i="220"/>
  <c r="I94" i="220" s="1"/>
  <c r="B95" i="220"/>
  <c r="I95" i="220" s="1"/>
  <c r="B96" i="220"/>
  <c r="I96" i="220" s="1"/>
  <c r="B97" i="220"/>
  <c r="I97" i="220" s="1"/>
  <c r="B98" i="220"/>
  <c r="I98" i="220" s="1"/>
  <c r="B99" i="220"/>
  <c r="I99" i="220" s="1"/>
  <c r="B100" i="220"/>
  <c r="I100" i="220" s="1"/>
  <c r="B101" i="220"/>
  <c r="I101" i="220" s="1"/>
  <c r="B102" i="220"/>
  <c r="I102" i="220" s="1"/>
  <c r="B103" i="220"/>
  <c r="I103" i="220" s="1"/>
  <c r="B104" i="220"/>
  <c r="I104" i="220" s="1"/>
  <c r="B105" i="220"/>
  <c r="I105" i="220" s="1"/>
  <c r="B106" i="220"/>
  <c r="I106" i="220" s="1"/>
  <c r="E88" i="220" l="1"/>
  <c r="D88" i="220"/>
  <c r="H88" i="220"/>
  <c r="G88" i="220"/>
  <c r="F88" i="220"/>
  <c r="H99" i="220"/>
  <c r="G99" i="220"/>
  <c r="D99" i="220"/>
  <c r="F99" i="220"/>
  <c r="E99" i="220"/>
  <c r="G87" i="220"/>
  <c r="H87" i="220"/>
  <c r="D87" i="220"/>
  <c r="E87" i="220"/>
  <c r="F87" i="220"/>
  <c r="F75" i="220"/>
  <c r="E75" i="220"/>
  <c r="G75" i="220"/>
  <c r="H75" i="220"/>
  <c r="D75" i="220"/>
  <c r="E63" i="220"/>
  <c r="F63" i="220"/>
  <c r="H63" i="220"/>
  <c r="D63" i="220"/>
  <c r="G63" i="220"/>
  <c r="F51" i="220"/>
  <c r="G51" i="220"/>
  <c r="E51" i="220"/>
  <c r="H51" i="220"/>
  <c r="D51" i="220"/>
  <c r="D39" i="220"/>
  <c r="G39" i="220"/>
  <c r="H39" i="220"/>
  <c r="E39" i="220"/>
  <c r="F39" i="220"/>
  <c r="D27" i="220"/>
  <c r="G27" i="220"/>
  <c r="E27" i="220"/>
  <c r="H27" i="220"/>
  <c r="F27" i="220"/>
  <c r="F98" i="220"/>
  <c r="G98" i="220"/>
  <c r="E98" i="220"/>
  <c r="H98" i="220"/>
  <c r="D98" i="220"/>
  <c r="H86" i="220"/>
  <c r="D86" i="220"/>
  <c r="E86" i="220"/>
  <c r="G86" i="220"/>
  <c r="F86" i="220"/>
  <c r="F74" i="220"/>
  <c r="E74" i="220"/>
  <c r="G74" i="220"/>
  <c r="H74" i="220"/>
  <c r="D74" i="220"/>
  <c r="E62" i="220"/>
  <c r="H62" i="220"/>
  <c r="D62" i="220"/>
  <c r="G62" i="220"/>
  <c r="F62" i="220"/>
  <c r="F50" i="220"/>
  <c r="E50" i="220"/>
  <c r="G50" i="220"/>
  <c r="H50" i="220"/>
  <c r="D50" i="220"/>
  <c r="F38" i="220"/>
  <c r="G38" i="220"/>
  <c r="H38" i="220"/>
  <c r="E38" i="220"/>
  <c r="D38" i="220"/>
  <c r="G26" i="220"/>
  <c r="H26" i="220"/>
  <c r="D26" i="220"/>
  <c r="F26" i="220"/>
  <c r="E26" i="220"/>
  <c r="E52" i="220"/>
  <c r="F52" i="220"/>
  <c r="D52" i="220"/>
  <c r="G52" i="220"/>
  <c r="H52" i="220"/>
  <c r="F49" i="220"/>
  <c r="D49" i="220"/>
  <c r="H49" i="220"/>
  <c r="E49" i="220"/>
  <c r="G49" i="220"/>
  <c r="G37" i="220"/>
  <c r="F37" i="220"/>
  <c r="D37" i="220"/>
  <c r="H37" i="220"/>
  <c r="E37" i="220"/>
  <c r="G25" i="220"/>
  <c r="F25" i="220"/>
  <c r="D25" i="220"/>
  <c r="H25" i="220"/>
  <c r="E25" i="220"/>
  <c r="H96" i="220"/>
  <c r="G96" i="220"/>
  <c r="D96" i="220"/>
  <c r="F96" i="220"/>
  <c r="E96" i="220"/>
  <c r="F84" i="220"/>
  <c r="D84" i="220"/>
  <c r="G84" i="220"/>
  <c r="E84" i="220"/>
  <c r="H84" i="220"/>
  <c r="H72" i="220"/>
  <c r="E72" i="220"/>
  <c r="F72" i="220"/>
  <c r="G72" i="220"/>
  <c r="D72" i="220"/>
  <c r="F60" i="220"/>
  <c r="D60" i="220"/>
  <c r="E60" i="220"/>
  <c r="G60" i="220"/>
  <c r="H60" i="220"/>
  <c r="G48" i="220"/>
  <c r="H48" i="220"/>
  <c r="E48" i="220"/>
  <c r="F48" i="220"/>
  <c r="D48" i="220"/>
  <c r="E36" i="220"/>
  <c r="F36" i="220"/>
  <c r="G36" i="220"/>
  <c r="H36" i="220"/>
  <c r="D36" i="220"/>
  <c r="E24" i="220"/>
  <c r="F24" i="220"/>
  <c r="G24" i="220"/>
  <c r="H24" i="220"/>
  <c r="D24" i="220"/>
  <c r="E100" i="220"/>
  <c r="F100" i="220"/>
  <c r="G100" i="220"/>
  <c r="H100" i="220"/>
  <c r="D100" i="220"/>
  <c r="G85" i="220"/>
  <c r="F85" i="220"/>
  <c r="E85" i="220"/>
  <c r="H85" i="220"/>
  <c r="D85" i="220"/>
  <c r="G83" i="220"/>
  <c r="H83" i="220"/>
  <c r="D83" i="220"/>
  <c r="E83" i="220"/>
  <c r="F83" i="220"/>
  <c r="F35" i="220"/>
  <c r="G35" i="220"/>
  <c r="H35" i="220"/>
  <c r="D35" i="220"/>
  <c r="E35" i="220"/>
  <c r="G105" i="220"/>
  <c r="D105" i="220"/>
  <c r="E105" i="220"/>
  <c r="F105" i="220"/>
  <c r="H105" i="220"/>
  <c r="F93" i="220"/>
  <c r="H93" i="220"/>
  <c r="E93" i="220"/>
  <c r="G93" i="220"/>
  <c r="D93" i="220"/>
  <c r="E81" i="220"/>
  <c r="F81" i="220"/>
  <c r="H81" i="220"/>
  <c r="D81" i="220"/>
  <c r="G81" i="220"/>
  <c r="F69" i="220"/>
  <c r="H69" i="220"/>
  <c r="G69" i="220"/>
  <c r="D69" i="220"/>
  <c r="E69" i="220"/>
  <c r="F57" i="220"/>
  <c r="H57" i="220"/>
  <c r="D57" i="220"/>
  <c r="E57" i="220"/>
  <c r="G57" i="220"/>
  <c r="D45" i="220"/>
  <c r="E45" i="220"/>
  <c r="G45" i="220"/>
  <c r="F45" i="220"/>
  <c r="H45" i="220"/>
  <c r="D33" i="220"/>
  <c r="E33" i="220"/>
  <c r="G33" i="220"/>
  <c r="F33" i="220"/>
  <c r="H33" i="220"/>
  <c r="G21" i="220"/>
  <c r="D21" i="220"/>
  <c r="E21" i="220"/>
  <c r="F21" i="220"/>
  <c r="H21" i="220"/>
  <c r="D40" i="220"/>
  <c r="E40" i="220"/>
  <c r="F40" i="220"/>
  <c r="G40" i="220"/>
  <c r="H40" i="220"/>
  <c r="D61" i="220"/>
  <c r="G61" i="220"/>
  <c r="H61" i="220"/>
  <c r="F61" i="220"/>
  <c r="E61" i="220"/>
  <c r="F71" i="220"/>
  <c r="G71" i="220"/>
  <c r="H71" i="220"/>
  <c r="D71" i="220"/>
  <c r="E71" i="220"/>
  <c r="F47" i="220"/>
  <c r="G47" i="220"/>
  <c r="E47" i="220"/>
  <c r="H47" i="220"/>
  <c r="D47" i="220"/>
  <c r="E94" i="220"/>
  <c r="G94" i="220"/>
  <c r="F94" i="220"/>
  <c r="H94" i="220"/>
  <c r="D94" i="220"/>
  <c r="H58" i="220"/>
  <c r="E58" i="220"/>
  <c r="G58" i="220"/>
  <c r="F58" i="220"/>
  <c r="D58" i="220"/>
  <c r="G68" i="220"/>
  <c r="D68" i="220"/>
  <c r="F68" i="220"/>
  <c r="H68" i="220"/>
  <c r="E68" i="220"/>
  <c r="F20" i="220"/>
  <c r="E20" i="220"/>
  <c r="G20" i="220"/>
  <c r="H20" i="220"/>
  <c r="D20" i="220"/>
  <c r="H76" i="220"/>
  <c r="D76" i="220"/>
  <c r="G76" i="220"/>
  <c r="E76" i="220"/>
  <c r="F76" i="220"/>
  <c r="F97" i="220"/>
  <c r="G97" i="220"/>
  <c r="D97" i="220"/>
  <c r="H97" i="220"/>
  <c r="E97" i="220"/>
  <c r="H106" i="220"/>
  <c r="F106" i="220"/>
  <c r="D106" i="220"/>
  <c r="E106" i="220"/>
  <c r="G106" i="220"/>
  <c r="F70" i="220"/>
  <c r="H70" i="220"/>
  <c r="G70" i="220"/>
  <c r="D70" i="220"/>
  <c r="E70" i="220"/>
  <c r="H34" i="220"/>
  <c r="G34" i="220"/>
  <c r="D34" i="220"/>
  <c r="E34" i="220"/>
  <c r="F34" i="220"/>
  <c r="H80" i="220"/>
  <c r="E80" i="220"/>
  <c r="D80" i="220"/>
  <c r="G80" i="220"/>
  <c r="F80" i="220"/>
  <c r="D44" i="220"/>
  <c r="F44" i="220"/>
  <c r="E44" i="220"/>
  <c r="G44" i="220"/>
  <c r="H44" i="220"/>
  <c r="E103" i="220"/>
  <c r="H103" i="220"/>
  <c r="F103" i="220"/>
  <c r="G103" i="220"/>
  <c r="D103" i="220"/>
  <c r="E91" i="220"/>
  <c r="F91" i="220"/>
  <c r="D91" i="220"/>
  <c r="G91" i="220"/>
  <c r="H91" i="220"/>
  <c r="D79" i="220"/>
  <c r="F79" i="220"/>
  <c r="G79" i="220"/>
  <c r="H79" i="220"/>
  <c r="E79" i="220"/>
  <c r="F67" i="220"/>
  <c r="D67" i="220"/>
  <c r="G67" i="220"/>
  <c r="H67" i="220"/>
  <c r="E67" i="220"/>
  <c r="G55" i="220"/>
  <c r="H55" i="220"/>
  <c r="E55" i="220"/>
  <c r="F55" i="220"/>
  <c r="D55" i="220"/>
  <c r="G43" i="220"/>
  <c r="H43" i="220"/>
  <c r="F43" i="220"/>
  <c r="D43" i="220"/>
  <c r="E43" i="220"/>
  <c r="F31" i="220"/>
  <c r="G31" i="220"/>
  <c r="D31" i="220"/>
  <c r="H31" i="220"/>
  <c r="E31" i="220"/>
  <c r="H19" i="220"/>
  <c r="E19" i="220"/>
  <c r="D19" i="220"/>
  <c r="G19" i="220"/>
  <c r="F19" i="220"/>
  <c r="D64" i="220"/>
  <c r="E64" i="220"/>
  <c r="F64" i="220"/>
  <c r="G64" i="220"/>
  <c r="H64" i="220"/>
  <c r="D23" i="220"/>
  <c r="G23" i="220"/>
  <c r="H23" i="220"/>
  <c r="E23" i="220"/>
  <c r="F23" i="220"/>
  <c r="F22" i="220"/>
  <c r="G22" i="220"/>
  <c r="H22" i="220"/>
  <c r="D22" i="220"/>
  <c r="E22" i="220"/>
  <c r="D92" i="220"/>
  <c r="F92" i="220"/>
  <c r="E92" i="220"/>
  <c r="G92" i="220"/>
  <c r="H92" i="220"/>
  <c r="H32" i="220"/>
  <c r="D32" i="220"/>
  <c r="F32" i="220"/>
  <c r="G32" i="220"/>
  <c r="E32" i="220"/>
  <c r="D102" i="220"/>
  <c r="E102" i="220"/>
  <c r="G102" i="220"/>
  <c r="H102" i="220"/>
  <c r="F102" i="220"/>
  <c r="H90" i="220"/>
  <c r="D90" i="220"/>
  <c r="E90" i="220"/>
  <c r="F90" i="220"/>
  <c r="G90" i="220"/>
  <c r="E78" i="220"/>
  <c r="F78" i="220"/>
  <c r="D78" i="220"/>
  <c r="G78" i="220"/>
  <c r="H78" i="220"/>
  <c r="E66" i="220"/>
  <c r="D66" i="220"/>
  <c r="F66" i="220"/>
  <c r="G66" i="220"/>
  <c r="H66" i="220"/>
  <c r="F54" i="220"/>
  <c r="G54" i="220"/>
  <c r="H54" i="220"/>
  <c r="D54" i="220"/>
  <c r="E54" i="220"/>
  <c r="F42" i="220"/>
  <c r="G42" i="220"/>
  <c r="H42" i="220"/>
  <c r="D42" i="220"/>
  <c r="E42" i="220"/>
  <c r="F30" i="220"/>
  <c r="E30" i="220"/>
  <c r="D30" i="220"/>
  <c r="G30" i="220"/>
  <c r="H30" i="220"/>
  <c r="E28" i="220"/>
  <c r="F28" i="220"/>
  <c r="G28" i="220"/>
  <c r="D28" i="220"/>
  <c r="H28" i="220"/>
  <c r="G73" i="220"/>
  <c r="F73" i="220"/>
  <c r="D73" i="220"/>
  <c r="H73" i="220"/>
  <c r="E73" i="220"/>
  <c r="G95" i="220"/>
  <c r="F95" i="220"/>
  <c r="H95" i="220"/>
  <c r="E95" i="220"/>
  <c r="D95" i="220"/>
  <c r="G59" i="220"/>
  <c r="F59" i="220"/>
  <c r="H59" i="220"/>
  <c r="D59" i="220"/>
  <c r="E59" i="220"/>
  <c r="E82" i="220"/>
  <c r="H82" i="220"/>
  <c r="D82" i="220"/>
  <c r="F82" i="220"/>
  <c r="G82" i="220"/>
  <c r="E46" i="220"/>
  <c r="G46" i="220"/>
  <c r="H46" i="220"/>
  <c r="F46" i="220"/>
  <c r="D46" i="220"/>
  <c r="H104" i="220"/>
  <c r="F104" i="220"/>
  <c r="E104" i="220"/>
  <c r="D104" i="220"/>
  <c r="G104" i="220"/>
  <c r="G56" i="220"/>
  <c r="H56" i="220"/>
  <c r="D56" i="220"/>
  <c r="F56" i="220"/>
  <c r="E56" i="220"/>
  <c r="G101" i="220"/>
  <c r="D101" i="220"/>
  <c r="E101" i="220"/>
  <c r="F101" i="220"/>
  <c r="H101" i="220"/>
  <c r="D89" i="220"/>
  <c r="H89" i="220"/>
  <c r="G89" i="220"/>
  <c r="E89" i="220"/>
  <c r="F89" i="220"/>
  <c r="G77" i="220"/>
  <c r="D77" i="220"/>
  <c r="H77" i="220"/>
  <c r="E77" i="220"/>
  <c r="F77" i="220"/>
  <c r="F65" i="220"/>
  <c r="H65" i="220"/>
  <c r="E65" i="220"/>
  <c r="G65" i="220"/>
  <c r="D65" i="220"/>
  <c r="D53" i="220"/>
  <c r="E53" i="220"/>
  <c r="G53" i="220"/>
  <c r="H53" i="220"/>
  <c r="F53" i="220"/>
  <c r="D41" i="220"/>
  <c r="H41" i="220"/>
  <c r="E41" i="220"/>
  <c r="G41" i="220"/>
  <c r="F41" i="220"/>
  <c r="D29" i="220"/>
  <c r="E29" i="220"/>
  <c r="F29" i="220"/>
  <c r="H29" i="220"/>
  <c r="G29" i="220"/>
  <c r="F14" i="220"/>
  <c r="E14" i="220"/>
  <c r="G14" i="220"/>
  <c r="H14" i="220"/>
  <c r="D14" i="220"/>
  <c r="F11" i="220"/>
  <c r="G11" i="220"/>
  <c r="H11" i="220"/>
  <c r="D11" i="220"/>
  <c r="E11" i="220"/>
  <c r="E12" i="220"/>
  <c r="F12" i="220"/>
  <c r="G12" i="220"/>
  <c r="H12" i="220"/>
  <c r="D12" i="220"/>
  <c r="F10" i="220"/>
  <c r="G10" i="220"/>
  <c r="H10" i="220"/>
  <c r="D10" i="220"/>
  <c r="E10" i="220"/>
  <c r="D16" i="220"/>
  <c r="E16" i="220"/>
  <c r="F16" i="220"/>
  <c r="G16" i="220"/>
  <c r="H16" i="220"/>
  <c r="G13" i="220"/>
  <c r="F13" i="220"/>
  <c r="D13" i="220"/>
  <c r="H13" i="220"/>
  <c r="E13" i="220"/>
  <c r="F18" i="220"/>
  <c r="G18" i="220"/>
  <c r="H18" i="220"/>
  <c r="D18" i="220"/>
  <c r="E18" i="220"/>
  <c r="E15" i="220"/>
  <c r="F15" i="220"/>
  <c r="G15" i="220"/>
  <c r="H15" i="220"/>
  <c r="D15" i="220"/>
  <c r="D17" i="220"/>
  <c r="G17" i="220"/>
  <c r="E17" i="220"/>
  <c r="F17" i="220"/>
  <c r="H17" i="220"/>
  <c r="B121" i="220"/>
  <c r="C114" i="220"/>
  <c r="C112" i="220"/>
  <c r="C111" i="220"/>
  <c r="C110" i="220"/>
  <c r="B118" i="220" l="1"/>
  <c r="B117" i="220"/>
  <c r="C195" i="220"/>
  <c r="C197" i="220"/>
  <c r="C199" i="220"/>
  <c r="C135" i="220"/>
  <c r="C174" i="220"/>
  <c r="C178" i="220"/>
  <c r="C170" i="220"/>
  <c r="C139" i="220"/>
  <c r="C123" i="220"/>
  <c r="C142" i="220"/>
  <c r="C181" i="220"/>
  <c r="C207" i="220"/>
  <c r="C150" i="220"/>
  <c r="C166" i="220"/>
  <c r="C185" i="220"/>
  <c r="C154" i="220"/>
  <c r="C127" i="220"/>
  <c r="C164" i="220"/>
  <c r="C183" i="220"/>
  <c r="C147" i="220"/>
  <c r="C172" i="220"/>
  <c r="C217" i="220"/>
  <c r="C140" i="220"/>
  <c r="C193" i="220"/>
  <c r="C148" i="220"/>
  <c r="C186" i="220"/>
  <c r="C182" i="220"/>
  <c r="C133" i="220"/>
  <c r="C125" i="220"/>
  <c r="C153" i="220"/>
  <c r="C137" i="220"/>
  <c r="C175" i="220"/>
  <c r="C138" i="220"/>
  <c r="C205" i="220"/>
  <c r="C136" i="220"/>
  <c r="C167" i="220"/>
  <c r="C151" i="220"/>
  <c r="C143" i="220"/>
  <c r="C160" i="220"/>
  <c r="C132" i="220"/>
  <c r="C215" i="220"/>
  <c r="C124" i="220"/>
  <c r="C213" i="220"/>
  <c r="C192" i="220"/>
  <c r="C126" i="220"/>
  <c r="C190" i="220"/>
  <c r="C194" i="220"/>
  <c r="C157" i="220"/>
  <c r="C141" i="220"/>
  <c r="C189" i="220"/>
  <c r="C212" i="220"/>
  <c r="C171" i="220"/>
  <c r="C128" i="220"/>
  <c r="C203" i="220"/>
  <c r="C218" i="220"/>
  <c r="C162" i="220"/>
  <c r="C146" i="220"/>
  <c r="C187" i="220"/>
  <c r="C131" i="220"/>
  <c r="C216" i="220"/>
  <c r="C155" i="220"/>
  <c r="C214" i="220"/>
  <c r="C134" i="220"/>
  <c r="C209" i="220"/>
  <c r="C211" i="220"/>
  <c r="C122" i="220"/>
  <c r="C198" i="220"/>
  <c r="C176" i="220"/>
  <c r="C188" i="220"/>
  <c r="C184" i="220"/>
  <c r="C180" i="220"/>
  <c r="C169" i="220"/>
  <c r="C129" i="220"/>
  <c r="C173" i="220"/>
  <c r="C161" i="220"/>
  <c r="C145" i="220"/>
  <c r="C210" i="220"/>
  <c r="C158" i="220"/>
  <c r="C163" i="220"/>
  <c r="C201" i="220"/>
  <c r="C200" i="220"/>
  <c r="C159" i="220"/>
  <c r="C144" i="220"/>
  <c r="C179" i="220"/>
  <c r="C191" i="220"/>
  <c r="C152" i="220"/>
  <c r="C196" i="220"/>
  <c r="C130" i="220"/>
  <c r="C208" i="220"/>
  <c r="C204" i="220"/>
  <c r="C156" i="220"/>
  <c r="C206" i="220"/>
  <c r="C177" i="220"/>
  <c r="C202" i="220"/>
  <c r="C168" i="220"/>
  <c r="C165" i="220"/>
  <c r="C149" i="220"/>
  <c r="C121" i="220"/>
  <c r="D136" i="220" l="1"/>
  <c r="D134" i="220"/>
  <c r="D169" i="220"/>
  <c r="D123" i="220"/>
  <c r="D133" i="220"/>
  <c r="D153" i="220"/>
  <c r="D165" i="220"/>
  <c r="D128" i="220"/>
  <c r="D181" i="220" l="1"/>
  <c r="D197" i="220"/>
  <c r="D210" i="220"/>
  <c r="D171" i="220"/>
  <c r="D147" i="220"/>
  <c r="D172" i="220"/>
  <c r="D182" i="220"/>
  <c r="D173" i="220"/>
  <c r="D217" i="220"/>
  <c r="D143" i="220"/>
  <c r="D214" i="220"/>
  <c r="D149" i="220"/>
  <c r="D168" i="220"/>
  <c r="D204" i="220"/>
  <c r="D161" i="220"/>
  <c r="D159" i="220"/>
  <c r="D164" i="220"/>
  <c r="D135" i="220"/>
  <c r="D216" i="220"/>
  <c r="D199" i="220"/>
  <c r="D179" i="220"/>
  <c r="D140" i="220"/>
  <c r="D186" i="220"/>
  <c r="D202" i="220"/>
  <c r="D198" i="220"/>
  <c r="D158" i="220"/>
  <c r="D188" i="220"/>
  <c r="D185" i="220"/>
  <c r="D205" i="220"/>
  <c r="D131" i="220"/>
  <c r="D200" i="220"/>
  <c r="D141" i="220"/>
  <c r="D174" i="220"/>
  <c r="D152" i="220"/>
  <c r="D154" i="220"/>
  <c r="D126" i="220"/>
  <c r="D150" i="220"/>
  <c r="D183" i="220"/>
  <c r="D218" i="220"/>
  <c r="D144" i="220"/>
  <c r="D132" i="220"/>
  <c r="D196" i="220"/>
  <c r="D125" i="220"/>
  <c r="D137" i="220"/>
  <c r="D211" i="220"/>
  <c r="D157" i="220"/>
  <c r="D215" i="220"/>
  <c r="D156" i="220"/>
  <c r="D195" i="220"/>
  <c r="D209" i="220"/>
  <c r="D122" i="220"/>
  <c r="D163" i="220"/>
  <c r="D160" i="220"/>
  <c r="D189" i="220"/>
  <c r="D177" i="220"/>
  <c r="D138" i="220"/>
  <c r="D170" i="220"/>
  <c r="D206" i="220"/>
  <c r="D194" i="220"/>
  <c r="D166" i="220"/>
  <c r="D184" i="220"/>
  <c r="D155" i="220"/>
  <c r="D212" i="220"/>
  <c r="D148" i="220"/>
  <c r="D187" i="220"/>
  <c r="D124" i="220"/>
  <c r="D121" i="220"/>
  <c r="D151" i="220"/>
  <c r="D190" i="220"/>
  <c r="D208" i="220"/>
  <c r="D176" i="220"/>
  <c r="D180" i="220"/>
  <c r="D175" i="220"/>
  <c r="D162" i="220"/>
  <c r="D130" i="220"/>
  <c r="D193" i="220"/>
  <c r="D191" i="220"/>
  <c r="D145" i="220"/>
  <c r="D142" i="220"/>
  <c r="D207" i="220"/>
  <c r="D129" i="220"/>
  <c r="D192" i="220"/>
  <c r="D139" i="220"/>
  <c r="D203" i="220"/>
  <c r="D167" i="220"/>
  <c r="D146" i="220"/>
  <c r="D201" i="220"/>
  <c r="D178" i="220"/>
  <c r="D127" i="220"/>
  <c r="D213" i="220"/>
  <c r="P49" i="115" l="1"/>
  <c r="P48" i="115"/>
  <c r="P47" i="115"/>
  <c r="P46" i="115"/>
  <c r="P45" i="115"/>
  <c r="P44" i="115"/>
  <c r="P43" i="115"/>
  <c r="P42" i="115"/>
  <c r="P41" i="115"/>
  <c r="P40" i="115"/>
  <c r="P39" i="115"/>
  <c r="P38" i="115"/>
  <c r="P37" i="115"/>
  <c r="P36" i="115"/>
  <c r="P35" i="115"/>
  <c r="P34" i="115"/>
  <c r="P33" i="115"/>
  <c r="P32" i="115"/>
  <c r="P31" i="115"/>
  <c r="P30" i="115"/>
  <c r="P29" i="115"/>
  <c r="P28" i="115"/>
  <c r="P27" i="115"/>
  <c r="P26" i="115"/>
  <c r="P25" i="115"/>
  <c r="P24" i="115"/>
  <c r="P23" i="115"/>
  <c r="P22" i="115"/>
  <c r="P21" i="115"/>
  <c r="P20" i="115"/>
  <c r="P19" i="115"/>
  <c r="P18" i="115"/>
  <c r="P17" i="115"/>
  <c r="P16" i="115"/>
  <c r="P15" i="115"/>
  <c r="P14" i="115"/>
  <c r="P13" i="115"/>
  <c r="P12" i="115"/>
  <c r="P11" i="115"/>
  <c r="P10" i="115"/>
  <c r="P9" i="115"/>
  <c r="P8" i="115"/>
  <c r="P7" i="115"/>
  <c r="P6" i="115"/>
  <c r="P5" i="115"/>
  <c r="P4" i="115"/>
  <c r="P3" i="115"/>
  <c r="B32" i="1"/>
  <c r="B31" i="1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P65" i="3" l="1"/>
  <c r="T65" i="3"/>
  <c r="P71" i="3"/>
  <c r="T71" i="3"/>
  <c r="P77" i="3"/>
  <c r="T77" i="3"/>
  <c r="P83" i="3"/>
  <c r="T83" i="3"/>
  <c r="P89" i="3"/>
  <c r="T89" i="3"/>
  <c r="P95" i="3"/>
  <c r="T95" i="3"/>
  <c r="P101" i="3"/>
  <c r="T101" i="3"/>
  <c r="P107" i="3"/>
  <c r="T107" i="3"/>
  <c r="P113" i="3"/>
  <c r="T113" i="3"/>
  <c r="P119" i="3"/>
  <c r="T119" i="3"/>
  <c r="P125" i="3"/>
  <c r="T125" i="3"/>
  <c r="P131" i="3"/>
  <c r="T131" i="3"/>
  <c r="P137" i="3"/>
  <c r="T137" i="3"/>
  <c r="P143" i="3"/>
  <c r="T143" i="3"/>
  <c r="P149" i="3"/>
  <c r="T149" i="3"/>
  <c r="P155" i="3"/>
  <c r="T155" i="3"/>
  <c r="P161" i="3"/>
  <c r="T161" i="3"/>
  <c r="P167" i="3"/>
  <c r="T167" i="3"/>
  <c r="P173" i="3"/>
  <c r="T173" i="3"/>
  <c r="P179" i="3"/>
  <c r="T179" i="3"/>
  <c r="P185" i="3"/>
  <c r="T185" i="3"/>
  <c r="P191" i="3"/>
  <c r="T191" i="3"/>
  <c r="P197" i="3"/>
  <c r="T197" i="3"/>
  <c r="P203" i="3"/>
  <c r="T203" i="3"/>
  <c r="P209" i="3"/>
  <c r="T209" i="3"/>
  <c r="P215" i="3"/>
  <c r="T215" i="3"/>
  <c r="P221" i="3"/>
  <c r="T221" i="3"/>
  <c r="P227" i="3"/>
  <c r="T227" i="3"/>
  <c r="P233" i="3"/>
  <c r="T233" i="3"/>
  <c r="P239" i="3"/>
  <c r="T239" i="3"/>
  <c r="P245" i="3"/>
  <c r="T245" i="3"/>
  <c r="P251" i="3"/>
  <c r="T251" i="3"/>
  <c r="P257" i="3"/>
  <c r="T257" i="3"/>
  <c r="P263" i="3"/>
  <c r="T263" i="3"/>
  <c r="P269" i="3"/>
  <c r="T269" i="3"/>
  <c r="P275" i="3"/>
  <c r="T275" i="3"/>
  <c r="P281" i="3"/>
  <c r="T281" i="3"/>
  <c r="P287" i="3"/>
  <c r="T287" i="3"/>
  <c r="P293" i="3"/>
  <c r="T293" i="3"/>
  <c r="P299" i="3"/>
  <c r="T299" i="3"/>
  <c r="P305" i="3"/>
  <c r="T305" i="3"/>
  <c r="P311" i="3"/>
  <c r="T311" i="3"/>
  <c r="P317" i="3"/>
  <c r="T317" i="3"/>
  <c r="P323" i="3"/>
  <c r="T323" i="3"/>
  <c r="P329" i="3"/>
  <c r="T329" i="3"/>
  <c r="P335" i="3"/>
  <c r="T335" i="3"/>
  <c r="P341" i="3"/>
  <c r="T341" i="3"/>
  <c r="P347" i="3"/>
  <c r="T347" i="3"/>
  <c r="P353" i="3"/>
  <c r="T353" i="3"/>
  <c r="P359" i="3"/>
  <c r="T359" i="3"/>
  <c r="P365" i="3"/>
  <c r="T365" i="3"/>
  <c r="P371" i="3"/>
  <c r="T371" i="3"/>
  <c r="P377" i="3"/>
  <c r="T377" i="3"/>
  <c r="P383" i="3"/>
  <c r="T383" i="3"/>
  <c r="P389" i="3"/>
  <c r="T389" i="3"/>
  <c r="P395" i="3"/>
  <c r="T395" i="3"/>
  <c r="P401" i="3"/>
  <c r="T401" i="3"/>
  <c r="P407" i="3"/>
  <c r="T407" i="3"/>
  <c r="P413" i="3"/>
  <c r="T413" i="3"/>
  <c r="P419" i="3"/>
  <c r="T419" i="3"/>
  <c r="P425" i="3"/>
  <c r="T425" i="3"/>
  <c r="P431" i="3"/>
  <c r="T431" i="3"/>
  <c r="P437" i="3"/>
  <c r="T437" i="3"/>
  <c r="P443" i="3"/>
  <c r="T443" i="3"/>
  <c r="P449" i="3"/>
  <c r="T449" i="3"/>
  <c r="P455" i="3"/>
  <c r="T455" i="3"/>
  <c r="P461" i="3"/>
  <c r="T461" i="3"/>
  <c r="P467" i="3"/>
  <c r="T467" i="3"/>
  <c r="P473" i="3"/>
  <c r="T473" i="3"/>
  <c r="P11" i="3"/>
  <c r="T11" i="3"/>
  <c r="P29" i="3"/>
  <c r="T29" i="3"/>
  <c r="P35" i="3"/>
  <c r="T35" i="3"/>
  <c r="P41" i="3"/>
  <c r="T41" i="3"/>
  <c r="P47" i="3"/>
  <c r="T47" i="3"/>
  <c r="P53" i="3"/>
  <c r="T53" i="3"/>
  <c r="P59" i="3"/>
  <c r="T59" i="3"/>
  <c r="P480" i="3"/>
  <c r="T480" i="3"/>
  <c r="P23" i="3"/>
  <c r="T23" i="3"/>
  <c r="P18" i="3"/>
  <c r="T18" i="3"/>
  <c r="P30" i="3"/>
  <c r="T30" i="3"/>
  <c r="P36" i="3"/>
  <c r="T36" i="3"/>
  <c r="P48" i="3"/>
  <c r="T48" i="3"/>
  <c r="P60" i="3"/>
  <c r="T60" i="3"/>
  <c r="P66" i="3"/>
  <c r="T66" i="3"/>
  <c r="P72" i="3"/>
  <c r="T72" i="3"/>
  <c r="P78" i="3"/>
  <c r="T78" i="3"/>
  <c r="P84" i="3"/>
  <c r="T84" i="3"/>
  <c r="P90" i="3"/>
  <c r="T90" i="3"/>
  <c r="P96" i="3"/>
  <c r="T96" i="3"/>
  <c r="P102" i="3"/>
  <c r="T102" i="3"/>
  <c r="P108" i="3"/>
  <c r="T108" i="3"/>
  <c r="P114" i="3"/>
  <c r="T114" i="3"/>
  <c r="P120" i="3"/>
  <c r="T120" i="3"/>
  <c r="P126" i="3"/>
  <c r="T126" i="3"/>
  <c r="P132" i="3"/>
  <c r="T132" i="3"/>
  <c r="P138" i="3"/>
  <c r="T138" i="3"/>
  <c r="P144" i="3"/>
  <c r="T144" i="3"/>
  <c r="P150" i="3"/>
  <c r="T150" i="3"/>
  <c r="P156" i="3"/>
  <c r="T156" i="3"/>
  <c r="P162" i="3"/>
  <c r="T162" i="3"/>
  <c r="P168" i="3"/>
  <c r="T168" i="3"/>
  <c r="P174" i="3"/>
  <c r="T174" i="3"/>
  <c r="P180" i="3"/>
  <c r="T180" i="3"/>
  <c r="P186" i="3"/>
  <c r="T186" i="3"/>
  <c r="P192" i="3"/>
  <c r="T192" i="3"/>
  <c r="P198" i="3"/>
  <c r="T198" i="3"/>
  <c r="P204" i="3"/>
  <c r="T204" i="3"/>
  <c r="P210" i="3"/>
  <c r="T210" i="3"/>
  <c r="P216" i="3"/>
  <c r="T216" i="3"/>
  <c r="P222" i="3"/>
  <c r="T222" i="3"/>
  <c r="P228" i="3"/>
  <c r="T228" i="3"/>
  <c r="P234" i="3"/>
  <c r="T234" i="3"/>
  <c r="P240" i="3"/>
  <c r="T240" i="3"/>
  <c r="P246" i="3"/>
  <c r="T246" i="3"/>
  <c r="P252" i="3"/>
  <c r="T252" i="3"/>
  <c r="P258" i="3"/>
  <c r="T258" i="3"/>
  <c r="P264" i="3"/>
  <c r="T264" i="3"/>
  <c r="P270" i="3"/>
  <c r="T270" i="3"/>
  <c r="P276" i="3"/>
  <c r="T276" i="3"/>
  <c r="P282" i="3"/>
  <c r="T282" i="3"/>
  <c r="P288" i="3"/>
  <c r="T288" i="3"/>
  <c r="P294" i="3"/>
  <c r="T294" i="3"/>
  <c r="P300" i="3"/>
  <c r="T300" i="3"/>
  <c r="P306" i="3"/>
  <c r="T306" i="3"/>
  <c r="P312" i="3"/>
  <c r="T312" i="3"/>
  <c r="P318" i="3"/>
  <c r="T318" i="3"/>
  <c r="P324" i="3"/>
  <c r="T324" i="3"/>
  <c r="P330" i="3"/>
  <c r="T330" i="3"/>
  <c r="P336" i="3"/>
  <c r="T336" i="3"/>
  <c r="P342" i="3"/>
  <c r="T342" i="3"/>
  <c r="P348" i="3"/>
  <c r="T348" i="3"/>
  <c r="P354" i="3"/>
  <c r="T354" i="3"/>
  <c r="P360" i="3"/>
  <c r="T360" i="3"/>
  <c r="P366" i="3"/>
  <c r="T366" i="3"/>
  <c r="P372" i="3"/>
  <c r="T372" i="3"/>
  <c r="P378" i="3"/>
  <c r="T378" i="3"/>
  <c r="P384" i="3"/>
  <c r="T384" i="3"/>
  <c r="P390" i="3"/>
  <c r="T390" i="3"/>
  <c r="P396" i="3"/>
  <c r="T396" i="3"/>
  <c r="P402" i="3"/>
  <c r="T402" i="3"/>
  <c r="P408" i="3"/>
  <c r="T408" i="3"/>
  <c r="P414" i="3"/>
  <c r="T414" i="3"/>
  <c r="P420" i="3"/>
  <c r="T420" i="3"/>
  <c r="P426" i="3"/>
  <c r="T426" i="3"/>
  <c r="P432" i="3"/>
  <c r="T432" i="3"/>
  <c r="P438" i="3"/>
  <c r="T438" i="3"/>
  <c r="P444" i="3"/>
  <c r="T444" i="3"/>
  <c r="P450" i="3"/>
  <c r="T450" i="3"/>
  <c r="P456" i="3"/>
  <c r="T456" i="3"/>
  <c r="P462" i="3"/>
  <c r="T462" i="3"/>
  <c r="P468" i="3"/>
  <c r="T468" i="3"/>
  <c r="P474" i="3"/>
  <c r="T474" i="3"/>
  <c r="P12" i="3"/>
  <c r="T12" i="3"/>
  <c r="P24" i="3"/>
  <c r="T24" i="3"/>
  <c r="P42" i="3"/>
  <c r="T42" i="3"/>
  <c r="P54" i="3"/>
  <c r="T54" i="3"/>
  <c r="P481" i="3"/>
  <c r="T481" i="3"/>
  <c r="P13" i="3"/>
  <c r="T13" i="3"/>
  <c r="P43" i="3"/>
  <c r="T43" i="3"/>
  <c r="P55" i="3"/>
  <c r="T55" i="3"/>
  <c r="P61" i="3"/>
  <c r="T61" i="3"/>
  <c r="P73" i="3"/>
  <c r="T73" i="3"/>
  <c r="P79" i="3"/>
  <c r="T79" i="3"/>
  <c r="P85" i="3"/>
  <c r="T85" i="3"/>
  <c r="P91" i="3"/>
  <c r="T91" i="3"/>
  <c r="P97" i="3"/>
  <c r="T97" i="3"/>
  <c r="P103" i="3"/>
  <c r="T103" i="3"/>
  <c r="P109" i="3"/>
  <c r="T109" i="3"/>
  <c r="P115" i="3"/>
  <c r="T115" i="3"/>
  <c r="P121" i="3"/>
  <c r="T121" i="3"/>
  <c r="P127" i="3"/>
  <c r="T127" i="3"/>
  <c r="P133" i="3"/>
  <c r="T133" i="3"/>
  <c r="P139" i="3"/>
  <c r="T139" i="3"/>
  <c r="P145" i="3"/>
  <c r="T145" i="3"/>
  <c r="P151" i="3"/>
  <c r="T151" i="3"/>
  <c r="P157" i="3"/>
  <c r="T157" i="3"/>
  <c r="P163" i="3"/>
  <c r="T163" i="3"/>
  <c r="P169" i="3"/>
  <c r="T169" i="3"/>
  <c r="P175" i="3"/>
  <c r="T175" i="3"/>
  <c r="P181" i="3"/>
  <c r="T181" i="3"/>
  <c r="P187" i="3"/>
  <c r="T187" i="3"/>
  <c r="P193" i="3"/>
  <c r="T193" i="3"/>
  <c r="P199" i="3"/>
  <c r="T199" i="3"/>
  <c r="P205" i="3"/>
  <c r="T205" i="3"/>
  <c r="P211" i="3"/>
  <c r="T211" i="3"/>
  <c r="P217" i="3"/>
  <c r="T217" i="3"/>
  <c r="P223" i="3"/>
  <c r="T223" i="3"/>
  <c r="P229" i="3"/>
  <c r="T229" i="3"/>
  <c r="P235" i="3"/>
  <c r="T235" i="3"/>
  <c r="P241" i="3"/>
  <c r="T241" i="3"/>
  <c r="P247" i="3"/>
  <c r="T247" i="3"/>
  <c r="P253" i="3"/>
  <c r="T253" i="3"/>
  <c r="P259" i="3"/>
  <c r="T259" i="3"/>
  <c r="P265" i="3"/>
  <c r="T265" i="3"/>
  <c r="P271" i="3"/>
  <c r="T271" i="3"/>
  <c r="P277" i="3"/>
  <c r="T277" i="3"/>
  <c r="P283" i="3"/>
  <c r="T283" i="3"/>
  <c r="P289" i="3"/>
  <c r="T289" i="3"/>
  <c r="P295" i="3"/>
  <c r="T295" i="3"/>
  <c r="P301" i="3"/>
  <c r="T301" i="3"/>
  <c r="P307" i="3"/>
  <c r="T307" i="3"/>
  <c r="P313" i="3"/>
  <c r="T313" i="3"/>
  <c r="P319" i="3"/>
  <c r="T319" i="3"/>
  <c r="P325" i="3"/>
  <c r="T325" i="3"/>
  <c r="P331" i="3"/>
  <c r="T331" i="3"/>
  <c r="P337" i="3"/>
  <c r="T337" i="3"/>
  <c r="P343" i="3"/>
  <c r="T343" i="3"/>
  <c r="P349" i="3"/>
  <c r="T349" i="3"/>
  <c r="P355" i="3"/>
  <c r="T355" i="3"/>
  <c r="P361" i="3"/>
  <c r="T361" i="3"/>
  <c r="P367" i="3"/>
  <c r="T367" i="3"/>
  <c r="P373" i="3"/>
  <c r="T373" i="3"/>
  <c r="P379" i="3"/>
  <c r="T379" i="3"/>
  <c r="P385" i="3"/>
  <c r="T385" i="3"/>
  <c r="P391" i="3"/>
  <c r="T391" i="3"/>
  <c r="P397" i="3"/>
  <c r="T397" i="3"/>
  <c r="P403" i="3"/>
  <c r="T403" i="3"/>
  <c r="P409" i="3"/>
  <c r="T409" i="3"/>
  <c r="P415" i="3"/>
  <c r="T415" i="3"/>
  <c r="P421" i="3"/>
  <c r="T421" i="3"/>
  <c r="P427" i="3"/>
  <c r="T427" i="3"/>
  <c r="P433" i="3"/>
  <c r="T433" i="3"/>
  <c r="P439" i="3"/>
  <c r="T439" i="3"/>
  <c r="P445" i="3"/>
  <c r="T445" i="3"/>
  <c r="P451" i="3"/>
  <c r="T451" i="3"/>
  <c r="P457" i="3"/>
  <c r="T457" i="3"/>
  <c r="P463" i="3"/>
  <c r="T463" i="3"/>
  <c r="P469" i="3"/>
  <c r="T469" i="3"/>
  <c r="P475" i="3"/>
  <c r="T475" i="3"/>
  <c r="P479" i="3"/>
  <c r="T479" i="3"/>
  <c r="P25" i="3"/>
  <c r="T25" i="3"/>
  <c r="P49" i="3"/>
  <c r="T49" i="3"/>
  <c r="P67" i="3"/>
  <c r="T67" i="3"/>
  <c r="P482" i="3"/>
  <c r="T482" i="3"/>
  <c r="P74" i="3"/>
  <c r="T74" i="3"/>
  <c r="P80" i="3"/>
  <c r="T80" i="3"/>
  <c r="P86" i="3"/>
  <c r="T86" i="3"/>
  <c r="P92" i="3"/>
  <c r="T92" i="3"/>
  <c r="P98" i="3"/>
  <c r="T98" i="3"/>
  <c r="P104" i="3"/>
  <c r="T104" i="3"/>
  <c r="P110" i="3"/>
  <c r="T110" i="3"/>
  <c r="P116" i="3"/>
  <c r="T116" i="3"/>
  <c r="P122" i="3"/>
  <c r="T122" i="3"/>
  <c r="P128" i="3"/>
  <c r="T128" i="3"/>
  <c r="P134" i="3"/>
  <c r="T134" i="3"/>
  <c r="P140" i="3"/>
  <c r="T140" i="3"/>
  <c r="P146" i="3"/>
  <c r="T146" i="3"/>
  <c r="P152" i="3"/>
  <c r="T152" i="3"/>
  <c r="P158" i="3"/>
  <c r="T158" i="3"/>
  <c r="P164" i="3"/>
  <c r="T164" i="3"/>
  <c r="P170" i="3"/>
  <c r="T170" i="3"/>
  <c r="P176" i="3"/>
  <c r="T176" i="3"/>
  <c r="P182" i="3"/>
  <c r="T182" i="3"/>
  <c r="P188" i="3"/>
  <c r="T188" i="3"/>
  <c r="P194" i="3"/>
  <c r="T194" i="3"/>
  <c r="P200" i="3"/>
  <c r="T200" i="3"/>
  <c r="P206" i="3"/>
  <c r="T206" i="3"/>
  <c r="P212" i="3"/>
  <c r="T212" i="3"/>
  <c r="P218" i="3"/>
  <c r="T218" i="3"/>
  <c r="P224" i="3"/>
  <c r="T224" i="3"/>
  <c r="P230" i="3"/>
  <c r="T230" i="3"/>
  <c r="P236" i="3"/>
  <c r="T236" i="3"/>
  <c r="P242" i="3"/>
  <c r="T242" i="3"/>
  <c r="P248" i="3"/>
  <c r="T248" i="3"/>
  <c r="P254" i="3"/>
  <c r="T254" i="3"/>
  <c r="P260" i="3"/>
  <c r="T260" i="3"/>
  <c r="P266" i="3"/>
  <c r="T266" i="3"/>
  <c r="P272" i="3"/>
  <c r="T272" i="3"/>
  <c r="P278" i="3"/>
  <c r="T278" i="3"/>
  <c r="P284" i="3"/>
  <c r="T284" i="3"/>
  <c r="P290" i="3"/>
  <c r="T290" i="3"/>
  <c r="P296" i="3"/>
  <c r="T296" i="3"/>
  <c r="P302" i="3"/>
  <c r="T302" i="3"/>
  <c r="P308" i="3"/>
  <c r="T308" i="3"/>
  <c r="P314" i="3"/>
  <c r="T314" i="3"/>
  <c r="P320" i="3"/>
  <c r="T320" i="3"/>
  <c r="P326" i="3"/>
  <c r="T326" i="3"/>
  <c r="P332" i="3"/>
  <c r="T332" i="3"/>
  <c r="P338" i="3"/>
  <c r="T338" i="3"/>
  <c r="P344" i="3"/>
  <c r="T344" i="3"/>
  <c r="P350" i="3"/>
  <c r="T350" i="3"/>
  <c r="P356" i="3"/>
  <c r="T356" i="3"/>
  <c r="P362" i="3"/>
  <c r="T362" i="3"/>
  <c r="P368" i="3"/>
  <c r="T368" i="3"/>
  <c r="P374" i="3"/>
  <c r="T374" i="3"/>
  <c r="P380" i="3"/>
  <c r="T380" i="3"/>
  <c r="P386" i="3"/>
  <c r="T386" i="3"/>
  <c r="P392" i="3"/>
  <c r="T392" i="3"/>
  <c r="P398" i="3"/>
  <c r="T398" i="3"/>
  <c r="P404" i="3"/>
  <c r="T404" i="3"/>
  <c r="P410" i="3"/>
  <c r="T410" i="3"/>
  <c r="P416" i="3"/>
  <c r="T416" i="3"/>
  <c r="P422" i="3"/>
  <c r="T422" i="3"/>
  <c r="P428" i="3"/>
  <c r="T428" i="3"/>
  <c r="P434" i="3"/>
  <c r="T434" i="3"/>
  <c r="P440" i="3"/>
  <c r="T440" i="3"/>
  <c r="P446" i="3"/>
  <c r="T446" i="3"/>
  <c r="P452" i="3"/>
  <c r="T452" i="3"/>
  <c r="P458" i="3"/>
  <c r="T458" i="3"/>
  <c r="P464" i="3"/>
  <c r="T464" i="3"/>
  <c r="P470" i="3"/>
  <c r="T470" i="3"/>
  <c r="P476" i="3"/>
  <c r="T476" i="3"/>
  <c r="P19" i="3"/>
  <c r="T19" i="3"/>
  <c r="P14" i="3"/>
  <c r="T14" i="3"/>
  <c r="P56" i="3"/>
  <c r="T56" i="3"/>
  <c r="P7" i="3"/>
  <c r="T7" i="3"/>
  <c r="P8" i="3"/>
  <c r="T8" i="3"/>
  <c r="P32" i="3"/>
  <c r="T32" i="3"/>
  <c r="P44" i="3"/>
  <c r="T44" i="3"/>
  <c r="P62" i="3"/>
  <c r="T62" i="3"/>
  <c r="P9" i="3"/>
  <c r="T9" i="3"/>
  <c r="P21" i="3"/>
  <c r="T21" i="3"/>
  <c r="P27" i="3"/>
  <c r="T27" i="3"/>
  <c r="P33" i="3"/>
  <c r="T33" i="3"/>
  <c r="P39" i="3"/>
  <c r="T39" i="3"/>
  <c r="P45" i="3"/>
  <c r="T45" i="3"/>
  <c r="P51" i="3"/>
  <c r="T51" i="3"/>
  <c r="P57" i="3"/>
  <c r="T57" i="3"/>
  <c r="P63" i="3"/>
  <c r="T63" i="3"/>
  <c r="P69" i="3"/>
  <c r="T69" i="3"/>
  <c r="P75" i="3"/>
  <c r="T75" i="3"/>
  <c r="P81" i="3"/>
  <c r="T81" i="3"/>
  <c r="P87" i="3"/>
  <c r="T87" i="3"/>
  <c r="P93" i="3"/>
  <c r="T93" i="3"/>
  <c r="P99" i="3"/>
  <c r="T99" i="3"/>
  <c r="P105" i="3"/>
  <c r="T105" i="3"/>
  <c r="P111" i="3"/>
  <c r="T111" i="3"/>
  <c r="P117" i="3"/>
  <c r="T117" i="3"/>
  <c r="P123" i="3"/>
  <c r="T123" i="3"/>
  <c r="P129" i="3"/>
  <c r="T129" i="3"/>
  <c r="P135" i="3"/>
  <c r="T135" i="3"/>
  <c r="P141" i="3"/>
  <c r="T141" i="3"/>
  <c r="P147" i="3"/>
  <c r="T147" i="3"/>
  <c r="P153" i="3"/>
  <c r="T153" i="3"/>
  <c r="P159" i="3"/>
  <c r="T159" i="3"/>
  <c r="P165" i="3"/>
  <c r="T165" i="3"/>
  <c r="P171" i="3"/>
  <c r="T171" i="3"/>
  <c r="P177" i="3"/>
  <c r="T177" i="3"/>
  <c r="P183" i="3"/>
  <c r="T183" i="3"/>
  <c r="P189" i="3"/>
  <c r="T189" i="3"/>
  <c r="P195" i="3"/>
  <c r="T195" i="3"/>
  <c r="P201" i="3"/>
  <c r="T201" i="3"/>
  <c r="P207" i="3"/>
  <c r="T207" i="3"/>
  <c r="P213" i="3"/>
  <c r="T213" i="3"/>
  <c r="P219" i="3"/>
  <c r="T219" i="3"/>
  <c r="P225" i="3"/>
  <c r="T225" i="3"/>
  <c r="P231" i="3"/>
  <c r="T231" i="3"/>
  <c r="P237" i="3"/>
  <c r="T237" i="3"/>
  <c r="P243" i="3"/>
  <c r="T243" i="3"/>
  <c r="P249" i="3"/>
  <c r="T249" i="3"/>
  <c r="P255" i="3"/>
  <c r="T255" i="3"/>
  <c r="P261" i="3"/>
  <c r="T261" i="3"/>
  <c r="P267" i="3"/>
  <c r="T267" i="3"/>
  <c r="P273" i="3"/>
  <c r="T273" i="3"/>
  <c r="P279" i="3"/>
  <c r="T279" i="3"/>
  <c r="P285" i="3"/>
  <c r="T285" i="3"/>
  <c r="P291" i="3"/>
  <c r="T291" i="3"/>
  <c r="P297" i="3"/>
  <c r="T297" i="3"/>
  <c r="P303" i="3"/>
  <c r="T303" i="3"/>
  <c r="P309" i="3"/>
  <c r="T309" i="3"/>
  <c r="P315" i="3"/>
  <c r="T315" i="3"/>
  <c r="P321" i="3"/>
  <c r="T321" i="3"/>
  <c r="P327" i="3"/>
  <c r="T327" i="3"/>
  <c r="P333" i="3"/>
  <c r="T333" i="3"/>
  <c r="P339" i="3"/>
  <c r="T339" i="3"/>
  <c r="P345" i="3"/>
  <c r="T345" i="3"/>
  <c r="P351" i="3"/>
  <c r="T351" i="3"/>
  <c r="P357" i="3"/>
  <c r="T357" i="3"/>
  <c r="P363" i="3"/>
  <c r="T363" i="3"/>
  <c r="P369" i="3"/>
  <c r="T369" i="3"/>
  <c r="P375" i="3"/>
  <c r="T375" i="3"/>
  <c r="P381" i="3"/>
  <c r="T381" i="3"/>
  <c r="P387" i="3"/>
  <c r="T387" i="3"/>
  <c r="P393" i="3"/>
  <c r="T393" i="3"/>
  <c r="P399" i="3"/>
  <c r="T399" i="3"/>
  <c r="P405" i="3"/>
  <c r="T405" i="3"/>
  <c r="P411" i="3"/>
  <c r="T411" i="3"/>
  <c r="P417" i="3"/>
  <c r="T417" i="3"/>
  <c r="P423" i="3"/>
  <c r="T423" i="3"/>
  <c r="P429" i="3"/>
  <c r="T429" i="3"/>
  <c r="P435" i="3"/>
  <c r="T435" i="3"/>
  <c r="P441" i="3"/>
  <c r="T441" i="3"/>
  <c r="P447" i="3"/>
  <c r="T447" i="3"/>
  <c r="P453" i="3"/>
  <c r="T453" i="3"/>
  <c r="P459" i="3"/>
  <c r="T459" i="3"/>
  <c r="P465" i="3"/>
  <c r="T465" i="3"/>
  <c r="P471" i="3"/>
  <c r="T471" i="3"/>
  <c r="P477" i="3"/>
  <c r="T477" i="3"/>
  <c r="P31" i="3"/>
  <c r="T31" i="3"/>
  <c r="P20" i="3"/>
  <c r="T20" i="3"/>
  <c r="P38" i="3"/>
  <c r="T38" i="3"/>
  <c r="P68" i="3"/>
  <c r="T68" i="3"/>
  <c r="P15" i="3"/>
  <c r="T15" i="3"/>
  <c r="P17" i="3"/>
  <c r="T17" i="3"/>
  <c r="P37" i="3"/>
  <c r="T37" i="3"/>
  <c r="P26" i="3"/>
  <c r="T26" i="3"/>
  <c r="P50" i="3"/>
  <c r="T50" i="3"/>
  <c r="P10" i="3"/>
  <c r="T10" i="3"/>
  <c r="P16" i="3"/>
  <c r="T16" i="3"/>
  <c r="P22" i="3"/>
  <c r="T22" i="3"/>
  <c r="P28" i="3"/>
  <c r="T28" i="3"/>
  <c r="P34" i="3"/>
  <c r="T34" i="3"/>
  <c r="P40" i="3"/>
  <c r="T40" i="3"/>
  <c r="P46" i="3"/>
  <c r="T46" i="3"/>
  <c r="P52" i="3"/>
  <c r="T52" i="3"/>
  <c r="P58" i="3"/>
  <c r="T58" i="3"/>
  <c r="P64" i="3"/>
  <c r="T64" i="3"/>
  <c r="P70" i="3"/>
  <c r="T70" i="3"/>
  <c r="P76" i="3"/>
  <c r="T76" i="3"/>
  <c r="P82" i="3"/>
  <c r="T82" i="3"/>
  <c r="P88" i="3"/>
  <c r="T88" i="3"/>
  <c r="P94" i="3"/>
  <c r="T94" i="3"/>
  <c r="P100" i="3"/>
  <c r="T100" i="3"/>
  <c r="P106" i="3"/>
  <c r="T106" i="3"/>
  <c r="P112" i="3"/>
  <c r="T112" i="3"/>
  <c r="P118" i="3"/>
  <c r="T118" i="3"/>
  <c r="P124" i="3"/>
  <c r="T124" i="3"/>
  <c r="P130" i="3"/>
  <c r="T130" i="3"/>
  <c r="P136" i="3"/>
  <c r="T136" i="3"/>
  <c r="P142" i="3"/>
  <c r="T142" i="3"/>
  <c r="P148" i="3"/>
  <c r="T148" i="3"/>
  <c r="P154" i="3"/>
  <c r="T154" i="3"/>
  <c r="P160" i="3"/>
  <c r="T160" i="3"/>
  <c r="P166" i="3"/>
  <c r="T166" i="3"/>
  <c r="P172" i="3"/>
  <c r="T172" i="3"/>
  <c r="P178" i="3"/>
  <c r="T178" i="3"/>
  <c r="P184" i="3"/>
  <c r="T184" i="3"/>
  <c r="P190" i="3"/>
  <c r="T190" i="3"/>
  <c r="P196" i="3"/>
  <c r="T196" i="3"/>
  <c r="P202" i="3"/>
  <c r="T202" i="3"/>
  <c r="P208" i="3"/>
  <c r="T208" i="3"/>
  <c r="P214" i="3"/>
  <c r="T214" i="3"/>
  <c r="P220" i="3"/>
  <c r="T220" i="3"/>
  <c r="P226" i="3"/>
  <c r="T226" i="3"/>
  <c r="P232" i="3"/>
  <c r="T232" i="3"/>
  <c r="P238" i="3"/>
  <c r="T238" i="3"/>
  <c r="P244" i="3"/>
  <c r="T244" i="3"/>
  <c r="P250" i="3"/>
  <c r="T250" i="3"/>
  <c r="P256" i="3"/>
  <c r="T256" i="3"/>
  <c r="P262" i="3"/>
  <c r="T262" i="3"/>
  <c r="P268" i="3"/>
  <c r="T268" i="3"/>
  <c r="P274" i="3"/>
  <c r="T274" i="3"/>
  <c r="P280" i="3"/>
  <c r="T280" i="3"/>
  <c r="P286" i="3"/>
  <c r="T286" i="3"/>
  <c r="P292" i="3"/>
  <c r="T292" i="3"/>
  <c r="P298" i="3"/>
  <c r="T298" i="3"/>
  <c r="P304" i="3"/>
  <c r="T304" i="3"/>
  <c r="P310" i="3"/>
  <c r="T310" i="3"/>
  <c r="P316" i="3"/>
  <c r="T316" i="3"/>
  <c r="P322" i="3"/>
  <c r="T322" i="3"/>
  <c r="P328" i="3"/>
  <c r="T328" i="3"/>
  <c r="P334" i="3"/>
  <c r="T334" i="3"/>
  <c r="P340" i="3"/>
  <c r="T340" i="3"/>
  <c r="P346" i="3"/>
  <c r="T346" i="3"/>
  <c r="P352" i="3"/>
  <c r="T352" i="3"/>
  <c r="P358" i="3"/>
  <c r="T358" i="3"/>
  <c r="P364" i="3"/>
  <c r="T364" i="3"/>
  <c r="P370" i="3"/>
  <c r="T370" i="3"/>
  <c r="P376" i="3"/>
  <c r="T376" i="3"/>
  <c r="P382" i="3"/>
  <c r="T382" i="3"/>
  <c r="P388" i="3"/>
  <c r="T388" i="3"/>
  <c r="P394" i="3"/>
  <c r="T394" i="3"/>
  <c r="P400" i="3"/>
  <c r="T400" i="3"/>
  <c r="P406" i="3"/>
  <c r="T406" i="3"/>
  <c r="P412" i="3"/>
  <c r="T412" i="3"/>
  <c r="P418" i="3"/>
  <c r="T418" i="3"/>
  <c r="P424" i="3"/>
  <c r="T424" i="3"/>
  <c r="P430" i="3"/>
  <c r="T430" i="3"/>
  <c r="P436" i="3"/>
  <c r="T436" i="3"/>
  <c r="P442" i="3"/>
  <c r="T442" i="3"/>
  <c r="P448" i="3"/>
  <c r="T448" i="3"/>
  <c r="P454" i="3"/>
  <c r="T454" i="3"/>
  <c r="P460" i="3"/>
  <c r="T460" i="3"/>
  <c r="P466" i="3"/>
  <c r="T466" i="3"/>
  <c r="P472" i="3"/>
  <c r="T472" i="3"/>
  <c r="P478" i="3"/>
  <c r="T478" i="3"/>
  <c r="Q7" i="3"/>
  <c r="L12" i="3"/>
  <c r="L16" i="3"/>
  <c r="L13" i="3"/>
  <c r="L15" i="3"/>
  <c r="L14" i="3"/>
  <c r="U8" i="3"/>
  <c r="L10" i="3"/>
  <c r="U265" i="3"/>
  <c r="L267" i="3"/>
  <c r="U136" i="3"/>
  <c r="L138" i="3"/>
  <c r="U393" i="3"/>
  <c r="L395" i="3"/>
  <c r="U72" i="3"/>
  <c r="L74" i="3"/>
  <c r="U201" i="3"/>
  <c r="L203" i="3"/>
  <c r="U329" i="3"/>
  <c r="L331" i="3"/>
  <c r="U457" i="3"/>
  <c r="L459" i="3"/>
  <c r="U40" i="3"/>
  <c r="L42" i="3"/>
  <c r="U104" i="3"/>
  <c r="L106" i="3"/>
  <c r="U168" i="3"/>
  <c r="L170" i="3"/>
  <c r="U233" i="3"/>
  <c r="L235" i="3"/>
  <c r="U297" i="3"/>
  <c r="L299" i="3"/>
  <c r="U361" i="3"/>
  <c r="L363" i="3"/>
  <c r="U425" i="3"/>
  <c r="L427" i="3"/>
  <c r="U24" i="3"/>
  <c r="L26" i="3"/>
  <c r="U56" i="3"/>
  <c r="L58" i="3"/>
  <c r="U88" i="3"/>
  <c r="L90" i="3"/>
  <c r="U120" i="3"/>
  <c r="L122" i="3"/>
  <c r="U152" i="3"/>
  <c r="L154" i="3"/>
  <c r="U184" i="3"/>
  <c r="L186" i="3"/>
  <c r="U217" i="3"/>
  <c r="L219" i="3"/>
  <c r="U249" i="3"/>
  <c r="L251" i="3"/>
  <c r="U281" i="3"/>
  <c r="L283" i="3"/>
  <c r="U313" i="3"/>
  <c r="L315" i="3"/>
  <c r="U345" i="3"/>
  <c r="L347" i="3"/>
  <c r="U377" i="3"/>
  <c r="L379" i="3"/>
  <c r="U409" i="3"/>
  <c r="L411" i="3"/>
  <c r="U441" i="3"/>
  <c r="L443" i="3"/>
  <c r="U473" i="3"/>
  <c r="L475" i="3"/>
  <c r="U16" i="3"/>
  <c r="L18" i="3"/>
  <c r="U32" i="3"/>
  <c r="L34" i="3"/>
  <c r="U48" i="3"/>
  <c r="L50" i="3"/>
  <c r="U64" i="3"/>
  <c r="L66" i="3"/>
  <c r="U80" i="3"/>
  <c r="L82" i="3"/>
  <c r="U96" i="3"/>
  <c r="L98" i="3"/>
  <c r="U112" i="3"/>
  <c r="L114" i="3"/>
  <c r="U128" i="3"/>
  <c r="L130" i="3"/>
  <c r="U144" i="3"/>
  <c r="L146" i="3"/>
  <c r="U160" i="3"/>
  <c r="L162" i="3"/>
  <c r="U176" i="3"/>
  <c r="L178" i="3"/>
  <c r="U192" i="3"/>
  <c r="U193" i="3"/>
  <c r="L195" i="3"/>
  <c r="U209" i="3"/>
  <c r="L211" i="3"/>
  <c r="U225" i="3"/>
  <c r="L227" i="3"/>
  <c r="U241" i="3"/>
  <c r="L243" i="3"/>
  <c r="U257" i="3"/>
  <c r="L259" i="3"/>
  <c r="U273" i="3"/>
  <c r="L275" i="3"/>
  <c r="U289" i="3"/>
  <c r="L291" i="3"/>
  <c r="U305" i="3"/>
  <c r="L307" i="3"/>
  <c r="U321" i="3"/>
  <c r="L323" i="3"/>
  <c r="U337" i="3"/>
  <c r="L339" i="3"/>
  <c r="U353" i="3"/>
  <c r="L355" i="3"/>
  <c r="U369" i="3"/>
  <c r="L371" i="3"/>
  <c r="U385" i="3"/>
  <c r="L387" i="3"/>
  <c r="U401" i="3"/>
  <c r="L403" i="3"/>
  <c r="U417" i="3"/>
  <c r="L419" i="3"/>
  <c r="U433" i="3"/>
  <c r="L435" i="3"/>
  <c r="U449" i="3"/>
  <c r="L451" i="3"/>
  <c r="U465" i="3"/>
  <c r="L467" i="3"/>
  <c r="U12" i="3"/>
  <c r="U20" i="3"/>
  <c r="L22" i="3"/>
  <c r="U28" i="3"/>
  <c r="L30" i="3"/>
  <c r="U36" i="3"/>
  <c r="L38" i="3"/>
  <c r="U44" i="3"/>
  <c r="L46" i="3"/>
  <c r="U52" i="3"/>
  <c r="L54" i="3"/>
  <c r="U60" i="3"/>
  <c r="L62" i="3"/>
  <c r="U68" i="3"/>
  <c r="L70" i="3"/>
  <c r="U76" i="3"/>
  <c r="L78" i="3"/>
  <c r="U84" i="3"/>
  <c r="L86" i="3"/>
  <c r="U92" i="3"/>
  <c r="L94" i="3"/>
  <c r="U100" i="3"/>
  <c r="L102" i="3"/>
  <c r="U108" i="3"/>
  <c r="L110" i="3"/>
  <c r="U116" i="3"/>
  <c r="L118" i="3"/>
  <c r="U124" i="3"/>
  <c r="L126" i="3"/>
  <c r="U132" i="3"/>
  <c r="L134" i="3"/>
  <c r="U140" i="3"/>
  <c r="L142" i="3"/>
  <c r="U148" i="3"/>
  <c r="L150" i="3"/>
  <c r="U156" i="3"/>
  <c r="L158" i="3"/>
  <c r="U164" i="3"/>
  <c r="L166" i="3"/>
  <c r="U172" i="3"/>
  <c r="L174" i="3"/>
  <c r="U180" i="3"/>
  <c r="L182" i="3"/>
  <c r="U188" i="3"/>
  <c r="L190" i="3"/>
  <c r="U197" i="3"/>
  <c r="L199" i="3"/>
  <c r="U205" i="3"/>
  <c r="L207" i="3"/>
  <c r="U213" i="3"/>
  <c r="L215" i="3"/>
  <c r="U221" i="3"/>
  <c r="L223" i="3"/>
  <c r="U229" i="3"/>
  <c r="L231" i="3"/>
  <c r="U237" i="3"/>
  <c r="L239" i="3"/>
  <c r="U245" i="3"/>
  <c r="L247" i="3"/>
  <c r="U253" i="3"/>
  <c r="L255" i="3"/>
  <c r="U261" i="3"/>
  <c r="L263" i="3"/>
  <c r="U269" i="3"/>
  <c r="L271" i="3"/>
  <c r="U277" i="3"/>
  <c r="L279" i="3"/>
  <c r="U285" i="3"/>
  <c r="L287" i="3"/>
  <c r="U293" i="3"/>
  <c r="L295" i="3"/>
  <c r="U301" i="3"/>
  <c r="L303" i="3"/>
  <c r="U309" i="3"/>
  <c r="L311" i="3"/>
  <c r="U317" i="3"/>
  <c r="L319" i="3"/>
  <c r="U325" i="3"/>
  <c r="L327" i="3"/>
  <c r="U333" i="3"/>
  <c r="L335" i="3"/>
  <c r="U341" i="3"/>
  <c r="L343" i="3"/>
  <c r="U349" i="3"/>
  <c r="L351" i="3"/>
  <c r="U357" i="3"/>
  <c r="L359" i="3"/>
  <c r="U365" i="3"/>
  <c r="L367" i="3"/>
  <c r="U373" i="3"/>
  <c r="L375" i="3"/>
  <c r="U381" i="3"/>
  <c r="L383" i="3"/>
  <c r="U389" i="3"/>
  <c r="L391" i="3"/>
  <c r="U397" i="3"/>
  <c r="L399" i="3"/>
  <c r="U405" i="3"/>
  <c r="L407" i="3"/>
  <c r="U413" i="3"/>
  <c r="L415" i="3"/>
  <c r="U421" i="3"/>
  <c r="L423" i="3"/>
  <c r="U429" i="3"/>
  <c r="L431" i="3"/>
  <c r="U437" i="3"/>
  <c r="L439" i="3"/>
  <c r="U445" i="3"/>
  <c r="L447" i="3"/>
  <c r="U453" i="3"/>
  <c r="L455" i="3"/>
  <c r="U461" i="3"/>
  <c r="L463" i="3"/>
  <c r="U469" i="3"/>
  <c r="L471" i="3"/>
  <c r="U477" i="3"/>
  <c r="Q10" i="3"/>
  <c r="Q14" i="3"/>
  <c r="Q18" i="3"/>
  <c r="Q22" i="3"/>
  <c r="Q26" i="3"/>
  <c r="Q30" i="3"/>
  <c r="Q34" i="3"/>
  <c r="Q38" i="3"/>
  <c r="Q42" i="3"/>
  <c r="Q46" i="3"/>
  <c r="Q50" i="3"/>
  <c r="Q54" i="3"/>
  <c r="Q58" i="3"/>
  <c r="Q62" i="3"/>
  <c r="Q66" i="3"/>
  <c r="Q70" i="3"/>
  <c r="Q74" i="3"/>
  <c r="Q78" i="3"/>
  <c r="Q82" i="3"/>
  <c r="Q86" i="3"/>
  <c r="Q90" i="3"/>
  <c r="Q94" i="3"/>
  <c r="Q98" i="3"/>
  <c r="Q102" i="3"/>
  <c r="Q106" i="3"/>
  <c r="Q110" i="3"/>
  <c r="Q114" i="3"/>
  <c r="Q118" i="3"/>
  <c r="Q122" i="3"/>
  <c r="Q126" i="3"/>
  <c r="Q130" i="3"/>
  <c r="Q134" i="3"/>
  <c r="Q138" i="3"/>
  <c r="Q142" i="3"/>
  <c r="Q146" i="3"/>
  <c r="Q150" i="3"/>
  <c r="Q154" i="3"/>
  <c r="Q158" i="3"/>
  <c r="Q162" i="3"/>
  <c r="Q166" i="3"/>
  <c r="Q170" i="3"/>
  <c r="Q174" i="3"/>
  <c r="Q178" i="3"/>
  <c r="Q182" i="3"/>
  <c r="Q186" i="3"/>
  <c r="Q190" i="3"/>
  <c r="Q195" i="3"/>
  <c r="Q199" i="3"/>
  <c r="Q203" i="3"/>
  <c r="Q207" i="3"/>
  <c r="Q211" i="3"/>
  <c r="Q215" i="3"/>
  <c r="Q219" i="3"/>
  <c r="Q223" i="3"/>
  <c r="Q227" i="3"/>
  <c r="Q231" i="3"/>
  <c r="Q235" i="3"/>
  <c r="Q239" i="3"/>
  <c r="Q243" i="3"/>
  <c r="Q247" i="3"/>
  <c r="Q251" i="3"/>
  <c r="Q255" i="3"/>
  <c r="Q259" i="3"/>
  <c r="Q263" i="3"/>
  <c r="Q267" i="3"/>
  <c r="Q271" i="3"/>
  <c r="Q275" i="3"/>
  <c r="Q279" i="3"/>
  <c r="Q283" i="3"/>
  <c r="Q287" i="3"/>
  <c r="Q291" i="3"/>
  <c r="Q295" i="3"/>
  <c r="Q299" i="3"/>
  <c r="Q303" i="3"/>
  <c r="Q307" i="3"/>
  <c r="Q311" i="3"/>
  <c r="Q315" i="3"/>
  <c r="Q319" i="3"/>
  <c r="Q323" i="3"/>
  <c r="Q327" i="3"/>
  <c r="Q331" i="3"/>
  <c r="Q335" i="3"/>
  <c r="Q339" i="3"/>
  <c r="Q343" i="3"/>
  <c r="Q347" i="3"/>
  <c r="Q351" i="3"/>
  <c r="Q355" i="3"/>
  <c r="Q359" i="3"/>
  <c r="Q363" i="3"/>
  <c r="Q367" i="3"/>
  <c r="Q371" i="3"/>
  <c r="Q375" i="3"/>
  <c r="Q379" i="3"/>
  <c r="Q383" i="3"/>
  <c r="Q387" i="3"/>
  <c r="Q391" i="3"/>
  <c r="Q395" i="3"/>
  <c r="Q399" i="3"/>
  <c r="Q403" i="3"/>
  <c r="Q407" i="3"/>
  <c r="Q411" i="3"/>
  <c r="Q415" i="3"/>
  <c r="Q419" i="3"/>
  <c r="Q423" i="3"/>
  <c r="Q427" i="3"/>
  <c r="Q431" i="3"/>
  <c r="Q435" i="3"/>
  <c r="Q439" i="3"/>
  <c r="Q443" i="3"/>
  <c r="Q447" i="3"/>
  <c r="Q451" i="3"/>
  <c r="Q455" i="3"/>
  <c r="Q459" i="3"/>
  <c r="Q463" i="3"/>
  <c r="Q467" i="3"/>
  <c r="Q471" i="3"/>
  <c r="Q475" i="3"/>
  <c r="L8" i="3"/>
  <c r="Q8" i="3"/>
  <c r="U10" i="3"/>
  <c r="Q12" i="3"/>
  <c r="U14" i="3"/>
  <c r="Q16" i="3"/>
  <c r="U18" i="3"/>
  <c r="L20" i="3"/>
  <c r="Q20" i="3"/>
  <c r="U22" i="3"/>
  <c r="L24" i="3"/>
  <c r="Q24" i="3"/>
  <c r="U26" i="3"/>
  <c r="L28" i="3"/>
  <c r="Q28" i="3"/>
  <c r="U30" i="3"/>
  <c r="L32" i="3"/>
  <c r="Q32" i="3"/>
  <c r="U34" i="3"/>
  <c r="L36" i="3"/>
  <c r="Q36" i="3"/>
  <c r="U38" i="3"/>
  <c r="L40" i="3"/>
  <c r="Q40" i="3"/>
  <c r="U42" i="3"/>
  <c r="L44" i="3"/>
  <c r="Q44" i="3"/>
  <c r="U46" i="3"/>
  <c r="L48" i="3"/>
  <c r="Q48" i="3"/>
  <c r="U50" i="3"/>
  <c r="L52" i="3"/>
  <c r="Q52" i="3"/>
  <c r="U54" i="3"/>
  <c r="L56" i="3"/>
  <c r="Q56" i="3"/>
  <c r="U58" i="3"/>
  <c r="L60" i="3"/>
  <c r="Q60" i="3"/>
  <c r="U62" i="3"/>
  <c r="L64" i="3"/>
  <c r="Q64" i="3"/>
  <c r="U66" i="3"/>
  <c r="L68" i="3"/>
  <c r="Q68" i="3"/>
  <c r="U70" i="3"/>
  <c r="L72" i="3"/>
  <c r="Q72" i="3"/>
  <c r="U74" i="3"/>
  <c r="L76" i="3"/>
  <c r="Q76" i="3"/>
  <c r="U78" i="3"/>
  <c r="L80" i="3"/>
  <c r="Q80" i="3"/>
  <c r="U82" i="3"/>
  <c r="L84" i="3"/>
  <c r="Q84" i="3"/>
  <c r="U86" i="3"/>
  <c r="L88" i="3"/>
  <c r="Q88" i="3"/>
  <c r="U90" i="3"/>
  <c r="L92" i="3"/>
  <c r="Q92" i="3"/>
  <c r="U94" i="3"/>
  <c r="L96" i="3"/>
  <c r="Q96" i="3"/>
  <c r="U98" i="3"/>
  <c r="L100" i="3"/>
  <c r="Q100" i="3"/>
  <c r="U102" i="3"/>
  <c r="L104" i="3"/>
  <c r="Q104" i="3"/>
  <c r="U106" i="3"/>
  <c r="L108" i="3"/>
  <c r="Q108" i="3"/>
  <c r="U110" i="3"/>
  <c r="L112" i="3"/>
  <c r="Q112" i="3"/>
  <c r="U114" i="3"/>
  <c r="L116" i="3"/>
  <c r="Q116" i="3"/>
  <c r="U118" i="3"/>
  <c r="L120" i="3"/>
  <c r="Q120" i="3"/>
  <c r="U122" i="3"/>
  <c r="L124" i="3"/>
  <c r="Q124" i="3"/>
  <c r="U126" i="3"/>
  <c r="L128" i="3"/>
  <c r="Q128" i="3"/>
  <c r="U130" i="3"/>
  <c r="L132" i="3"/>
  <c r="Q132" i="3"/>
  <c r="U134" i="3"/>
  <c r="L136" i="3"/>
  <c r="Q136" i="3"/>
  <c r="U138" i="3"/>
  <c r="L140" i="3"/>
  <c r="Q140" i="3"/>
  <c r="U142" i="3"/>
  <c r="L144" i="3"/>
  <c r="Q144" i="3"/>
  <c r="U146" i="3"/>
  <c r="L148" i="3"/>
  <c r="Q148" i="3"/>
  <c r="U150" i="3"/>
  <c r="L152" i="3"/>
  <c r="Q152" i="3"/>
  <c r="U154" i="3"/>
  <c r="L156" i="3"/>
  <c r="Q156" i="3"/>
  <c r="U158" i="3"/>
  <c r="L160" i="3"/>
  <c r="Q160" i="3"/>
  <c r="U162" i="3"/>
  <c r="L164" i="3"/>
  <c r="Q164" i="3"/>
  <c r="U166" i="3"/>
  <c r="L168" i="3"/>
  <c r="Q168" i="3"/>
  <c r="U170" i="3"/>
  <c r="L172" i="3"/>
  <c r="Q172" i="3"/>
  <c r="U174" i="3"/>
  <c r="L176" i="3"/>
  <c r="Q176" i="3"/>
  <c r="U178" i="3"/>
  <c r="L180" i="3"/>
  <c r="Q180" i="3"/>
  <c r="U182" i="3"/>
  <c r="L184" i="3"/>
  <c r="Q184" i="3"/>
  <c r="U186" i="3"/>
  <c r="L188" i="3"/>
  <c r="Q188" i="3"/>
  <c r="U190" i="3"/>
  <c r="L192" i="3"/>
  <c r="Q192" i="3"/>
  <c r="L193" i="3"/>
  <c r="Q193" i="3"/>
  <c r="U195" i="3"/>
  <c r="L197" i="3"/>
  <c r="Q197" i="3"/>
  <c r="U199" i="3"/>
  <c r="L201" i="3"/>
  <c r="Q201" i="3"/>
  <c r="U203" i="3"/>
  <c r="L205" i="3"/>
  <c r="Q205" i="3"/>
  <c r="U207" i="3"/>
  <c r="L209" i="3"/>
  <c r="Q209" i="3"/>
  <c r="U211" i="3"/>
  <c r="L213" i="3"/>
  <c r="Q213" i="3"/>
  <c r="U215" i="3"/>
  <c r="L217" i="3"/>
  <c r="Q217" i="3"/>
  <c r="U219" i="3"/>
  <c r="L221" i="3"/>
  <c r="Q221" i="3"/>
  <c r="U223" i="3"/>
  <c r="L225" i="3"/>
  <c r="Q225" i="3"/>
  <c r="U227" i="3"/>
  <c r="L229" i="3"/>
  <c r="Q229" i="3"/>
  <c r="U231" i="3"/>
  <c r="L233" i="3"/>
  <c r="Q233" i="3"/>
  <c r="U235" i="3"/>
  <c r="L237" i="3"/>
  <c r="Q237" i="3"/>
  <c r="U239" i="3"/>
  <c r="L241" i="3"/>
  <c r="Q241" i="3"/>
  <c r="U243" i="3"/>
  <c r="L245" i="3"/>
  <c r="Q245" i="3"/>
  <c r="U247" i="3"/>
  <c r="L249" i="3"/>
  <c r="Q249" i="3"/>
  <c r="U251" i="3"/>
  <c r="L253" i="3"/>
  <c r="Q253" i="3"/>
  <c r="U255" i="3"/>
  <c r="L257" i="3"/>
  <c r="Q257" i="3"/>
  <c r="U259" i="3"/>
  <c r="L261" i="3"/>
  <c r="Q261" i="3"/>
  <c r="U263" i="3"/>
  <c r="L265" i="3"/>
  <c r="Q265" i="3"/>
  <c r="U267" i="3"/>
  <c r="L269" i="3"/>
  <c r="Q269" i="3"/>
  <c r="U271" i="3"/>
  <c r="L273" i="3"/>
  <c r="Q273" i="3"/>
  <c r="U275" i="3"/>
  <c r="L277" i="3"/>
  <c r="Q277" i="3"/>
  <c r="U279" i="3"/>
  <c r="L281" i="3"/>
  <c r="Q281" i="3"/>
  <c r="U283" i="3"/>
  <c r="L285" i="3"/>
  <c r="Q285" i="3"/>
  <c r="U287" i="3"/>
  <c r="L289" i="3"/>
  <c r="Q289" i="3"/>
  <c r="U291" i="3"/>
  <c r="L293" i="3"/>
  <c r="Q293" i="3"/>
  <c r="U295" i="3"/>
  <c r="L297" i="3"/>
  <c r="Q297" i="3"/>
  <c r="U299" i="3"/>
  <c r="L301" i="3"/>
  <c r="Q301" i="3"/>
  <c r="U303" i="3"/>
  <c r="L305" i="3"/>
  <c r="Q305" i="3"/>
  <c r="U307" i="3"/>
  <c r="L309" i="3"/>
  <c r="Q309" i="3"/>
  <c r="U311" i="3"/>
  <c r="L313" i="3"/>
  <c r="Q313" i="3"/>
  <c r="U315" i="3"/>
  <c r="L317" i="3"/>
  <c r="Q317" i="3"/>
  <c r="U319" i="3"/>
  <c r="L321" i="3"/>
  <c r="Q321" i="3"/>
  <c r="U323" i="3"/>
  <c r="L325" i="3"/>
  <c r="Q325" i="3"/>
  <c r="U327" i="3"/>
  <c r="L329" i="3"/>
  <c r="Q329" i="3"/>
  <c r="U331" i="3"/>
  <c r="L333" i="3"/>
  <c r="Q333" i="3"/>
  <c r="U335" i="3"/>
  <c r="L337" i="3"/>
  <c r="Q337" i="3"/>
  <c r="U339" i="3"/>
  <c r="L341" i="3"/>
  <c r="Q341" i="3"/>
  <c r="U343" i="3"/>
  <c r="L345" i="3"/>
  <c r="Q345" i="3"/>
  <c r="U347" i="3"/>
  <c r="L349" i="3"/>
  <c r="Q349" i="3"/>
  <c r="U351" i="3"/>
  <c r="L353" i="3"/>
  <c r="Q353" i="3"/>
  <c r="U355" i="3"/>
  <c r="L357" i="3"/>
  <c r="Q357" i="3"/>
  <c r="U359" i="3"/>
  <c r="L361" i="3"/>
  <c r="Q361" i="3"/>
  <c r="U363" i="3"/>
  <c r="L365" i="3"/>
  <c r="Q365" i="3"/>
  <c r="U367" i="3"/>
  <c r="L369" i="3"/>
  <c r="Q369" i="3"/>
  <c r="U371" i="3"/>
  <c r="L373" i="3"/>
  <c r="Q373" i="3"/>
  <c r="U375" i="3"/>
  <c r="L377" i="3"/>
  <c r="Q377" i="3"/>
  <c r="U379" i="3"/>
  <c r="L381" i="3"/>
  <c r="Q381" i="3"/>
  <c r="U383" i="3"/>
  <c r="L385" i="3"/>
  <c r="Q385" i="3"/>
  <c r="U387" i="3"/>
  <c r="L389" i="3"/>
  <c r="Q389" i="3"/>
  <c r="U391" i="3"/>
  <c r="L393" i="3"/>
  <c r="Q393" i="3"/>
  <c r="U395" i="3"/>
  <c r="L397" i="3"/>
  <c r="Q397" i="3"/>
  <c r="U399" i="3"/>
  <c r="L401" i="3"/>
  <c r="Q401" i="3"/>
  <c r="U403" i="3"/>
  <c r="L405" i="3"/>
  <c r="Q405" i="3"/>
  <c r="U407" i="3"/>
  <c r="L409" i="3"/>
  <c r="Q409" i="3"/>
  <c r="U411" i="3"/>
  <c r="L413" i="3"/>
  <c r="Q413" i="3"/>
  <c r="U415" i="3"/>
  <c r="L417" i="3"/>
  <c r="Q417" i="3"/>
  <c r="U419" i="3"/>
  <c r="L421" i="3"/>
  <c r="Q421" i="3"/>
  <c r="U423" i="3"/>
  <c r="L425" i="3"/>
  <c r="Q425" i="3"/>
  <c r="U427" i="3"/>
  <c r="L429" i="3"/>
  <c r="Q429" i="3"/>
  <c r="U431" i="3"/>
  <c r="L433" i="3"/>
  <c r="Q433" i="3"/>
  <c r="U435" i="3"/>
  <c r="L437" i="3"/>
  <c r="Q437" i="3"/>
  <c r="U439" i="3"/>
  <c r="L441" i="3"/>
  <c r="Q441" i="3"/>
  <c r="U443" i="3"/>
  <c r="L445" i="3"/>
  <c r="Q445" i="3"/>
  <c r="U447" i="3"/>
  <c r="L449" i="3"/>
  <c r="Q449" i="3"/>
  <c r="U451" i="3"/>
  <c r="L453" i="3"/>
  <c r="Q453" i="3"/>
  <c r="U455" i="3"/>
  <c r="L457" i="3"/>
  <c r="Q457" i="3"/>
  <c r="U459" i="3"/>
  <c r="L461" i="3"/>
  <c r="Q461" i="3"/>
  <c r="U463" i="3"/>
  <c r="L465" i="3"/>
  <c r="Q465" i="3"/>
  <c r="U467" i="3"/>
  <c r="L469" i="3"/>
  <c r="Q469" i="3"/>
  <c r="U471" i="3"/>
  <c r="L473" i="3"/>
  <c r="Q473" i="3"/>
  <c r="U475" i="3"/>
  <c r="L477" i="3"/>
  <c r="Q477" i="3"/>
  <c r="Q479" i="3"/>
  <c r="L479" i="3"/>
  <c r="U479" i="3"/>
  <c r="Q481" i="3"/>
  <c r="L481" i="3"/>
  <c r="U481" i="3"/>
  <c r="Q480" i="3"/>
  <c r="L480" i="3"/>
  <c r="U480" i="3"/>
  <c r="Q482" i="3"/>
  <c r="L482" i="3"/>
  <c r="U482" i="3"/>
  <c r="U7" i="3"/>
  <c r="U9" i="3"/>
  <c r="U11" i="3"/>
  <c r="U25" i="3"/>
  <c r="U27" i="3"/>
  <c r="U33" i="3"/>
  <c r="U35" i="3"/>
  <c r="U37" i="3"/>
  <c r="U39" i="3"/>
  <c r="U41" i="3"/>
  <c r="U43" i="3"/>
  <c r="U45" i="3"/>
  <c r="U47" i="3"/>
  <c r="U49" i="3"/>
  <c r="U51" i="3"/>
  <c r="U53" i="3"/>
  <c r="U55" i="3"/>
  <c r="U57" i="3"/>
  <c r="U59" i="3"/>
  <c r="U61" i="3"/>
  <c r="U63" i="3"/>
  <c r="U65" i="3"/>
  <c r="U67" i="3"/>
  <c r="U69" i="3"/>
  <c r="U71" i="3"/>
  <c r="U73" i="3"/>
  <c r="U75" i="3"/>
  <c r="U77" i="3"/>
  <c r="U79" i="3"/>
  <c r="U81" i="3"/>
  <c r="U83" i="3"/>
  <c r="U85" i="3"/>
  <c r="U87" i="3"/>
  <c r="U89" i="3"/>
  <c r="U91" i="3"/>
  <c r="U93" i="3"/>
  <c r="U95" i="3"/>
  <c r="U97" i="3"/>
  <c r="U99" i="3"/>
  <c r="U101" i="3"/>
  <c r="U103" i="3"/>
  <c r="U105" i="3"/>
  <c r="U107" i="3"/>
  <c r="U109" i="3"/>
  <c r="U111" i="3"/>
  <c r="U113" i="3"/>
  <c r="U115" i="3"/>
  <c r="U117" i="3"/>
  <c r="U119" i="3"/>
  <c r="U121" i="3"/>
  <c r="U123" i="3"/>
  <c r="U125" i="3"/>
  <c r="U127" i="3"/>
  <c r="U129" i="3"/>
  <c r="U131" i="3"/>
  <c r="U133" i="3"/>
  <c r="U135" i="3"/>
  <c r="U137" i="3"/>
  <c r="U139" i="3"/>
  <c r="U141" i="3"/>
  <c r="U143" i="3"/>
  <c r="U145" i="3"/>
  <c r="U147" i="3"/>
  <c r="U149" i="3"/>
  <c r="U151" i="3"/>
  <c r="U153" i="3"/>
  <c r="U155" i="3"/>
  <c r="U157" i="3"/>
  <c r="U159" i="3"/>
  <c r="U161" i="3"/>
  <c r="U163" i="3"/>
  <c r="U165" i="3"/>
  <c r="U167" i="3"/>
  <c r="U169" i="3"/>
  <c r="U171" i="3"/>
  <c r="U173" i="3"/>
  <c r="U175" i="3"/>
  <c r="U177" i="3"/>
  <c r="U179" i="3"/>
  <c r="U181" i="3"/>
  <c r="U183" i="3"/>
  <c r="U185" i="3"/>
  <c r="U187" i="3"/>
  <c r="U189" i="3"/>
  <c r="U191" i="3"/>
  <c r="U194" i="3"/>
  <c r="U196" i="3"/>
  <c r="U198" i="3"/>
  <c r="U200" i="3"/>
  <c r="U202" i="3"/>
  <c r="U204" i="3"/>
  <c r="U206" i="3"/>
  <c r="U208" i="3"/>
  <c r="U210" i="3"/>
  <c r="U212" i="3"/>
  <c r="U214" i="3"/>
  <c r="U216" i="3"/>
  <c r="U218" i="3"/>
  <c r="U220" i="3"/>
  <c r="U222" i="3"/>
  <c r="U224" i="3"/>
  <c r="U226" i="3"/>
  <c r="U228" i="3"/>
  <c r="U230" i="3"/>
  <c r="U232" i="3"/>
  <c r="U234" i="3"/>
  <c r="U236" i="3"/>
  <c r="U238" i="3"/>
  <c r="U240" i="3"/>
  <c r="U242" i="3"/>
  <c r="U244" i="3"/>
  <c r="U246" i="3"/>
  <c r="U248" i="3"/>
  <c r="U250" i="3"/>
  <c r="U252" i="3"/>
  <c r="U254" i="3"/>
  <c r="U256" i="3"/>
  <c r="U258" i="3"/>
  <c r="U260" i="3"/>
  <c r="U262" i="3"/>
  <c r="U264" i="3"/>
  <c r="U266" i="3"/>
  <c r="U268" i="3"/>
  <c r="U270" i="3"/>
  <c r="U272" i="3"/>
  <c r="U274" i="3"/>
  <c r="U276" i="3"/>
  <c r="U278" i="3"/>
  <c r="U280" i="3"/>
  <c r="U282" i="3"/>
  <c r="U284" i="3"/>
  <c r="U286" i="3"/>
  <c r="U288" i="3"/>
  <c r="U290" i="3"/>
  <c r="U292" i="3"/>
  <c r="U294" i="3"/>
  <c r="U296" i="3"/>
  <c r="U298" i="3"/>
  <c r="U300" i="3"/>
  <c r="U302" i="3"/>
  <c r="U304" i="3"/>
  <c r="U306" i="3"/>
  <c r="U308" i="3"/>
  <c r="U310" i="3"/>
  <c r="U312" i="3"/>
  <c r="U314" i="3"/>
  <c r="U316" i="3"/>
  <c r="U318" i="3"/>
  <c r="U320" i="3"/>
  <c r="U322" i="3"/>
  <c r="U324" i="3"/>
  <c r="U326" i="3"/>
  <c r="U328" i="3"/>
  <c r="U330" i="3"/>
  <c r="U332" i="3"/>
  <c r="U334" i="3"/>
  <c r="U336" i="3"/>
  <c r="U338" i="3"/>
  <c r="U340" i="3"/>
  <c r="U342" i="3"/>
  <c r="U344" i="3"/>
  <c r="U346" i="3"/>
  <c r="U348" i="3"/>
  <c r="U350" i="3"/>
  <c r="U352" i="3"/>
  <c r="U354" i="3"/>
  <c r="U356" i="3"/>
  <c r="U358" i="3"/>
  <c r="U360" i="3"/>
  <c r="U362" i="3"/>
  <c r="U364" i="3"/>
  <c r="U366" i="3"/>
  <c r="U368" i="3"/>
  <c r="U370" i="3"/>
  <c r="U372" i="3"/>
  <c r="U374" i="3"/>
  <c r="U376" i="3"/>
  <c r="U378" i="3"/>
  <c r="U380" i="3"/>
  <c r="U382" i="3"/>
  <c r="U384" i="3"/>
  <c r="U386" i="3"/>
  <c r="U388" i="3"/>
  <c r="U390" i="3"/>
  <c r="U392" i="3"/>
  <c r="U394" i="3"/>
  <c r="U396" i="3"/>
  <c r="U398" i="3"/>
  <c r="U400" i="3"/>
  <c r="U402" i="3"/>
  <c r="U404" i="3"/>
  <c r="U406" i="3"/>
  <c r="U408" i="3"/>
  <c r="U410" i="3"/>
  <c r="U412" i="3"/>
  <c r="U414" i="3"/>
  <c r="U416" i="3"/>
  <c r="U418" i="3"/>
  <c r="U420" i="3"/>
  <c r="U422" i="3"/>
  <c r="U424" i="3"/>
  <c r="U426" i="3"/>
  <c r="U428" i="3"/>
  <c r="U430" i="3"/>
  <c r="U432" i="3"/>
  <c r="U434" i="3"/>
  <c r="U436" i="3"/>
  <c r="U438" i="3"/>
  <c r="U440" i="3"/>
  <c r="U442" i="3"/>
  <c r="U444" i="3"/>
  <c r="U446" i="3"/>
  <c r="U448" i="3"/>
  <c r="U450" i="3"/>
  <c r="U452" i="3"/>
  <c r="U454" i="3"/>
  <c r="U456" i="3"/>
  <c r="U458" i="3"/>
  <c r="U460" i="3"/>
  <c r="U462" i="3"/>
  <c r="U464" i="3"/>
  <c r="U466" i="3"/>
  <c r="U468" i="3"/>
  <c r="U470" i="3"/>
  <c r="U472" i="3"/>
  <c r="U474" i="3"/>
  <c r="U476" i="3"/>
  <c r="U478" i="3"/>
  <c r="U13" i="3"/>
  <c r="U15" i="3"/>
  <c r="U17" i="3"/>
  <c r="U19" i="3"/>
  <c r="U21" i="3"/>
  <c r="U23" i="3"/>
  <c r="U29" i="3"/>
  <c r="U31" i="3"/>
  <c r="L7" i="3"/>
  <c r="L9" i="3"/>
  <c r="Q9" i="3"/>
  <c r="L11" i="3"/>
  <c r="Q11" i="3"/>
  <c r="Q13" i="3"/>
  <c r="Q15" i="3"/>
  <c r="L17" i="3"/>
  <c r="Q17" i="3"/>
  <c r="L19" i="3"/>
  <c r="Q19" i="3"/>
  <c r="L21" i="3"/>
  <c r="Q21" i="3"/>
  <c r="L23" i="3"/>
  <c r="Q23" i="3"/>
  <c r="L25" i="3"/>
  <c r="Q25" i="3"/>
  <c r="L27" i="3"/>
  <c r="Q27" i="3"/>
  <c r="L29" i="3"/>
  <c r="Q29" i="3"/>
  <c r="L31" i="3"/>
  <c r="Q31" i="3"/>
  <c r="L33" i="3"/>
  <c r="Q33" i="3"/>
  <c r="L35" i="3"/>
  <c r="Q35" i="3"/>
  <c r="L37" i="3"/>
  <c r="Q37" i="3"/>
  <c r="L39" i="3"/>
  <c r="Q39" i="3"/>
  <c r="L41" i="3"/>
  <c r="Q41" i="3"/>
  <c r="L43" i="3"/>
  <c r="Q43" i="3"/>
  <c r="L45" i="3"/>
  <c r="Q45" i="3"/>
  <c r="L47" i="3"/>
  <c r="Q47" i="3"/>
  <c r="L49" i="3"/>
  <c r="Q49" i="3"/>
  <c r="L51" i="3"/>
  <c r="Q51" i="3"/>
  <c r="L53" i="3"/>
  <c r="Q53" i="3"/>
  <c r="L55" i="3"/>
  <c r="Q55" i="3"/>
  <c r="L57" i="3"/>
  <c r="Q57" i="3"/>
  <c r="L59" i="3"/>
  <c r="Q59" i="3"/>
  <c r="L61" i="3"/>
  <c r="Q61" i="3"/>
  <c r="L63" i="3"/>
  <c r="Q63" i="3"/>
  <c r="L65" i="3"/>
  <c r="Q65" i="3"/>
  <c r="L67" i="3"/>
  <c r="Q67" i="3"/>
  <c r="L69" i="3"/>
  <c r="Q69" i="3"/>
  <c r="L71" i="3"/>
  <c r="Q71" i="3"/>
  <c r="L73" i="3"/>
  <c r="Q73" i="3"/>
  <c r="L75" i="3"/>
  <c r="Q75" i="3"/>
  <c r="L77" i="3"/>
  <c r="Q77" i="3"/>
  <c r="L79" i="3"/>
  <c r="Q79" i="3"/>
  <c r="L81" i="3"/>
  <c r="Q81" i="3"/>
  <c r="L83" i="3"/>
  <c r="Q83" i="3"/>
  <c r="L85" i="3"/>
  <c r="Q85" i="3"/>
  <c r="L87" i="3"/>
  <c r="Q87" i="3"/>
  <c r="L89" i="3"/>
  <c r="Q89" i="3"/>
  <c r="L91" i="3"/>
  <c r="Q91" i="3"/>
  <c r="L93" i="3"/>
  <c r="Q93" i="3"/>
  <c r="L95" i="3"/>
  <c r="Q95" i="3"/>
  <c r="L97" i="3"/>
  <c r="Q97" i="3"/>
  <c r="L99" i="3"/>
  <c r="Q99" i="3"/>
  <c r="L101" i="3"/>
  <c r="Q101" i="3"/>
  <c r="L103" i="3"/>
  <c r="Q103" i="3"/>
  <c r="L105" i="3"/>
  <c r="Q105" i="3"/>
  <c r="L107" i="3"/>
  <c r="Q107" i="3"/>
  <c r="L109" i="3"/>
  <c r="Q109" i="3"/>
  <c r="L111" i="3"/>
  <c r="Q111" i="3"/>
  <c r="L113" i="3"/>
  <c r="Q113" i="3"/>
  <c r="L115" i="3"/>
  <c r="Q115" i="3"/>
  <c r="L117" i="3"/>
  <c r="Q117" i="3"/>
  <c r="L119" i="3"/>
  <c r="Q119" i="3"/>
  <c r="L121" i="3"/>
  <c r="Q121" i="3"/>
  <c r="L123" i="3"/>
  <c r="Q123" i="3"/>
  <c r="L125" i="3"/>
  <c r="Q125" i="3"/>
  <c r="L127" i="3"/>
  <c r="Q127" i="3"/>
  <c r="L129" i="3"/>
  <c r="Q129" i="3"/>
  <c r="L131" i="3"/>
  <c r="Q131" i="3"/>
  <c r="L133" i="3"/>
  <c r="Q133" i="3"/>
  <c r="L135" i="3"/>
  <c r="Q135" i="3"/>
  <c r="L137" i="3"/>
  <c r="Q137" i="3"/>
  <c r="L139" i="3"/>
  <c r="Q139" i="3"/>
  <c r="L141" i="3"/>
  <c r="Q141" i="3"/>
  <c r="L143" i="3"/>
  <c r="Q143" i="3"/>
  <c r="L145" i="3"/>
  <c r="Q145" i="3"/>
  <c r="L147" i="3"/>
  <c r="Q147" i="3"/>
  <c r="L149" i="3"/>
  <c r="Q149" i="3"/>
  <c r="L151" i="3"/>
  <c r="Q151" i="3"/>
  <c r="L153" i="3"/>
  <c r="Q153" i="3"/>
  <c r="L155" i="3"/>
  <c r="Q155" i="3"/>
  <c r="L157" i="3"/>
  <c r="Q157" i="3"/>
  <c r="L159" i="3"/>
  <c r="Q159" i="3"/>
  <c r="L161" i="3"/>
  <c r="Q161" i="3"/>
  <c r="L163" i="3"/>
  <c r="Q163" i="3"/>
  <c r="L165" i="3"/>
  <c r="Q165" i="3"/>
  <c r="L167" i="3"/>
  <c r="Q167" i="3"/>
  <c r="L169" i="3"/>
  <c r="Q169" i="3"/>
  <c r="L171" i="3"/>
  <c r="Q171" i="3"/>
  <c r="L173" i="3"/>
  <c r="Q173" i="3"/>
  <c r="L175" i="3"/>
  <c r="Q175" i="3"/>
  <c r="L177" i="3"/>
  <c r="Q177" i="3"/>
  <c r="L179" i="3"/>
  <c r="Q179" i="3"/>
  <c r="L181" i="3"/>
  <c r="Q181" i="3"/>
  <c r="L183" i="3"/>
  <c r="Q183" i="3"/>
  <c r="L185" i="3"/>
  <c r="Q185" i="3"/>
  <c r="L187" i="3"/>
  <c r="Q187" i="3"/>
  <c r="L189" i="3"/>
  <c r="Q189" i="3"/>
  <c r="L191" i="3"/>
  <c r="Q191" i="3"/>
  <c r="L194" i="3"/>
  <c r="Q194" i="3"/>
  <c r="L196" i="3"/>
  <c r="Q196" i="3"/>
  <c r="L198" i="3"/>
  <c r="Q198" i="3"/>
  <c r="L200" i="3"/>
  <c r="Q200" i="3"/>
  <c r="L202" i="3"/>
  <c r="Q202" i="3"/>
  <c r="L204" i="3"/>
  <c r="Q204" i="3"/>
  <c r="L206" i="3"/>
  <c r="Q206" i="3"/>
  <c r="L208" i="3"/>
  <c r="Q208" i="3"/>
  <c r="L210" i="3"/>
  <c r="Q210" i="3"/>
  <c r="L212" i="3"/>
  <c r="Q212" i="3"/>
  <c r="L214" i="3"/>
  <c r="Q214" i="3"/>
  <c r="L216" i="3"/>
  <c r="Q216" i="3"/>
  <c r="L218" i="3"/>
  <c r="Q218" i="3"/>
  <c r="L220" i="3"/>
  <c r="Q220" i="3"/>
  <c r="L222" i="3"/>
  <c r="Q222" i="3"/>
  <c r="L224" i="3"/>
  <c r="Q224" i="3"/>
  <c r="L226" i="3"/>
  <c r="Q226" i="3"/>
  <c r="L228" i="3"/>
  <c r="Q228" i="3"/>
  <c r="L230" i="3"/>
  <c r="Q230" i="3"/>
  <c r="L232" i="3"/>
  <c r="Q232" i="3"/>
  <c r="L234" i="3"/>
  <c r="Q234" i="3"/>
  <c r="L236" i="3"/>
  <c r="Q236" i="3"/>
  <c r="L238" i="3"/>
  <c r="Q238" i="3"/>
  <c r="L240" i="3"/>
  <c r="Q240" i="3"/>
  <c r="L242" i="3"/>
  <c r="Q242" i="3"/>
  <c r="L244" i="3"/>
  <c r="Q244" i="3"/>
  <c r="L246" i="3"/>
  <c r="Q246" i="3"/>
  <c r="L248" i="3"/>
  <c r="Q248" i="3"/>
  <c r="L250" i="3"/>
  <c r="Q250" i="3"/>
  <c r="L252" i="3"/>
  <c r="Q252" i="3"/>
  <c r="L254" i="3"/>
  <c r="Q254" i="3"/>
  <c r="L256" i="3"/>
  <c r="Q256" i="3"/>
  <c r="L258" i="3"/>
  <c r="Q258" i="3"/>
  <c r="L260" i="3"/>
  <c r="Q260" i="3"/>
  <c r="L262" i="3"/>
  <c r="Q262" i="3"/>
  <c r="L264" i="3"/>
  <c r="Q264" i="3"/>
  <c r="L266" i="3"/>
  <c r="Q266" i="3"/>
  <c r="L268" i="3"/>
  <c r="Q268" i="3"/>
  <c r="L270" i="3"/>
  <c r="Q270" i="3"/>
  <c r="L272" i="3"/>
  <c r="Q272" i="3"/>
  <c r="L274" i="3"/>
  <c r="Q274" i="3"/>
  <c r="L276" i="3"/>
  <c r="Q276" i="3"/>
  <c r="L278" i="3"/>
  <c r="Q278" i="3"/>
  <c r="L280" i="3"/>
  <c r="Q280" i="3"/>
  <c r="L282" i="3"/>
  <c r="Q282" i="3"/>
  <c r="L284" i="3"/>
  <c r="Q284" i="3"/>
  <c r="L286" i="3"/>
  <c r="Q286" i="3"/>
  <c r="L288" i="3"/>
  <c r="Q288" i="3"/>
  <c r="L290" i="3"/>
  <c r="Q290" i="3"/>
  <c r="L292" i="3"/>
  <c r="Q292" i="3"/>
  <c r="L294" i="3"/>
  <c r="Q294" i="3"/>
  <c r="L296" i="3"/>
  <c r="Q296" i="3"/>
  <c r="L298" i="3"/>
  <c r="Q298" i="3"/>
  <c r="L300" i="3"/>
  <c r="Q300" i="3"/>
  <c r="L302" i="3"/>
  <c r="Q302" i="3"/>
  <c r="L304" i="3"/>
  <c r="Q304" i="3"/>
  <c r="L306" i="3"/>
  <c r="Q306" i="3"/>
  <c r="L308" i="3"/>
  <c r="Q308" i="3"/>
  <c r="L310" i="3"/>
  <c r="Q310" i="3"/>
  <c r="L312" i="3"/>
  <c r="Q312" i="3"/>
  <c r="L314" i="3"/>
  <c r="Q314" i="3"/>
  <c r="L316" i="3"/>
  <c r="Q316" i="3"/>
  <c r="L318" i="3"/>
  <c r="Q318" i="3"/>
  <c r="L320" i="3"/>
  <c r="Q320" i="3"/>
  <c r="L322" i="3"/>
  <c r="Q322" i="3"/>
  <c r="L324" i="3"/>
  <c r="Q324" i="3"/>
  <c r="L326" i="3"/>
  <c r="Q326" i="3"/>
  <c r="L328" i="3"/>
  <c r="Q328" i="3"/>
  <c r="L330" i="3"/>
  <c r="Q330" i="3"/>
  <c r="L332" i="3"/>
  <c r="Q332" i="3"/>
  <c r="L334" i="3"/>
  <c r="Q334" i="3"/>
  <c r="L336" i="3"/>
  <c r="Q336" i="3"/>
  <c r="L338" i="3"/>
  <c r="Q338" i="3"/>
  <c r="L340" i="3"/>
  <c r="Q340" i="3"/>
  <c r="L342" i="3"/>
  <c r="Q342" i="3"/>
  <c r="L344" i="3"/>
  <c r="Q344" i="3"/>
  <c r="L346" i="3"/>
  <c r="Q346" i="3"/>
  <c r="L348" i="3"/>
  <c r="Q348" i="3"/>
  <c r="L350" i="3"/>
  <c r="Q350" i="3"/>
  <c r="L352" i="3"/>
  <c r="Q352" i="3"/>
  <c r="L354" i="3"/>
  <c r="Q354" i="3"/>
  <c r="L356" i="3"/>
  <c r="Q356" i="3"/>
  <c r="L358" i="3"/>
  <c r="Q358" i="3"/>
  <c r="L360" i="3"/>
  <c r="Q360" i="3"/>
  <c r="L362" i="3"/>
  <c r="Q362" i="3"/>
  <c r="L364" i="3"/>
  <c r="Q364" i="3"/>
  <c r="L366" i="3"/>
  <c r="Q366" i="3"/>
  <c r="L368" i="3"/>
  <c r="Q368" i="3"/>
  <c r="L370" i="3"/>
  <c r="Q370" i="3"/>
  <c r="L372" i="3"/>
  <c r="Q372" i="3"/>
  <c r="L374" i="3"/>
  <c r="Q374" i="3"/>
  <c r="L376" i="3"/>
  <c r="Q376" i="3"/>
  <c r="L378" i="3"/>
  <c r="Q378" i="3"/>
  <c r="L380" i="3"/>
  <c r="Q380" i="3"/>
  <c r="L382" i="3"/>
  <c r="Q382" i="3"/>
  <c r="L384" i="3"/>
  <c r="Q384" i="3"/>
  <c r="L386" i="3"/>
  <c r="Q386" i="3"/>
  <c r="L388" i="3"/>
  <c r="Q388" i="3"/>
  <c r="L390" i="3"/>
  <c r="Q390" i="3"/>
  <c r="L392" i="3"/>
  <c r="Q392" i="3"/>
  <c r="L394" i="3"/>
  <c r="Q394" i="3"/>
  <c r="L396" i="3"/>
  <c r="Q396" i="3"/>
  <c r="L398" i="3"/>
  <c r="Q398" i="3"/>
  <c r="L400" i="3"/>
  <c r="Q400" i="3"/>
  <c r="L402" i="3"/>
  <c r="Q402" i="3"/>
  <c r="L404" i="3"/>
  <c r="Q404" i="3"/>
  <c r="L406" i="3"/>
  <c r="Q406" i="3"/>
  <c r="L408" i="3"/>
  <c r="Q408" i="3"/>
  <c r="L410" i="3"/>
  <c r="Q410" i="3"/>
  <c r="L412" i="3"/>
  <c r="Q412" i="3"/>
  <c r="L414" i="3"/>
  <c r="Q414" i="3"/>
  <c r="L416" i="3"/>
  <c r="Q416" i="3"/>
  <c r="L418" i="3"/>
  <c r="Q418" i="3"/>
  <c r="L420" i="3"/>
  <c r="Q420" i="3"/>
  <c r="L422" i="3"/>
  <c r="Q422" i="3"/>
  <c r="L424" i="3"/>
  <c r="Q424" i="3"/>
  <c r="L426" i="3"/>
  <c r="Q426" i="3"/>
  <c r="L428" i="3"/>
  <c r="Q428" i="3"/>
  <c r="L430" i="3"/>
  <c r="Q430" i="3"/>
  <c r="L432" i="3"/>
  <c r="Q432" i="3"/>
  <c r="L434" i="3"/>
  <c r="Q434" i="3"/>
  <c r="L436" i="3"/>
  <c r="Q436" i="3"/>
  <c r="L438" i="3"/>
  <c r="Q438" i="3"/>
  <c r="L440" i="3"/>
  <c r="Q440" i="3"/>
  <c r="L442" i="3"/>
  <c r="Q442" i="3"/>
  <c r="L444" i="3"/>
  <c r="Q444" i="3"/>
  <c r="L446" i="3"/>
  <c r="Q446" i="3"/>
  <c r="L448" i="3"/>
  <c r="Q448" i="3"/>
  <c r="L450" i="3"/>
  <c r="Q450" i="3"/>
  <c r="L452" i="3"/>
  <c r="Q452" i="3"/>
  <c r="L454" i="3"/>
  <c r="Q454" i="3"/>
  <c r="L456" i="3"/>
  <c r="Q456" i="3"/>
  <c r="L458" i="3"/>
  <c r="Q458" i="3"/>
  <c r="L460" i="3"/>
  <c r="Q460" i="3"/>
  <c r="L462" i="3"/>
  <c r="Q462" i="3"/>
  <c r="L464" i="3"/>
  <c r="Q464" i="3"/>
  <c r="L466" i="3"/>
  <c r="Q466" i="3"/>
  <c r="L468" i="3"/>
  <c r="Q468" i="3"/>
  <c r="L470" i="3"/>
  <c r="Q470" i="3"/>
  <c r="L472" i="3"/>
  <c r="Q472" i="3"/>
  <c r="L474" i="3"/>
  <c r="Q474" i="3"/>
  <c r="L476" i="3"/>
  <c r="Q476" i="3"/>
  <c r="L478" i="3"/>
  <c r="Q478" i="3"/>
  <c r="U1708" i="3" l="1"/>
  <c r="U1709" i="3" s="1"/>
  <c r="E3" i="3" s="1"/>
  <c r="Q1708" i="3"/>
  <c r="Q1709" i="3" s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<sst xmlns="http://schemas.openxmlformats.org/spreadsheetml/2006/main" count="1081" uniqueCount="917">
  <si>
    <t>Seconds per year (s/y)</t>
  </si>
  <si>
    <t>Name</t>
  </si>
  <si>
    <t>Red Shift (z)</t>
  </si>
  <si>
    <t>Aphrodite</t>
  </si>
  <si>
    <t>Lancaster</t>
  </si>
  <si>
    <t>Sasquatch</t>
  </si>
  <si>
    <t>Bulge Mass</t>
  </si>
  <si>
    <t>Disk Mass</t>
  </si>
  <si>
    <t>SolarLuminosity</t>
  </si>
  <si>
    <t>Radius
(kpc)</t>
  </si>
  <si>
    <t>Bulge Mass
(kg)</t>
  </si>
  <si>
    <t>Total Mass
(kg)</t>
  </si>
  <si>
    <t>Bulge Effective Radius</t>
  </si>
  <si>
    <t>Electron Mass</t>
  </si>
  <si>
    <t>B Band Magnitude</t>
  </si>
  <si>
    <t>Stretch Parameter</t>
  </si>
  <si>
    <t>Color</t>
  </si>
  <si>
    <t>Model Parameters</t>
  </si>
  <si>
    <t>α</t>
  </si>
  <si>
    <t>β</t>
  </si>
  <si>
    <r>
      <t>M</t>
    </r>
    <r>
      <rPr>
        <vertAlign val="subscript"/>
        <sz val="11"/>
        <color theme="1"/>
        <rFont val="Calibri"/>
        <family val="2"/>
        <scheme val="minor"/>
      </rPr>
      <t>b</t>
    </r>
  </si>
  <si>
    <t>Total Error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</si>
  <si>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</si>
  <si>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</si>
  <si>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</si>
  <si>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</si>
  <si>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</si>
  <si>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</si>
  <si>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</si>
  <si>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</si>
  <si>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</si>
  <si>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</si>
  <si>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</si>
  <si>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</si>
  <si>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</si>
  <si>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04D2fs</t>
  </si>
  <si>
    <t>04D3fk</t>
  </si>
  <si>
    <t>04D1hd</t>
  </si>
  <si>
    <t>04D2cf</t>
  </si>
  <si>
    <t>05D3jr</t>
  </si>
  <si>
    <t>05D4bm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</si>
  <si>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</si>
  <si>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</si>
  <si>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</si>
  <si>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</si>
  <si>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</si>
  <si>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</si>
  <si>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</si>
  <si>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</si>
  <si>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</si>
  <si>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</si>
  <si>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</si>
  <si>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</si>
  <si>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</si>
  <si>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06D2gb</t>
  </si>
  <si>
    <t>06D3df</t>
  </si>
  <si>
    <t>04D2gb</t>
  </si>
  <si>
    <t>04D3gt</t>
  </si>
  <si>
    <t>05D3lc</t>
  </si>
  <si>
    <t>03D4au</t>
  </si>
  <si>
    <t>05D3mx</t>
  </si>
  <si>
    <t>04D4jr</t>
  </si>
  <si>
    <t>04D4ju</t>
  </si>
  <si>
    <t>05D2bv</t>
  </si>
  <si>
    <t>05D2ac</t>
  </si>
  <si>
    <t>05D3dd</t>
  </si>
  <si>
    <t>05D1ix</t>
  </si>
  <si>
    <t>03D1ax</t>
  </si>
  <si>
    <t>05D4af</t>
  </si>
  <si>
    <t>06D2bk</t>
  </si>
  <si>
    <t>03D1au</t>
  </si>
  <si>
    <t>05D4av</t>
  </si>
  <si>
    <t>05D2dy</t>
  </si>
  <si>
    <t>04D2mj</t>
  </si>
  <si>
    <t>04D1pg</t>
  </si>
  <si>
    <t>04D4in</t>
  </si>
  <si>
    <t>06D3el</t>
  </si>
  <si>
    <t>04D2gc</t>
  </si>
  <si>
    <t>06D2ca</t>
  </si>
  <si>
    <t>06D2cc</t>
  </si>
  <si>
    <t>05D2eb</t>
  </si>
  <si>
    <t>05D4ek</t>
  </si>
  <si>
    <t>05D4be</t>
  </si>
  <si>
    <t>04D4bq</t>
  </si>
  <si>
    <t>04D3hn</t>
  </si>
  <si>
    <t>06D2ck</t>
  </si>
  <si>
    <t>06D4bo</t>
  </si>
  <si>
    <t>05D1ee</t>
  </si>
  <si>
    <t>04D1hx</t>
  </si>
  <si>
    <t>05D1kl</t>
  </si>
  <si>
    <t>05D1cc</t>
  </si>
  <si>
    <t>05D1dn</t>
  </si>
  <si>
    <t>05D2dt</t>
  </si>
  <si>
    <t>06D3et</t>
  </si>
  <si>
    <t>05D3jq</t>
  </si>
  <si>
    <t>05D3gp</t>
  </si>
  <si>
    <t>03D4gf</t>
  </si>
  <si>
    <t>05D1dx</t>
  </si>
  <si>
    <t>03D1aw</t>
  </si>
  <si>
    <t>04D1jg</t>
  </si>
  <si>
    <t>04D1kj</t>
  </si>
  <si>
    <t>05D4ej</t>
  </si>
  <si>
    <t>04D1sa</t>
  </si>
  <si>
    <t>05D1hm</t>
  </si>
  <si>
    <t>05D4bf</t>
  </si>
  <si>
    <t>04D2mh</t>
  </si>
  <si>
    <t>04D1oh</t>
  </si>
  <si>
    <t>03D4gg</t>
  </si>
  <si>
    <t>05D3lr</t>
  </si>
  <si>
    <t>05D4ef</t>
  </si>
  <si>
    <t>05D2he</t>
  </si>
  <si>
    <t>03D4dy</t>
  </si>
  <si>
    <t>04D3do</t>
  </si>
  <si>
    <t>04D4an</t>
  </si>
  <si>
    <t>05D1ck</t>
  </si>
  <si>
    <t>04D2an</t>
  </si>
  <si>
    <t>04D3co</t>
  </si>
  <si>
    <t>03D4dh</t>
  </si>
  <si>
    <t>04D4fx</t>
  </si>
  <si>
    <t>05D2ci</t>
  </si>
  <si>
    <t>05D1cb</t>
  </si>
  <si>
    <t>03D4at</t>
  </si>
  <si>
    <t>04D1pu</t>
  </si>
  <si>
    <t>05D2ec</t>
  </si>
  <si>
    <t>05D4ag</t>
  </si>
  <si>
    <t>05D3ax</t>
  </si>
  <si>
    <t>04D3cy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</si>
  <si>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</si>
  <si>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</si>
  <si>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</si>
  <si>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</si>
  <si>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</si>
  <si>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</si>
  <si>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</si>
  <si>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</si>
  <si>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</si>
  <si>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06D3em</t>
  </si>
  <si>
    <t>05D1ke</t>
  </si>
  <si>
    <t>03D4cz</t>
  </si>
  <si>
    <t>05D2ck</t>
  </si>
  <si>
    <t>04D4ib</t>
  </si>
  <si>
    <t>04D2iu</t>
  </si>
  <si>
    <t>06D4ba</t>
  </si>
  <si>
    <t>05D2le</t>
  </si>
  <si>
    <t>05D4cq</t>
  </si>
  <si>
    <t>05D4bj</t>
  </si>
  <si>
    <t>04D1si</t>
  </si>
  <si>
    <t>04D4hu</t>
  </si>
  <si>
    <t>05D3gv</t>
  </si>
  <si>
    <t>05D3jh</t>
  </si>
  <si>
    <t>06D3gh</t>
  </si>
  <si>
    <t>04D1aj</t>
  </si>
  <si>
    <t>05D4ev</t>
  </si>
  <si>
    <t>06D3do</t>
  </si>
  <si>
    <t>06D3bz</t>
  </si>
  <si>
    <t>04D2gp</t>
  </si>
  <si>
    <t>06D4bw</t>
  </si>
  <si>
    <t>05D2fq</t>
  </si>
  <si>
    <t>05D2ct</t>
  </si>
  <si>
    <t>04D1pp</t>
  </si>
  <si>
    <t>05D3jk</t>
  </si>
  <si>
    <t>05D1eo</t>
  </si>
  <si>
    <t>04D2ja</t>
  </si>
  <si>
    <t>04D3fq</t>
  </si>
  <si>
    <t>04D2kr</t>
  </si>
  <si>
    <t>05D3jb</t>
  </si>
  <si>
    <t>04D3ks</t>
  </si>
  <si>
    <t>04D4im</t>
  </si>
  <si>
    <t>05D2nt</t>
  </si>
  <si>
    <t>05D3mn</t>
  </si>
  <si>
    <t>05D4cn</t>
  </si>
  <si>
    <t>05D1if</t>
  </si>
  <si>
    <t>05D3hh</t>
  </si>
  <si>
    <t>04D1qd</t>
  </si>
  <si>
    <t>04D1de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</si>
  <si>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</si>
  <si>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</si>
  <si>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</si>
  <si>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</si>
  <si>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</si>
  <si>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</si>
  <si>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</si>
  <si>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</si>
  <si>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Vilas</t>
  </si>
  <si>
    <t>Ombo</t>
  </si>
  <si>
    <t>Strolger</t>
  </si>
  <si>
    <t>Eagle</t>
  </si>
  <si>
    <t>Ferguson</t>
  </si>
  <si>
    <t>Gabi</t>
  </si>
  <si>
    <t>Borg</t>
  </si>
  <si>
    <t>B Band Magnitude Error</t>
  </si>
  <si>
    <t>Stretch Parameter Error</t>
  </si>
  <si>
    <t>Color Error</t>
  </si>
  <si>
    <t>Red Shift Error</t>
  </si>
  <si>
    <t>Observed Distance Moduli</t>
  </si>
  <si>
    <t>Primo</t>
  </si>
  <si>
    <t>DDO210</t>
  </si>
  <si>
    <t>1,2</t>
  </si>
  <si>
    <t>CamB</t>
  </si>
  <si>
    <t>UGC8215</t>
  </si>
  <si>
    <t>DDO183</t>
  </si>
  <si>
    <t>UGC8833</t>
  </si>
  <si>
    <t>D564-8</t>
  </si>
  <si>
    <t>DDO181</t>
  </si>
  <si>
    <t>P51659</t>
  </si>
  <si>
    <t>KK9824</t>
  </si>
  <si>
    <t>UGCA92</t>
  </si>
  <si>
    <t>D512-2</t>
  </si>
  <si>
    <t>UGCA444</t>
  </si>
  <si>
    <t>KK98251</t>
  </si>
  <si>
    <t>UGC7242</t>
  </si>
  <si>
    <t>UGC6145</t>
  </si>
  <si>
    <t>NGC3741</t>
  </si>
  <si>
    <t>D500-3</t>
  </si>
  <si>
    <t>D631-7</t>
  </si>
  <si>
    <t>DDO168</t>
  </si>
  <si>
    <t>KKH11</t>
  </si>
  <si>
    <t>UGC8550</t>
  </si>
  <si>
    <t>D575-2</t>
  </si>
  <si>
    <t>UGC4115</t>
  </si>
  <si>
    <t>UGC3851</t>
  </si>
  <si>
    <t>UGC9211</t>
  </si>
  <si>
    <t>NGC3109</t>
  </si>
  <si>
    <t>UGC8055</t>
  </si>
  <si>
    <t>D500-2</t>
  </si>
  <si>
    <t>IC2574</t>
  </si>
  <si>
    <t>UGC6818</t>
  </si>
  <si>
    <t>UGC4499</t>
  </si>
  <si>
    <t>NGC1560</t>
  </si>
  <si>
    <t>UGC8490</t>
  </si>
  <si>
    <t>UGC5721</t>
  </si>
  <si>
    <t>F565-V2</t>
  </si>
  <si>
    <t>F571-V1</t>
  </si>
  <si>
    <t>IC2233</t>
  </si>
  <si>
    <t>NGC2915</t>
  </si>
  <si>
    <t>NGC5585</t>
  </si>
  <si>
    <t>UGC3711</t>
  </si>
  <si>
    <t>UGC6983</t>
  </si>
  <si>
    <t>F563-V2</t>
  </si>
  <si>
    <t>F568-1</t>
  </si>
  <si>
    <t>F568-3</t>
  </si>
  <si>
    <t>F568-V1</t>
  </si>
  <si>
    <t>NGC2403</t>
  </si>
  <si>
    <t>NGC3198</t>
  </si>
  <si>
    <t>McGaugh (2011)</t>
  </si>
  <si>
    <t>Red Shift of CMB</t>
  </si>
  <si>
    <t>Observed Luminous Distance (Mpc)</t>
  </si>
  <si>
    <t>Temperature of CMB</t>
  </si>
  <si>
    <t>LDCM</t>
  </si>
  <si>
    <t>Halo Representative Density</t>
  </si>
  <si>
    <t>Central Surface Density</t>
  </si>
  <si>
    <t>Disk Scale Radius</t>
  </si>
  <si>
    <t>Halo Scale Radius</t>
  </si>
  <si>
    <r>
      <t xml:space="preserve">Halo Mass at </t>
    </r>
    <r>
      <rPr>
        <i/>
        <sz val="11"/>
        <color theme="1"/>
        <rFont val="Calibri"/>
        <family val="2"/>
        <scheme val="minor"/>
      </rPr>
      <t>h</t>
    </r>
  </si>
  <si>
    <t>Hubble Constant from SNe Ia</t>
  </si>
  <si>
    <r>
      <t>Boltzman Constant (J 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</si>
  <si>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QES Distance Moduli</t>
  </si>
  <si>
    <r>
      <t>QES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</si>
  <si>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QES</t>
  </si>
  <si>
    <t>Angular Scale (θ100)</t>
  </si>
  <si>
    <t>Hubble Constant from CMB (Plank 2018)</t>
  </si>
  <si>
    <t>Angular Scale (100θ)(Planck 2018)</t>
  </si>
  <si>
    <t>Thousand Years (kyr)</t>
  </si>
  <si>
    <t>Billion Years (Gyr)</t>
  </si>
  <si>
    <t>Million Years (Myr)</t>
  </si>
  <si>
    <t>Hydrogen Mass (kg)</t>
  </si>
  <si>
    <t>Helium Mass (kg)</t>
  </si>
  <si>
    <r>
      <t>QES Hubble Constant (H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</si>
  <si>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Parsec (m)</t>
  </si>
  <si>
    <t>Kiloparsec(m)</t>
  </si>
  <si>
    <t>Megaparsec (m)</t>
  </si>
  <si>
    <t>Gigaparsec (m)</t>
  </si>
  <si>
    <t>kilometer (m)</t>
  </si>
  <si>
    <r>
      <t>Gravitational Constant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</si>
  <si>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SolarMass (kg)</t>
  </si>
  <si>
    <r>
      <t>Universe Acceleration (m s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²)</t>
    </r>
  </si>
  <si>
    <r>
      <t>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</si>
  <si>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Reduced 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</si>
  <si>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Velocity of Light (m/s)</t>
  </si>
  <si>
    <t>QES Luminous Distance (m)</t>
  </si>
  <si>
    <t>Observed Velocity
(km)</t>
  </si>
  <si>
    <t>Radius
(m)</t>
  </si>
  <si>
    <t>Hydrogen Abundance</t>
  </si>
  <si>
    <t>Helium Abundance</t>
  </si>
  <si>
    <t>ζ(3)</t>
  </si>
  <si>
    <t>Stefan–Boltzmann constant</t>
  </si>
  <si>
    <t>Radiation Density constant</t>
  </si>
  <si>
    <t>Proton Mass (kg)</t>
  </si>
  <si>
    <t>ΛCDM CMBR Redshift</t>
  </si>
  <si>
    <t>Age of CMB (s) (Myr)</t>
  </si>
  <si>
    <t>ΛCDM Unverse Age (s) (Gyr)</t>
  </si>
  <si>
    <t>QES Universe Age (s) (Gyr)</t>
  </si>
  <si>
    <t>Light Year</t>
  </si>
  <si>
    <t>Sound Horizon (Mpc)</t>
  </si>
  <si>
    <t>FLRW Distance Moduli</t>
  </si>
  <si>
    <r>
      <t>FLRW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</si>
  <si>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FLRW</t>
  </si>
  <si>
    <r>
      <t>D</t>
    </r>
    <r>
      <rPr>
        <vertAlign val="subscript"/>
        <sz val="11"/>
        <color theme="1"/>
        <rFont val="Calibri"/>
        <family val="2"/>
        <scheme val="minor"/>
      </rPr>
      <t>LSS</t>
    </r>
    <r>
      <rPr>
        <sz val="11"/>
        <color theme="1"/>
        <rFont val="Calibri"/>
        <family val="2"/>
        <scheme val="minor"/>
      </rPr>
      <t xml:space="preserve"> (m) (Gpc)</t>
    </r>
  </si>
  <si>
    <t>Error</t>
  </si>
  <si>
    <t>ref</t>
  </si>
  <si>
    <t>Distance
 (Mpc)</t>
  </si>
  <si>
    <r>
      <t>Velocity
(km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</si>
  <si>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</si>
  <si>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</si>
  <si>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t>Error
(kg)</t>
  </si>
  <si>
    <t>Predicted Mass
(kg)</t>
  </si>
  <si>
    <t>Observed
Mass
(kg)</t>
  </si>
  <si>
    <t>Log
(velocity)</t>
  </si>
  <si>
    <t>Log
(observed
Mass)</t>
  </si>
  <si>
    <t>Log
(predicted
Mass)</t>
  </si>
  <si>
    <t>Residual
Mass
(kg)</t>
  </si>
  <si>
    <r>
      <t>QES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</si>
  <si>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ΛCDM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</si>
  <si>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</si>
  <si>
    <t>Initial Tangent Velocity</t>
  </si>
  <si>
    <t>QES Error</t>
  </si>
  <si>
    <t>ΛCDM Error</t>
  </si>
  <si>
    <t>Core Radius (kpc)</t>
  </si>
  <si>
    <r>
      <t>Core 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</si>
  <si>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t>Mass
(kg)</t>
  </si>
  <si>
    <t>Density</t>
  </si>
  <si>
    <t>QES Inflection Point (Gyr)</t>
  </si>
  <si>
    <t>End of the Universe (Gyr)</t>
  </si>
  <si>
    <t>Acceleration of the Sun</t>
  </si>
  <si>
    <t>Distance</t>
  </si>
  <si>
    <t>Acceleration of the Earth</t>
  </si>
  <si>
    <t>Mass</t>
  </si>
  <si>
    <t>acceleration</t>
  </si>
  <si>
    <t>Rotation Curves</t>
  </si>
  <si>
    <t>Radius of Curvature</t>
  </si>
  <si>
    <t>CMB Angular Scale</t>
  </si>
  <si>
    <t>Flat</t>
  </si>
  <si>
    <t>Universe Size</t>
  </si>
  <si>
    <t>Ratio</t>
  </si>
  <si>
    <t>Slope</t>
  </si>
  <si>
    <t>Univesre Size (m) (Gpc)(Gly)</t>
  </si>
  <si>
    <t>Billion Light Years (Gly)</t>
  </si>
  <si>
    <t>Radius of Curvature (Gpc)</t>
  </si>
  <si>
    <t>2011fe</t>
  </si>
  <si>
    <t>2012cg</t>
  </si>
  <si>
    <t>2017cbv</t>
  </si>
  <si>
    <t>2013aa</t>
  </si>
  <si>
    <t>1990N</t>
  </si>
  <si>
    <t>2001el</t>
  </si>
  <si>
    <t>2021pit</t>
  </si>
  <si>
    <t>2011by</t>
  </si>
  <si>
    <t>2005df</t>
  </si>
  <si>
    <t>2015bp</t>
  </si>
  <si>
    <t>2013dy</t>
  </si>
  <si>
    <t>2012ht</t>
  </si>
  <si>
    <t>2015F</t>
  </si>
  <si>
    <t>1998aq</t>
  </si>
  <si>
    <t>2011B</t>
  </si>
  <si>
    <t>2018aoz</t>
  </si>
  <si>
    <t>2016coj</t>
  </si>
  <si>
    <t>2007sr</t>
  </si>
  <si>
    <t>2007gi</t>
  </si>
  <si>
    <t>2012fr</t>
  </si>
  <si>
    <t>1994ae</t>
  </si>
  <si>
    <t>2006dd</t>
  </si>
  <si>
    <t>1980N</t>
  </si>
  <si>
    <t>1981D</t>
  </si>
  <si>
    <t>1996X</t>
  </si>
  <si>
    <t>2019np</t>
  </si>
  <si>
    <t>2007af</t>
  </si>
  <si>
    <t>2007le</t>
  </si>
  <si>
    <t>1998dm</t>
  </si>
  <si>
    <t>2018gv</t>
  </si>
  <si>
    <t>1992A</t>
  </si>
  <si>
    <t>2017erp</t>
  </si>
  <si>
    <t>2014bv</t>
  </si>
  <si>
    <t>1997br</t>
  </si>
  <si>
    <t>2007on</t>
  </si>
  <si>
    <t>2011iv</t>
  </si>
  <si>
    <t>1981B</t>
  </si>
  <si>
    <t>1992G</t>
  </si>
  <si>
    <t>1995al</t>
  </si>
  <si>
    <t>2005cf</t>
  </si>
  <si>
    <t>2002fk</t>
  </si>
  <si>
    <t>2008Q</t>
  </si>
  <si>
    <t>2003du</t>
  </si>
  <si>
    <t>2005W</t>
  </si>
  <si>
    <t>2003kf</t>
  </si>
  <si>
    <t>1995D</t>
  </si>
  <si>
    <t>2012hr</t>
  </si>
  <si>
    <t>2009ig</t>
  </si>
  <si>
    <t>1996Z</t>
  </si>
  <si>
    <t>1998dh</t>
  </si>
  <si>
    <t>1991M</t>
  </si>
  <si>
    <t>2013gh</t>
  </si>
  <si>
    <t>2001bg</t>
  </si>
  <si>
    <t>ASASSN-15so</t>
  </si>
  <si>
    <t>PSNJ0717457</t>
  </si>
  <si>
    <t>1997bp</t>
  </si>
  <si>
    <t>2019ein</t>
  </si>
  <si>
    <t>2005am</t>
  </si>
  <si>
    <t>2002er</t>
  </si>
  <si>
    <t>2006D</t>
  </si>
  <si>
    <t>2013cs</t>
  </si>
  <si>
    <t>2002dj</t>
  </si>
  <si>
    <t>1998es</t>
  </si>
  <si>
    <t>PTF10icb</t>
  </si>
  <si>
    <t>2009Y</t>
  </si>
  <si>
    <t>2002cr</t>
  </si>
  <si>
    <t>1999cp</t>
  </si>
  <si>
    <t>1999ac</t>
  </si>
  <si>
    <t>2013E</t>
  </si>
  <si>
    <t>2006bh</t>
  </si>
  <si>
    <t>2004S</t>
  </si>
  <si>
    <t>1997bq</t>
  </si>
  <si>
    <t>2021hpr</t>
  </si>
  <si>
    <t>2009ab</t>
  </si>
  <si>
    <t>2002dp</t>
  </si>
  <si>
    <t>2009an</t>
  </si>
  <si>
    <t>2007cv</t>
  </si>
  <si>
    <t>1997do</t>
  </si>
  <si>
    <t>2013ex</t>
  </si>
  <si>
    <t>2010ko</t>
  </si>
  <si>
    <t>ASASSN-16jf</t>
  </si>
  <si>
    <t>iPTF13ebh</t>
  </si>
  <si>
    <t>1999ej</t>
  </si>
  <si>
    <t>2005al</t>
  </si>
  <si>
    <t>2011ao</t>
  </si>
  <si>
    <t>2010Y</t>
  </si>
  <si>
    <t>2009kk</t>
  </si>
  <si>
    <t>2008R</t>
  </si>
  <si>
    <t>2009kq</t>
  </si>
  <si>
    <t>2001ep</t>
  </si>
  <si>
    <t>AT2017cfd</t>
  </si>
  <si>
    <t>2007hj</t>
  </si>
  <si>
    <t>1999dq</t>
  </si>
  <si>
    <t>2002ha</t>
  </si>
  <si>
    <t>2013gy</t>
  </si>
  <si>
    <t>1992al</t>
  </si>
  <si>
    <t>2008hv</t>
  </si>
  <si>
    <t>1999dk</t>
  </si>
  <si>
    <t>ASASSN-16dn</t>
  </si>
  <si>
    <t>2013gq</t>
  </si>
  <si>
    <t>ASASSN-16la</t>
  </si>
  <si>
    <t>1997E</t>
  </si>
  <si>
    <t>2005kc</t>
  </si>
  <si>
    <t>2007ca</t>
  </si>
  <si>
    <t>2006td</t>
  </si>
  <si>
    <t>2003gt</t>
  </si>
  <si>
    <t>2005bo</t>
  </si>
  <si>
    <t>2001bt</t>
  </si>
  <si>
    <t>2001fe</t>
  </si>
  <si>
    <t>2013fa</t>
  </si>
  <si>
    <t>2000dm</t>
  </si>
  <si>
    <t>2009nq</t>
  </si>
  <si>
    <t>2006N</t>
  </si>
  <si>
    <t>PSNJ2043531</t>
  </si>
  <si>
    <t>2011df</t>
  </si>
  <si>
    <t>2005el</t>
  </si>
  <si>
    <t>2001en</t>
  </si>
  <si>
    <t>2004eo</t>
  </si>
  <si>
    <t>2001cn</t>
  </si>
  <si>
    <t>2005de</t>
  </si>
  <si>
    <t>SN2017jl</t>
  </si>
  <si>
    <t>ASASSN-16ad</t>
  </si>
  <si>
    <t>1999aa</t>
  </si>
  <si>
    <t>ATLAS16cxr</t>
  </si>
  <si>
    <t>iPTF16auf</t>
  </si>
  <si>
    <t>2008bc</t>
  </si>
  <si>
    <t>2013hn</t>
  </si>
  <si>
    <t>2011im</t>
  </si>
  <si>
    <t>2001bf</t>
  </si>
  <si>
    <t>2008ec</t>
  </si>
  <si>
    <t>2008eo</t>
  </si>
  <si>
    <t>2001V</t>
  </si>
  <si>
    <t>ASASSN-15oh</t>
  </si>
  <si>
    <t>1994S</t>
  </si>
  <si>
    <t>2002cs</t>
  </si>
  <si>
    <t>iPTF14bdn</t>
  </si>
  <si>
    <t>2013Q</t>
  </si>
  <si>
    <t>2007ss</t>
  </si>
  <si>
    <t>2001da</t>
  </si>
  <si>
    <t>iPTF13dge</t>
  </si>
  <si>
    <t>2007fs</t>
  </si>
  <si>
    <t>2001cz</t>
  </si>
  <si>
    <t>SN2016gfr</t>
  </si>
  <si>
    <t>2008hs</t>
  </si>
  <si>
    <t>2013fw</t>
  </si>
  <si>
    <t>ASASSN-16ip</t>
  </si>
  <si>
    <t>2007A</t>
  </si>
  <si>
    <t>PSNJ0107203</t>
  </si>
  <si>
    <t>1997Y</t>
  </si>
  <si>
    <t>ASASSN-15ti</t>
  </si>
  <si>
    <t>2010kg</t>
  </si>
  <si>
    <t>ASASSN-15od</t>
  </si>
  <si>
    <t>1996bv</t>
  </si>
  <si>
    <t>ASASSN-15kx</t>
  </si>
  <si>
    <t>2000dk</t>
  </si>
  <si>
    <t>2007fb</t>
  </si>
  <si>
    <t>2006ef</t>
  </si>
  <si>
    <t>2008C</t>
  </si>
  <si>
    <t>1998ef</t>
  </si>
  <si>
    <t>2004fz</t>
  </si>
  <si>
    <t>2006ax</t>
  </si>
  <si>
    <t>1998V</t>
  </si>
  <si>
    <t>2013gs</t>
  </si>
  <si>
    <t>2009le</t>
  </si>
  <si>
    <t>2007ci</t>
  </si>
  <si>
    <t>2000dr</t>
  </si>
  <si>
    <t>2007as</t>
  </si>
  <si>
    <t>1992bo</t>
  </si>
  <si>
    <t>2010ai</t>
  </si>
  <si>
    <t>ASASSN-17co</t>
  </si>
  <si>
    <t>PS15coh</t>
  </si>
  <si>
    <t>2009gf</t>
  </si>
  <si>
    <t>ATLAS16cpu</t>
  </si>
  <si>
    <t>2000cu</t>
  </si>
  <si>
    <t>ASASSN-16cs</t>
  </si>
  <si>
    <t>2006kf</t>
  </si>
  <si>
    <t>2016W</t>
  </si>
  <si>
    <t>2010A</t>
  </si>
  <si>
    <t>2002kf</t>
  </si>
  <si>
    <t>1992bc</t>
  </si>
  <si>
    <t>2002jy</t>
  </si>
  <si>
    <t>2009ds</t>
  </si>
  <si>
    <t>2006ej</t>
  </si>
  <si>
    <t>2008L</t>
  </si>
  <si>
    <t>ATLAS16dqf</t>
  </si>
  <si>
    <t>2005ki</t>
  </si>
  <si>
    <t>ASASSN-15lg</t>
  </si>
  <si>
    <t>2001dl</t>
  </si>
  <si>
    <t>PSNJ1602512</t>
  </si>
  <si>
    <t>ASASSN-17bs</t>
  </si>
  <si>
    <t>2007st</t>
  </si>
  <si>
    <t>2001br</t>
  </si>
  <si>
    <t>ASASSN-16lc</t>
  </si>
  <si>
    <t>AT2016eoa</t>
  </si>
  <si>
    <t>2003W</t>
  </si>
  <si>
    <t>2004bw</t>
  </si>
  <si>
    <t>ASASSN-16lg</t>
  </si>
  <si>
    <t>2008Z</t>
  </si>
  <si>
    <t>2007bc</t>
  </si>
  <si>
    <t>2010cr</t>
  </si>
  <si>
    <t>SN2016ajf</t>
  </si>
  <si>
    <t>2009dc</t>
  </si>
  <si>
    <t>2011fs</t>
  </si>
  <si>
    <t>2018fop</t>
  </si>
  <si>
    <t>2007au</t>
  </si>
  <si>
    <t>ASASSN-15uv</t>
  </si>
  <si>
    <t>ASASSN-18da</t>
  </si>
  <si>
    <t>2006bq</t>
  </si>
  <si>
    <t>2009cz</t>
  </si>
  <si>
    <t>2001cp</t>
  </si>
  <si>
    <t>1999dg</t>
  </si>
  <si>
    <t>2009na</t>
  </si>
  <si>
    <t>1995ak</t>
  </si>
  <si>
    <t>ASASSN-18iu</t>
  </si>
  <si>
    <t>2006et</t>
  </si>
  <si>
    <t>ATLAS16dpb</t>
  </si>
  <si>
    <t>ASASSN-14fa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</si>
  <si>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</si>
  <si>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</si>
  <si>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</si>
  <si>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</si>
  <si>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</si>
  <si>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</si>
  <si>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</si>
  <si>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</si>
  <si>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</si>
  <si>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</si>
  <si>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2002ef</t>
  </si>
  <si>
    <t>ASASSN-15il</t>
  </si>
  <si>
    <t>2017hoq</t>
  </si>
  <si>
    <t>2009jb</t>
  </si>
  <si>
    <t>2004at</t>
  </si>
  <si>
    <t>PS15cku</t>
  </si>
  <si>
    <t>2014ai</t>
  </si>
  <si>
    <t>2000cn</t>
  </si>
  <si>
    <t>2009al</t>
  </si>
  <si>
    <t>ASASSN-15nr</t>
  </si>
  <si>
    <t>2004bk</t>
  </si>
  <si>
    <t>2018enc</t>
  </si>
  <si>
    <t>2007qe</t>
  </si>
  <si>
    <t>ATLAS17bas</t>
  </si>
  <si>
    <t>2010ao</t>
  </si>
  <si>
    <t>ASASSN-15tz</t>
  </si>
  <si>
    <t>2008bf</t>
  </si>
  <si>
    <t>2006sr</t>
  </si>
  <si>
    <t>ASASSN-15jt</t>
  </si>
  <si>
    <t>ASASSN-16em</t>
  </si>
  <si>
    <t>2000ca</t>
  </si>
  <si>
    <t>1998eg</t>
  </si>
  <si>
    <t>2000bh</t>
  </si>
  <si>
    <t>PS1-14xw</t>
  </si>
  <si>
    <t>2010gp</t>
  </si>
  <si>
    <t>2007F</t>
  </si>
  <si>
    <t>AT2016bln</t>
  </si>
  <si>
    <t>2006ac</t>
  </si>
  <si>
    <t>ASASSN-15sf</t>
  </si>
  <si>
    <t>2005bg</t>
  </si>
  <si>
    <t>2009D</t>
  </si>
  <si>
    <t>PS16ccn</t>
  </si>
  <si>
    <t>1994M</t>
  </si>
  <si>
    <t>2004br</t>
  </si>
  <si>
    <t>ASASSN-16hz</t>
  </si>
  <si>
    <t>2003it</t>
  </si>
  <si>
    <t>1993H</t>
  </si>
  <si>
    <t>2003he</t>
  </si>
  <si>
    <t>2001cj</t>
  </si>
  <si>
    <t>Gaia16agf</t>
  </si>
  <si>
    <t>2007cq</t>
  </si>
  <si>
    <t>AT2017cfc</t>
  </si>
  <si>
    <t>2011dn</t>
  </si>
  <si>
    <t>2018jjd</t>
  </si>
  <si>
    <t>2002bf</t>
  </si>
  <si>
    <t>ASASSN-16bq</t>
  </si>
  <si>
    <t>PS15ahs</t>
  </si>
  <si>
    <t>2002he</t>
  </si>
  <si>
    <t>2013fn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</si>
  <si>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</si>
  <si>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</si>
  <si>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</si>
  <si>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</si>
  <si>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</si>
  <si>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</si>
  <si>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</si>
  <si>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</si>
  <si>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</si>
  <si>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2007sw</t>
  </si>
  <si>
    <t>2002de</t>
  </si>
  <si>
    <t>2005ms</t>
  </si>
  <si>
    <t>2010ii</t>
  </si>
  <si>
    <t>1999gp</t>
  </si>
  <si>
    <t>2005na</t>
  </si>
  <si>
    <t>ASASSN-15mf</t>
  </si>
  <si>
    <t>2013bs</t>
  </si>
  <si>
    <t>ASASSN-17at</t>
  </si>
  <si>
    <t>SNF20071021-000</t>
  </si>
  <si>
    <t>2002eb</t>
  </si>
  <si>
    <t>2007co</t>
  </si>
  <si>
    <t>1992P</t>
  </si>
  <si>
    <t>2007su</t>
  </si>
  <si>
    <t>ASASSN-15fa</t>
  </si>
  <si>
    <t>ASASSN-16av</t>
  </si>
  <si>
    <t>2009fv</t>
  </si>
  <si>
    <t>2006gj</t>
  </si>
  <si>
    <t>2006ev</t>
  </si>
  <si>
    <t>PSNJ0252467</t>
  </si>
  <si>
    <t>2009aa</t>
  </si>
  <si>
    <t>2011hb</t>
  </si>
  <si>
    <t>2005eq</t>
  </si>
  <si>
    <t>2009ad</t>
  </si>
  <si>
    <t>2008ar</t>
  </si>
  <si>
    <t>2002el</t>
  </si>
  <si>
    <t>AT2017ns</t>
  </si>
  <si>
    <t>2004gs</t>
  </si>
  <si>
    <t>1998ab</t>
  </si>
  <si>
    <t>SN2017ckx</t>
  </si>
  <si>
    <t>2007is</t>
  </si>
  <si>
    <t>1993ah</t>
  </si>
  <si>
    <t>2009eu</t>
  </si>
  <si>
    <t>2003U</t>
  </si>
  <si>
    <t>ASASSN-15la</t>
  </si>
  <si>
    <t>2013fy</t>
  </si>
  <si>
    <t>1996C</t>
  </si>
  <si>
    <t>PS16cvc</t>
  </si>
  <si>
    <t>ASASSN-15fs</t>
  </si>
  <si>
    <t>ASASSN-16ay</t>
  </si>
  <si>
    <t>PSNJ0859349</t>
  </si>
  <si>
    <t>ASASSN-16fs</t>
  </si>
  <si>
    <t>LSQ12gdj</t>
  </si>
  <si>
    <t>2000cw</t>
  </si>
  <si>
    <t>ASASSN-16aj</t>
  </si>
  <si>
    <t>ASASSN-16br</t>
  </si>
  <si>
    <t>AT2017zd</t>
  </si>
  <si>
    <t>ATLAS17ajn</t>
  </si>
  <si>
    <t>ASASSN-16hh</t>
  </si>
  <si>
    <t>2003ch</t>
  </si>
  <si>
    <t>Gaia16bba</t>
  </si>
  <si>
    <t>1997dg</t>
  </si>
  <si>
    <t>2004ef</t>
  </si>
  <si>
    <t>2001ba</t>
  </si>
  <si>
    <t>ASASSN-15nq</t>
  </si>
  <si>
    <t>AT2017lm</t>
  </si>
  <si>
    <t>ASASSN-16fo</t>
  </si>
  <si>
    <t>ASASSN-16es</t>
  </si>
  <si>
    <t>1990O</t>
  </si>
  <si>
    <t>AT2016cyt</t>
  </si>
  <si>
    <t>2006qo</t>
  </si>
  <si>
    <t>ASASSN-15uw</t>
  </si>
  <si>
    <t>ASASSN-16hr</t>
  </si>
  <si>
    <t>PS15cwx</t>
  </si>
  <si>
    <t>SNF20080909-030</t>
  </si>
  <si>
    <t>2008gg</t>
  </si>
  <si>
    <t>AT2017wb</t>
  </si>
  <si>
    <t>MASTEROTJ08</t>
  </si>
  <si>
    <t>2007bd</t>
  </si>
  <si>
    <t>2006bt</t>
  </si>
  <si>
    <t>1999cc</t>
  </si>
  <si>
    <t>2006bw</t>
  </si>
  <si>
    <t>ASASSN-15hg</t>
  </si>
  <si>
    <t>ATLAS17axb</t>
  </si>
  <si>
    <t>2010gn</t>
  </si>
  <si>
    <t>2000dn</t>
  </si>
  <si>
    <t>CSS160428</t>
  </si>
  <si>
    <t>2006en</t>
  </si>
  <si>
    <t>ASASSN-16oz</t>
  </si>
  <si>
    <t>2006az</t>
  </si>
  <si>
    <t>AT2017po</t>
  </si>
  <si>
    <t>2007ai</t>
  </si>
  <si>
    <t>2007ux</t>
  </si>
  <si>
    <t>ASASSN-15pr</t>
  </si>
  <si>
    <t>SN2016hpx</t>
  </si>
  <si>
    <t>SN2017cii</t>
  </si>
  <si>
    <t>2006te</t>
  </si>
  <si>
    <t>2006os</t>
  </si>
  <si>
    <t>2004as</t>
  </si>
  <si>
    <t>ASASSN-16bc</t>
  </si>
  <si>
    <t>2005iq</t>
  </si>
  <si>
    <t>2008gl</t>
  </si>
  <si>
    <t>2010ag</t>
  </si>
  <si>
    <t>PS15bsq</t>
  </si>
  <si>
    <t>2008bq</t>
  </si>
  <si>
    <t>2004L</t>
  </si>
  <si>
    <t>2003gn</t>
  </si>
  <si>
    <t>2008gp</t>
  </si>
  <si>
    <t>2006S</t>
  </si>
  <si>
    <t>2011dl</t>
  </si>
  <si>
    <t>2003cq</t>
  </si>
  <si>
    <t>2006gr</t>
  </si>
  <si>
    <t>ASASSN-16dw</t>
  </si>
  <si>
    <t>ATLAS17ajs</t>
  </si>
  <si>
    <t>1996bl</t>
  </si>
  <si>
    <t>2003kc</t>
  </si>
  <si>
    <t>2002G</t>
  </si>
  <si>
    <t>2003iv</t>
  </si>
  <si>
    <t>ASASSN-15jl</t>
  </si>
  <si>
    <t>1992bg</t>
  </si>
  <si>
    <t>2005eu</t>
  </si>
  <si>
    <t>ASASSN-15tg</t>
  </si>
  <si>
    <t>2008at</t>
  </si>
  <si>
    <t>2007hu</t>
  </si>
  <si>
    <t>PTSS-16efw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</si>
  <si>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</si>
  <si>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</si>
  <si>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</si>
  <si>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</si>
  <si>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</si>
  <si>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</si>
  <si>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</si>
  <si>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</si>
  <si>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</si>
  <si>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2006mo</t>
  </si>
  <si>
    <t>2008ei</t>
  </si>
  <si>
    <t>2002hu</t>
  </si>
  <si>
    <t>2000cf</t>
  </si>
  <si>
    <t>2007O</t>
  </si>
  <si>
    <t>2001eh</t>
  </si>
  <si>
    <t>ASASSN-16db</t>
  </si>
  <si>
    <t>AT2016hns</t>
  </si>
  <si>
    <t>ASASSN-15bc</t>
  </si>
  <si>
    <t>AT2016cvw</t>
  </si>
  <si>
    <t>2002eu</t>
  </si>
  <si>
    <t>2008gb</t>
  </si>
  <si>
    <t>2008fr</t>
  </si>
  <si>
    <t>SN2017ciy</t>
  </si>
  <si>
    <t>2009bv</t>
  </si>
  <si>
    <t>2008O</t>
  </si>
  <si>
    <t>ASASSN-15np</t>
  </si>
  <si>
    <t>2010dw</t>
  </si>
  <si>
    <t>ASASSN-15pn</t>
  </si>
  <si>
    <t>1999aw</t>
  </si>
  <si>
    <t>2007ba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</si>
  <si>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</si>
  <si>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</si>
  <si>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</si>
  <si>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</si>
  <si>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</si>
  <si>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</si>
  <si>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</si>
  <si>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</si>
  <si>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1992bl</t>
  </si>
  <si>
    <t>2007kk</t>
  </si>
  <si>
    <t>2014bj</t>
  </si>
  <si>
    <t>2006cf</t>
  </si>
  <si>
    <t>2006cz</t>
  </si>
  <si>
    <t>AT2016htm</t>
  </si>
  <si>
    <t>ASASSN-16ct</t>
  </si>
  <si>
    <t>SN2016ayg</t>
  </si>
  <si>
    <t>MASTERJ0134</t>
  </si>
  <si>
    <t>ASASSN-15mg</t>
  </si>
  <si>
    <t>AT2016cvv</t>
  </si>
  <si>
    <t>1992bh</t>
  </si>
  <si>
    <t>2005lz</t>
  </si>
  <si>
    <t>2006gt</t>
  </si>
  <si>
    <t>2007nq</t>
  </si>
  <si>
    <t>PS16cqa</t>
  </si>
  <si>
    <t>PSNJ1204051</t>
  </si>
  <si>
    <t>SN2016esh</t>
  </si>
  <si>
    <t>PS17tn</t>
  </si>
  <si>
    <t>AT2016ews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</si>
  <si>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</si>
  <si>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</si>
  <si>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</si>
  <si>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</si>
  <si>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</si>
  <si>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</si>
  <si>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</si>
  <si>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</si>
  <si>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</si>
  <si>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</si>
  <si>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</si>
  <si>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</si>
  <si>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</si>
  <si>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</si>
  <si>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</si>
  <si>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</si>
  <si>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PS16dnp</t>
  </si>
  <si>
    <t>2007kh</t>
  </si>
  <si>
    <t>2008hu</t>
  </si>
  <si>
    <t>ASASSN-17eb</t>
  </si>
  <si>
    <t>PS15brr</t>
  </si>
  <si>
    <t>AT2016cor</t>
  </si>
  <si>
    <t>PS16fbb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</si>
  <si>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</si>
  <si>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</si>
  <si>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</si>
  <si>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</si>
  <si>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</si>
  <si>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</si>
  <si>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</si>
  <si>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</si>
  <si>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2003ic</t>
  </si>
  <si>
    <t>1998dx</t>
  </si>
  <si>
    <t>PS16bby</t>
  </si>
  <si>
    <t>PS16ayd</t>
  </si>
  <si>
    <t>SN2017cpu</t>
  </si>
  <si>
    <t>AT2017oz</t>
  </si>
  <si>
    <t>PS16aer</t>
  </si>
  <si>
    <t>2008eq</t>
  </si>
  <si>
    <t>SN2016gmb</t>
  </si>
  <si>
    <t>2001ah</t>
  </si>
  <si>
    <t>LSQ13crf</t>
  </si>
  <si>
    <t>SN2017cjv</t>
  </si>
  <si>
    <t>2008bz</t>
  </si>
  <si>
    <t>SN2016hhv</t>
  </si>
  <si>
    <t>2008go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</si>
  <si>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</si>
  <si>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</si>
  <si>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</si>
  <si>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</si>
  <si>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</si>
  <si>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</si>
  <si>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</si>
  <si>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</si>
  <si>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</si>
  <si>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</si>
  <si>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</si>
  <si>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</si>
  <si>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</si>
  <si>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</si>
  <si>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</si>
  <si>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ATLAS16bwu</t>
  </si>
  <si>
    <t>PS15bdr</t>
  </si>
  <si>
    <t>PS15bwh</t>
  </si>
  <si>
    <t>PS15mt</t>
  </si>
  <si>
    <t>PS15atx</t>
  </si>
  <si>
    <t>Gaia16aki</t>
  </si>
  <si>
    <t>1992ae</t>
  </si>
  <si>
    <t>PS17bii</t>
  </si>
  <si>
    <t>2010hs</t>
  </si>
  <si>
    <t>AT2016gsu</t>
  </si>
  <si>
    <t>PS15bif</t>
  </si>
  <si>
    <t>Gaia16acv</t>
  </si>
  <si>
    <t>PS15bzz</t>
  </si>
  <si>
    <t>2005ag</t>
  </si>
  <si>
    <t>SN2016glp</t>
  </si>
  <si>
    <t>SN2016grz</t>
  </si>
  <si>
    <t>iPTF17dz</t>
  </si>
  <si>
    <t>Spock</t>
  </si>
  <si>
    <t>Manipogo</t>
  </si>
  <si>
    <t>SCP05D0</t>
  </si>
  <si>
    <t>SCP06U4</t>
  </si>
  <si>
    <t>SCP06H5</t>
  </si>
  <si>
    <t>Thoth</t>
  </si>
  <si>
    <t>Inanna</t>
  </si>
  <si>
    <t>SCP05D6</t>
  </si>
  <si>
    <t>washington</t>
  </si>
  <si>
    <t>SCP06G4</t>
  </si>
  <si>
    <t>Mcguire</t>
  </si>
  <si>
    <t>SCP06K0</t>
  </si>
  <si>
    <t>carter</t>
  </si>
  <si>
    <t>rutledge</t>
  </si>
  <si>
    <t>geta</t>
  </si>
  <si>
    <t>stone</t>
  </si>
  <si>
    <t>wilson</t>
  </si>
  <si>
    <t>colfax</t>
  </si>
  <si>
    <t>1994DRichmond</t>
  </si>
  <si>
    <t>2005df_ANU</t>
  </si>
  <si>
    <t>SN2016coj</t>
  </si>
  <si>
    <t>2008fv_comb</t>
  </si>
  <si>
    <t>2017cfd</t>
  </si>
  <si>
    <t>2016ffh</t>
  </si>
  <si>
    <t>2016hpw</t>
  </si>
  <si>
    <t>2012bh</t>
  </si>
  <si>
    <t>2016fbk</t>
  </si>
  <si>
    <t>2007jg</t>
  </si>
  <si>
    <t>2007jh</t>
  </si>
  <si>
    <t>2005ku</t>
  </si>
  <si>
    <t>2006hx</t>
  </si>
  <si>
    <t>2005hc</t>
  </si>
  <si>
    <t>2006py</t>
  </si>
  <si>
    <t>2005hj</t>
  </si>
  <si>
    <t>2006ob</t>
  </si>
  <si>
    <t>2006oa</t>
  </si>
  <si>
    <t>2006on</t>
  </si>
  <si>
    <t>2007jd</t>
  </si>
  <si>
    <t>2005ir</t>
  </si>
  <si>
    <t>2007hx</t>
  </si>
  <si>
    <t>projected</t>
  </si>
  <si>
    <t>Age of oldest Sne Ia</t>
  </si>
  <si>
    <t>Oldest Sne Ia 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</si>
</sst>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0.000E+00"/>
    <numFmt numFmtId="168" formatCode="0.000000000000"/>
    <numFmt numFmtId="169" formatCode="0.0000E+00"/>
    <numFmt numFmtId="170" formatCode="#,##0.00000"/>
    <numFmt numFmtId="171" formatCode="#,##0.0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46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vertical="top" wrapText="1"/>
    </xf>
    <xf numFmtId="11" fontId="0" fillId="0" borderId="0" xfId="0" applyNumberFormat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1" fontId="0" fillId="0" borderId="0" xfId="0" applyNumberFormat="1"/>
    <xf numFmtId="2" fontId="0" fillId="0" borderId="0" xfId="0" applyNumberForma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3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 vertical="top" wrapText="1"/>
    </xf>
    <xf numFmtId="2" fontId="1" fillId="0" borderId="0" xfId="0" applyNumberFormat="1" applyFont="1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left" vertical="top" wrapText="1"/>
    </xf>
    <xf numFmtId="168" fontId="0" fillId="0" borderId="0" xfId="0" applyNumberFormat="1"/>
    <xf numFmtId="2" fontId="0" fillId="0" borderId="0" xfId="0" applyNumberFormat="1" applyAlignment="1">
      <alignment horizontal="right" vertical="top"/>
    </xf>
    <xf numFmtId="16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4" fontId="0" fillId="0" borderId="0" xfId="4" applyNumberFormat="1" applyFont="1"/>
    <xf numFmtId="9" fontId="0" fillId="0" borderId="0" xfId="3" applyFont="1"/>
    <xf numFmtId="170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4" applyNumberFormat="1" applyFont="1"/>
    <xf numFmtId="171" fontId="0" fillId="0" borderId="0" xfId="0" applyNumberFormat="1"/>
    <xf numFmtId="4" fontId="0" fillId="0" borderId="0" xfId="0" applyNumberFormat="1"/>
    <xf numFmtId="3" fontId="0" fillId="0" borderId="0" xfId="3" applyNumberFormat="1" applyFont="1"/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center" wrapText="1"/>
    </xf>
    <xf numFmtId="1" fontId="24" fillId="0" borderId="0" xfId="0" applyNumberFormat="1" applyFont="1"/>
    <xf numFmtId="1" fontId="2" fillId="0" borderId="0" xfId="0" applyNumberFormat="1" applyFont="1"/>
    <xf numFmtId="2" fontId="0" fillId="0" borderId="0" xfId="4" applyNumberFormat="1" applyFont="1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5" xr:uid="{00000000-0005-0000-0000-000028000000}"/>
    <cellStyle name="Note" xfId="20" builtinId="10" customBuiltin="1"/>
    <cellStyle name="Output" xfId="15" builtinId="21" customBuiltin="1"/>
    <cellStyle name="Percent" xfId="3" builtinId="5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FF00FF"/>
      <color rgb="FFFF49FF"/>
      <color rgb="FF7E75EF"/>
      <color rgb="FF000000"/>
      <color rgb="FFE7C6C6"/>
      <color rgb="FFFF0000"/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4273840769904"/>
          <c:y val="2.2933193792821844E-2"/>
          <c:w val="0.85367125984251968"/>
          <c:h val="0.86898551306557059"/>
        </c:manualLayout>
      </c:layout>
      <c:scatterChart>
        <c:scatterStyle val="lineMarker"/>
        <c:varyColors val="0"/>
        <c:ser>
          <c:idx val="2"/>
          <c:order val="2"/>
          <c:tx>
            <c:v>Observed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Data'!$B$7:$B$1707</c:f>
              <c:numCache>
                <c:formatCode>0.00</c:formatCode>
                <c:ptCount val="1701"/>
                <c:pt idx="0">
                  <c:v>1.2199999999999999E-3</c:v>
                </c:pt>
                <c:pt idx="1">
                  <c:v>1.2199999999999999E-3</c:v>
                </c:pt>
                <c:pt idx="2">
                  <c:v>2.5600000000000002E-3</c:v>
                </c:pt>
                <c:pt idx="3">
                  <c:v>2.5600000000000002E-3</c:v>
                </c:pt>
                <c:pt idx="4">
                  <c:v>2.99E-3</c:v>
                </c:pt>
                <c:pt idx="5">
                  <c:v>3.1700000000000001E-3</c:v>
                </c:pt>
                <c:pt idx="6">
                  <c:v>3.31E-3</c:v>
                </c:pt>
                <c:pt idx="7">
                  <c:v>3.31E-3</c:v>
                </c:pt>
                <c:pt idx="8">
                  <c:v>3.31E-3</c:v>
                </c:pt>
                <c:pt idx="9">
                  <c:v>3.31E-3</c:v>
                </c:pt>
                <c:pt idx="10">
                  <c:v>3.3300000000000001E-3</c:v>
                </c:pt>
                <c:pt idx="11">
                  <c:v>3.49E-3</c:v>
                </c:pt>
                <c:pt idx="12">
                  <c:v>3.49E-3</c:v>
                </c:pt>
                <c:pt idx="13">
                  <c:v>3.5899999999999999E-3</c:v>
                </c:pt>
                <c:pt idx="14">
                  <c:v>3.8400000000000001E-3</c:v>
                </c:pt>
                <c:pt idx="15">
                  <c:v>4.0699999999999998E-3</c:v>
                </c:pt>
                <c:pt idx="16">
                  <c:v>4.0699999999999998E-3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4.6499999999999996E-3</c:v>
                </c:pt>
                <c:pt idx="20">
                  <c:v>4.6499999999999996E-3</c:v>
                </c:pt>
                <c:pt idx="21">
                  <c:v>4.8199999999999996E-3</c:v>
                </c:pt>
                <c:pt idx="22">
                  <c:v>4.8300000000000001E-3</c:v>
                </c:pt>
                <c:pt idx="23">
                  <c:v>4.8300000000000001E-3</c:v>
                </c:pt>
                <c:pt idx="24">
                  <c:v>4.8300000000000001E-3</c:v>
                </c:pt>
                <c:pt idx="25">
                  <c:v>4.8300000000000001E-3</c:v>
                </c:pt>
                <c:pt idx="26">
                  <c:v>4.8300000000000001E-3</c:v>
                </c:pt>
                <c:pt idx="27">
                  <c:v>4.8799999999999998E-3</c:v>
                </c:pt>
                <c:pt idx="28">
                  <c:v>4.8799999999999998E-3</c:v>
                </c:pt>
                <c:pt idx="29">
                  <c:v>5.3800000000000002E-3</c:v>
                </c:pt>
                <c:pt idx="30">
                  <c:v>5.4799999999999996E-3</c:v>
                </c:pt>
                <c:pt idx="31">
                  <c:v>5.7000000000000002E-3</c:v>
                </c:pt>
                <c:pt idx="32">
                  <c:v>5.7000000000000002E-3</c:v>
                </c:pt>
                <c:pt idx="33">
                  <c:v>5.7099999999999998E-3</c:v>
                </c:pt>
                <c:pt idx="34">
                  <c:v>5.7099999999999998E-3</c:v>
                </c:pt>
                <c:pt idx="35">
                  <c:v>5.8700000000000002E-3</c:v>
                </c:pt>
                <c:pt idx="36">
                  <c:v>5.8799999999999998E-3</c:v>
                </c:pt>
                <c:pt idx="37">
                  <c:v>5.9199999999999999E-3</c:v>
                </c:pt>
                <c:pt idx="38">
                  <c:v>6.0200000000000002E-3</c:v>
                </c:pt>
                <c:pt idx="39">
                  <c:v>6.0200000000000002E-3</c:v>
                </c:pt>
                <c:pt idx="40">
                  <c:v>6.0200000000000002E-3</c:v>
                </c:pt>
                <c:pt idx="41">
                  <c:v>6.1599999999999997E-3</c:v>
                </c:pt>
                <c:pt idx="42">
                  <c:v>6.1599999999999997E-3</c:v>
                </c:pt>
                <c:pt idx="43">
                  <c:v>6.2500000000000003E-3</c:v>
                </c:pt>
                <c:pt idx="44">
                  <c:v>6.2500000000000003E-3</c:v>
                </c:pt>
                <c:pt idx="45">
                  <c:v>6.2500000000000003E-3</c:v>
                </c:pt>
                <c:pt idx="46">
                  <c:v>6.2500000000000003E-3</c:v>
                </c:pt>
                <c:pt idx="47">
                  <c:v>6.3E-3</c:v>
                </c:pt>
                <c:pt idx="48">
                  <c:v>6.3E-3</c:v>
                </c:pt>
                <c:pt idx="49">
                  <c:v>6.3E-3</c:v>
                </c:pt>
                <c:pt idx="50">
                  <c:v>6.3099999999999996E-3</c:v>
                </c:pt>
                <c:pt idx="51">
                  <c:v>6.3400000000000001E-3</c:v>
                </c:pt>
                <c:pt idx="52">
                  <c:v>6.4799999999999996E-3</c:v>
                </c:pt>
                <c:pt idx="53">
                  <c:v>6.4799999999999996E-3</c:v>
                </c:pt>
                <c:pt idx="54">
                  <c:v>6.6499999999999997E-3</c:v>
                </c:pt>
                <c:pt idx="55">
                  <c:v>6.6800000000000002E-3</c:v>
                </c:pt>
                <c:pt idx="56">
                  <c:v>6.7299999999999999E-3</c:v>
                </c:pt>
                <c:pt idx="57">
                  <c:v>6.7600000000000004E-3</c:v>
                </c:pt>
                <c:pt idx="58">
                  <c:v>6.77E-3</c:v>
                </c:pt>
                <c:pt idx="59">
                  <c:v>6.77E-3</c:v>
                </c:pt>
                <c:pt idx="60">
                  <c:v>6.77E-3</c:v>
                </c:pt>
                <c:pt idx="61">
                  <c:v>6.9199999999999999E-3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7.1900000000000002E-3</c:v>
                </c:pt>
                <c:pt idx="66">
                  <c:v>7.1900000000000002E-3</c:v>
                </c:pt>
                <c:pt idx="67">
                  <c:v>7.4700000000000001E-3</c:v>
                </c:pt>
                <c:pt idx="68">
                  <c:v>7.4700000000000001E-3</c:v>
                </c:pt>
                <c:pt idx="69">
                  <c:v>7.4700000000000001E-3</c:v>
                </c:pt>
                <c:pt idx="70">
                  <c:v>7.4999999999999997E-3</c:v>
                </c:pt>
                <c:pt idx="71">
                  <c:v>7.4999999999999997E-3</c:v>
                </c:pt>
                <c:pt idx="72">
                  <c:v>7.9500000000000005E-3</c:v>
                </c:pt>
                <c:pt idx="73">
                  <c:v>8.1399999999999997E-3</c:v>
                </c:pt>
                <c:pt idx="74">
                  <c:v>8.1399999999999997E-3</c:v>
                </c:pt>
                <c:pt idx="75">
                  <c:v>8.1399999999999997E-3</c:v>
                </c:pt>
                <c:pt idx="76">
                  <c:v>8.1499999999999993E-3</c:v>
                </c:pt>
                <c:pt idx="77">
                  <c:v>8.1499999999999993E-3</c:v>
                </c:pt>
                <c:pt idx="78">
                  <c:v>8.1499999999999993E-3</c:v>
                </c:pt>
                <c:pt idx="79">
                  <c:v>8.1700000000000002E-3</c:v>
                </c:pt>
                <c:pt idx="80">
                  <c:v>8.1799999999999998E-3</c:v>
                </c:pt>
                <c:pt idx="81">
                  <c:v>8.2100000000000003E-3</c:v>
                </c:pt>
                <c:pt idx="82">
                  <c:v>8.3800000000000003E-3</c:v>
                </c:pt>
                <c:pt idx="83">
                  <c:v>8.3800000000000003E-3</c:v>
                </c:pt>
                <c:pt idx="84">
                  <c:v>8.5500000000000003E-3</c:v>
                </c:pt>
                <c:pt idx="85">
                  <c:v>8.5500000000000003E-3</c:v>
                </c:pt>
                <c:pt idx="86">
                  <c:v>8.5699999999999995E-3</c:v>
                </c:pt>
                <c:pt idx="87">
                  <c:v>8.6099999999999996E-3</c:v>
                </c:pt>
                <c:pt idx="88">
                  <c:v>8.6300000000000005E-3</c:v>
                </c:pt>
                <c:pt idx="89">
                  <c:v>8.6300000000000005E-3</c:v>
                </c:pt>
                <c:pt idx="90">
                  <c:v>8.6300000000000005E-3</c:v>
                </c:pt>
                <c:pt idx="91">
                  <c:v>8.6400000000000001E-3</c:v>
                </c:pt>
                <c:pt idx="92">
                  <c:v>8.8299999999999993E-3</c:v>
                </c:pt>
                <c:pt idx="93">
                  <c:v>9.0600000000000003E-3</c:v>
                </c:pt>
                <c:pt idx="94">
                  <c:v>9.0600000000000003E-3</c:v>
                </c:pt>
                <c:pt idx="95">
                  <c:v>9.2499999999999995E-3</c:v>
                </c:pt>
                <c:pt idx="96">
                  <c:v>9.2499999999999995E-3</c:v>
                </c:pt>
                <c:pt idx="97">
                  <c:v>9.2499999999999995E-3</c:v>
                </c:pt>
                <c:pt idx="98">
                  <c:v>9.3500000000000007E-3</c:v>
                </c:pt>
                <c:pt idx="99">
                  <c:v>9.5399999999999999E-3</c:v>
                </c:pt>
                <c:pt idx="100">
                  <c:v>9.5399999999999999E-3</c:v>
                </c:pt>
                <c:pt idx="101">
                  <c:v>9.5399999999999999E-3</c:v>
                </c:pt>
                <c:pt idx="102">
                  <c:v>9.5399999999999999E-3</c:v>
                </c:pt>
                <c:pt idx="103">
                  <c:v>9.5700000000000004E-3</c:v>
                </c:pt>
                <c:pt idx="104">
                  <c:v>9.5700000000000004E-3</c:v>
                </c:pt>
                <c:pt idx="105">
                  <c:v>9.6600000000000002E-3</c:v>
                </c:pt>
                <c:pt idx="106">
                  <c:v>9.6600000000000002E-3</c:v>
                </c:pt>
                <c:pt idx="107">
                  <c:v>9.9299999999999996E-3</c:v>
                </c:pt>
                <c:pt idx="108">
                  <c:v>9.9600000000000001E-3</c:v>
                </c:pt>
                <c:pt idx="109">
                  <c:v>9.9600000000000001E-3</c:v>
                </c:pt>
                <c:pt idx="110">
                  <c:v>9.9600000000000001E-3</c:v>
                </c:pt>
                <c:pt idx="111">
                  <c:v>1.0160000000000001E-2</c:v>
                </c:pt>
                <c:pt idx="112">
                  <c:v>1.017E-2</c:v>
                </c:pt>
                <c:pt idx="113">
                  <c:v>1.017E-2</c:v>
                </c:pt>
                <c:pt idx="114">
                  <c:v>1.026E-2</c:v>
                </c:pt>
                <c:pt idx="115">
                  <c:v>1.026E-2</c:v>
                </c:pt>
                <c:pt idx="116">
                  <c:v>1.0279999999999999E-2</c:v>
                </c:pt>
                <c:pt idx="117">
                  <c:v>1.042E-2</c:v>
                </c:pt>
                <c:pt idx="118">
                  <c:v>1.044E-2</c:v>
                </c:pt>
                <c:pt idx="119">
                  <c:v>1.061E-2</c:v>
                </c:pt>
                <c:pt idx="120">
                  <c:v>1.061E-2</c:v>
                </c:pt>
                <c:pt idx="121">
                  <c:v>1.073E-2</c:v>
                </c:pt>
                <c:pt idx="122">
                  <c:v>1.0789999999999999E-2</c:v>
                </c:pt>
                <c:pt idx="123">
                  <c:v>1.0789999999999999E-2</c:v>
                </c:pt>
                <c:pt idx="124">
                  <c:v>1.0959999999999999E-2</c:v>
                </c:pt>
                <c:pt idx="125">
                  <c:v>1.1140000000000001E-2</c:v>
                </c:pt>
                <c:pt idx="126">
                  <c:v>1.1140000000000001E-2</c:v>
                </c:pt>
                <c:pt idx="127">
                  <c:v>1.1220000000000001E-2</c:v>
                </c:pt>
                <c:pt idx="128">
                  <c:v>1.1220000000000001E-2</c:v>
                </c:pt>
                <c:pt idx="129">
                  <c:v>1.1220000000000001E-2</c:v>
                </c:pt>
                <c:pt idx="130">
                  <c:v>1.155E-2</c:v>
                </c:pt>
                <c:pt idx="131">
                  <c:v>1.1950000000000001E-2</c:v>
                </c:pt>
                <c:pt idx="132">
                  <c:v>1.213E-2</c:v>
                </c:pt>
                <c:pt idx="133">
                  <c:v>1.2200000000000001E-2</c:v>
                </c:pt>
                <c:pt idx="134">
                  <c:v>1.2330000000000001E-2</c:v>
                </c:pt>
                <c:pt idx="135">
                  <c:v>1.2460000000000001E-2</c:v>
                </c:pt>
                <c:pt idx="136">
                  <c:v>1.2579999999999999E-2</c:v>
                </c:pt>
                <c:pt idx="137">
                  <c:v>1.2579999999999999E-2</c:v>
                </c:pt>
                <c:pt idx="138">
                  <c:v>1.259E-2</c:v>
                </c:pt>
                <c:pt idx="139">
                  <c:v>1.259E-2</c:v>
                </c:pt>
                <c:pt idx="140">
                  <c:v>1.2789999999999999E-2</c:v>
                </c:pt>
                <c:pt idx="141">
                  <c:v>1.2829999999999999E-2</c:v>
                </c:pt>
                <c:pt idx="142">
                  <c:v>1.2829999999999999E-2</c:v>
                </c:pt>
                <c:pt idx="143">
                  <c:v>1.303E-2</c:v>
                </c:pt>
                <c:pt idx="144">
                  <c:v>1.303E-2</c:v>
                </c:pt>
                <c:pt idx="145">
                  <c:v>1.304E-2</c:v>
                </c:pt>
                <c:pt idx="146">
                  <c:v>1.304E-2</c:v>
                </c:pt>
                <c:pt idx="147">
                  <c:v>1.312E-2</c:v>
                </c:pt>
                <c:pt idx="148">
                  <c:v>1.312E-2</c:v>
                </c:pt>
                <c:pt idx="149">
                  <c:v>1.325E-2</c:v>
                </c:pt>
                <c:pt idx="150">
                  <c:v>1.325E-2</c:v>
                </c:pt>
                <c:pt idx="151">
                  <c:v>1.325E-2</c:v>
                </c:pt>
                <c:pt idx="152">
                  <c:v>1.375E-2</c:v>
                </c:pt>
                <c:pt idx="153">
                  <c:v>1.375E-2</c:v>
                </c:pt>
                <c:pt idx="154">
                  <c:v>1.375E-2</c:v>
                </c:pt>
                <c:pt idx="155">
                  <c:v>1.376E-2</c:v>
                </c:pt>
                <c:pt idx="156">
                  <c:v>1.3860000000000001E-2</c:v>
                </c:pt>
                <c:pt idx="157">
                  <c:v>1.388E-2</c:v>
                </c:pt>
                <c:pt idx="158">
                  <c:v>1.389E-2</c:v>
                </c:pt>
                <c:pt idx="159">
                  <c:v>1.389E-2</c:v>
                </c:pt>
                <c:pt idx="160">
                  <c:v>1.4109999999999999E-2</c:v>
                </c:pt>
                <c:pt idx="161">
                  <c:v>1.4239999999999999E-2</c:v>
                </c:pt>
                <c:pt idx="162">
                  <c:v>1.4420000000000001E-2</c:v>
                </c:pt>
                <c:pt idx="163">
                  <c:v>1.4420000000000001E-2</c:v>
                </c:pt>
                <c:pt idx="164">
                  <c:v>1.4420000000000001E-2</c:v>
                </c:pt>
                <c:pt idx="165">
                  <c:v>1.4420000000000001E-2</c:v>
                </c:pt>
                <c:pt idx="166">
                  <c:v>1.4420000000000001E-2</c:v>
                </c:pt>
                <c:pt idx="167">
                  <c:v>1.4460000000000001E-2</c:v>
                </c:pt>
                <c:pt idx="168">
                  <c:v>1.4500000000000001E-2</c:v>
                </c:pt>
                <c:pt idx="169">
                  <c:v>1.453E-2</c:v>
                </c:pt>
                <c:pt idx="170">
                  <c:v>1.46E-2</c:v>
                </c:pt>
                <c:pt idx="171">
                  <c:v>1.4619999999999999E-2</c:v>
                </c:pt>
                <c:pt idx="172">
                  <c:v>1.4630000000000001E-2</c:v>
                </c:pt>
                <c:pt idx="173">
                  <c:v>1.4630000000000001E-2</c:v>
                </c:pt>
                <c:pt idx="174">
                  <c:v>1.4670000000000001E-2</c:v>
                </c:pt>
                <c:pt idx="175">
                  <c:v>1.472E-2</c:v>
                </c:pt>
                <c:pt idx="176">
                  <c:v>1.4840000000000001E-2</c:v>
                </c:pt>
                <c:pt idx="177">
                  <c:v>1.4919999999999999E-2</c:v>
                </c:pt>
                <c:pt idx="178">
                  <c:v>1.4930000000000001E-2</c:v>
                </c:pt>
                <c:pt idx="179">
                  <c:v>1.499E-2</c:v>
                </c:pt>
                <c:pt idx="180">
                  <c:v>1.499E-2</c:v>
                </c:pt>
                <c:pt idx="181">
                  <c:v>1.515E-2</c:v>
                </c:pt>
                <c:pt idx="182">
                  <c:v>1.519E-2</c:v>
                </c:pt>
                <c:pt idx="183">
                  <c:v>1.525E-2</c:v>
                </c:pt>
                <c:pt idx="184">
                  <c:v>1.529E-2</c:v>
                </c:pt>
                <c:pt idx="185">
                  <c:v>1.542E-2</c:v>
                </c:pt>
                <c:pt idx="186">
                  <c:v>1.5429999999999999E-2</c:v>
                </c:pt>
                <c:pt idx="187">
                  <c:v>1.546E-2</c:v>
                </c:pt>
                <c:pt idx="188">
                  <c:v>1.549E-2</c:v>
                </c:pt>
                <c:pt idx="189">
                  <c:v>1.55E-2</c:v>
                </c:pt>
                <c:pt idx="190">
                  <c:v>1.55E-2</c:v>
                </c:pt>
                <c:pt idx="191">
                  <c:v>1.55E-2</c:v>
                </c:pt>
                <c:pt idx="192">
                  <c:v>1.55E-2</c:v>
                </c:pt>
                <c:pt idx="193">
                  <c:v>1.5570000000000001E-2</c:v>
                </c:pt>
                <c:pt idx="194">
                  <c:v>1.5570000000000001E-2</c:v>
                </c:pt>
                <c:pt idx="195">
                  <c:v>1.562E-2</c:v>
                </c:pt>
                <c:pt idx="196">
                  <c:v>1.562E-2</c:v>
                </c:pt>
                <c:pt idx="197">
                  <c:v>1.5650000000000001E-2</c:v>
                </c:pt>
                <c:pt idx="198">
                  <c:v>1.576E-2</c:v>
                </c:pt>
                <c:pt idx="199">
                  <c:v>1.5779999999999999E-2</c:v>
                </c:pt>
                <c:pt idx="200">
                  <c:v>1.5779999999999999E-2</c:v>
                </c:pt>
                <c:pt idx="201">
                  <c:v>1.5810000000000001E-2</c:v>
                </c:pt>
                <c:pt idx="202">
                  <c:v>1.5810000000000001E-2</c:v>
                </c:pt>
                <c:pt idx="203">
                  <c:v>1.5869999999999999E-2</c:v>
                </c:pt>
                <c:pt idx="204">
                  <c:v>1.5879999999999998E-2</c:v>
                </c:pt>
                <c:pt idx="205">
                  <c:v>1.5900000000000001E-2</c:v>
                </c:pt>
                <c:pt idx="206">
                  <c:v>1.5900000000000001E-2</c:v>
                </c:pt>
                <c:pt idx="207">
                  <c:v>1.5900000000000001E-2</c:v>
                </c:pt>
                <c:pt idx="208">
                  <c:v>1.6029999999999999E-2</c:v>
                </c:pt>
                <c:pt idx="209">
                  <c:v>1.652E-2</c:v>
                </c:pt>
                <c:pt idx="210">
                  <c:v>1.652E-2</c:v>
                </c:pt>
                <c:pt idx="211">
                  <c:v>1.6559999999999998E-2</c:v>
                </c:pt>
                <c:pt idx="212">
                  <c:v>1.6570000000000001E-2</c:v>
                </c:pt>
                <c:pt idx="213">
                  <c:v>1.6619999999999999E-2</c:v>
                </c:pt>
                <c:pt idx="214">
                  <c:v>1.6660000000000001E-2</c:v>
                </c:pt>
                <c:pt idx="215">
                  <c:v>1.6709999999999999E-2</c:v>
                </c:pt>
                <c:pt idx="216">
                  <c:v>1.678E-2</c:v>
                </c:pt>
                <c:pt idx="217">
                  <c:v>1.6820000000000002E-2</c:v>
                </c:pt>
                <c:pt idx="218">
                  <c:v>1.6820000000000002E-2</c:v>
                </c:pt>
                <c:pt idx="219">
                  <c:v>1.6820000000000002E-2</c:v>
                </c:pt>
                <c:pt idx="220">
                  <c:v>1.6899999999999998E-2</c:v>
                </c:pt>
                <c:pt idx="221">
                  <c:v>1.6899999999999998E-2</c:v>
                </c:pt>
                <c:pt idx="222">
                  <c:v>1.6920000000000001E-2</c:v>
                </c:pt>
                <c:pt idx="223">
                  <c:v>1.6979999999999999E-2</c:v>
                </c:pt>
                <c:pt idx="224">
                  <c:v>1.6990000000000002E-2</c:v>
                </c:pt>
                <c:pt idx="225">
                  <c:v>1.7049999999999999E-2</c:v>
                </c:pt>
                <c:pt idx="226">
                  <c:v>1.7180000000000001E-2</c:v>
                </c:pt>
                <c:pt idx="227">
                  <c:v>1.7180000000000001E-2</c:v>
                </c:pt>
                <c:pt idx="228">
                  <c:v>1.72E-2</c:v>
                </c:pt>
                <c:pt idx="229">
                  <c:v>1.7299999999999999E-2</c:v>
                </c:pt>
                <c:pt idx="230">
                  <c:v>1.7299999999999999E-2</c:v>
                </c:pt>
                <c:pt idx="231">
                  <c:v>1.7330000000000002E-2</c:v>
                </c:pt>
                <c:pt idx="232">
                  <c:v>1.7330000000000002E-2</c:v>
                </c:pt>
                <c:pt idx="233">
                  <c:v>1.7340000000000001E-2</c:v>
                </c:pt>
                <c:pt idx="234">
                  <c:v>1.737E-2</c:v>
                </c:pt>
                <c:pt idx="235">
                  <c:v>1.737E-2</c:v>
                </c:pt>
                <c:pt idx="236">
                  <c:v>1.7430000000000001E-2</c:v>
                </c:pt>
                <c:pt idx="237">
                  <c:v>1.7469999999999999E-2</c:v>
                </c:pt>
                <c:pt idx="238">
                  <c:v>1.7469999999999999E-2</c:v>
                </c:pt>
                <c:pt idx="239">
                  <c:v>1.7520000000000001E-2</c:v>
                </c:pt>
                <c:pt idx="240">
                  <c:v>1.7760000000000001E-2</c:v>
                </c:pt>
                <c:pt idx="241">
                  <c:v>1.7780000000000001E-2</c:v>
                </c:pt>
                <c:pt idx="242">
                  <c:v>1.7780000000000001E-2</c:v>
                </c:pt>
                <c:pt idx="243">
                  <c:v>1.7840000000000002E-2</c:v>
                </c:pt>
                <c:pt idx="244">
                  <c:v>1.7840000000000002E-2</c:v>
                </c:pt>
                <c:pt idx="245">
                  <c:v>1.7899999999999999E-2</c:v>
                </c:pt>
                <c:pt idx="246">
                  <c:v>1.8020000000000001E-2</c:v>
                </c:pt>
                <c:pt idx="247">
                  <c:v>1.8079999999999999E-2</c:v>
                </c:pt>
                <c:pt idx="248">
                  <c:v>1.8259999999999998E-2</c:v>
                </c:pt>
                <c:pt idx="249">
                  <c:v>1.8259999999999998E-2</c:v>
                </c:pt>
                <c:pt idx="250">
                  <c:v>1.839E-2</c:v>
                </c:pt>
                <c:pt idx="251">
                  <c:v>1.8550000000000001E-2</c:v>
                </c:pt>
                <c:pt idx="252">
                  <c:v>1.8550000000000001E-2</c:v>
                </c:pt>
                <c:pt idx="253">
                  <c:v>1.865E-2</c:v>
                </c:pt>
                <c:pt idx="254">
                  <c:v>1.865E-2</c:v>
                </c:pt>
                <c:pt idx="255">
                  <c:v>1.866E-2</c:v>
                </c:pt>
                <c:pt idx="256">
                  <c:v>1.8749999999999999E-2</c:v>
                </c:pt>
                <c:pt idx="257">
                  <c:v>1.8749999999999999E-2</c:v>
                </c:pt>
                <c:pt idx="258">
                  <c:v>1.9050000000000001E-2</c:v>
                </c:pt>
                <c:pt idx="259">
                  <c:v>1.9470000000000001E-2</c:v>
                </c:pt>
                <c:pt idx="260">
                  <c:v>1.9470000000000001E-2</c:v>
                </c:pt>
                <c:pt idx="261">
                  <c:v>1.975E-2</c:v>
                </c:pt>
                <c:pt idx="262">
                  <c:v>1.975E-2</c:v>
                </c:pt>
                <c:pt idx="263">
                  <c:v>1.976E-2</c:v>
                </c:pt>
                <c:pt idx="264">
                  <c:v>1.9949999999999999E-2</c:v>
                </c:pt>
                <c:pt idx="265">
                  <c:v>2.001E-2</c:v>
                </c:pt>
                <c:pt idx="266">
                  <c:v>2.0060000000000001E-2</c:v>
                </c:pt>
                <c:pt idx="267">
                  <c:v>2.019E-2</c:v>
                </c:pt>
                <c:pt idx="268">
                  <c:v>2.019E-2</c:v>
                </c:pt>
                <c:pt idx="269">
                  <c:v>2.0230000000000001E-2</c:v>
                </c:pt>
                <c:pt idx="270">
                  <c:v>2.0230000000000001E-2</c:v>
                </c:pt>
                <c:pt idx="271">
                  <c:v>2.0230000000000001E-2</c:v>
                </c:pt>
                <c:pt idx="272">
                  <c:v>2.0230000000000001E-2</c:v>
                </c:pt>
                <c:pt idx="273">
                  <c:v>2.0240000000000001E-2</c:v>
                </c:pt>
                <c:pt idx="274">
                  <c:v>2.034E-2</c:v>
                </c:pt>
                <c:pt idx="275">
                  <c:v>2.034E-2</c:v>
                </c:pt>
                <c:pt idx="276">
                  <c:v>2.035E-2</c:v>
                </c:pt>
                <c:pt idx="277">
                  <c:v>2.035E-2</c:v>
                </c:pt>
                <c:pt idx="278">
                  <c:v>2.035E-2</c:v>
                </c:pt>
                <c:pt idx="279">
                  <c:v>2.044E-2</c:v>
                </c:pt>
                <c:pt idx="280">
                  <c:v>2.0490000000000001E-2</c:v>
                </c:pt>
                <c:pt idx="281">
                  <c:v>2.052E-2</c:v>
                </c:pt>
                <c:pt idx="282">
                  <c:v>2.0559999999999998E-2</c:v>
                </c:pt>
                <c:pt idx="283">
                  <c:v>2.0559999999999998E-2</c:v>
                </c:pt>
                <c:pt idx="284">
                  <c:v>2.0809999999999999E-2</c:v>
                </c:pt>
                <c:pt idx="285">
                  <c:v>2.0820000000000002E-2</c:v>
                </c:pt>
                <c:pt idx="286">
                  <c:v>2.0820000000000002E-2</c:v>
                </c:pt>
                <c:pt idx="287">
                  <c:v>2.0899999999999998E-2</c:v>
                </c:pt>
                <c:pt idx="288">
                  <c:v>2.0959999999999999E-2</c:v>
                </c:pt>
                <c:pt idx="289">
                  <c:v>2.1059999999999999E-2</c:v>
                </c:pt>
                <c:pt idx="290">
                  <c:v>2.1160000000000002E-2</c:v>
                </c:pt>
                <c:pt idx="291">
                  <c:v>2.1160000000000002E-2</c:v>
                </c:pt>
                <c:pt idx="292">
                  <c:v>2.1180000000000001E-2</c:v>
                </c:pt>
                <c:pt idx="293">
                  <c:v>2.1180000000000001E-2</c:v>
                </c:pt>
                <c:pt idx="294">
                  <c:v>2.1309999999999999E-2</c:v>
                </c:pt>
                <c:pt idx="295">
                  <c:v>2.1309999999999999E-2</c:v>
                </c:pt>
                <c:pt idx="296">
                  <c:v>2.1309999999999999E-2</c:v>
                </c:pt>
                <c:pt idx="297">
                  <c:v>2.1340000000000001E-2</c:v>
                </c:pt>
                <c:pt idx="298">
                  <c:v>2.137E-2</c:v>
                </c:pt>
                <c:pt idx="299">
                  <c:v>2.1510000000000001E-2</c:v>
                </c:pt>
                <c:pt idx="300">
                  <c:v>2.1530000000000001E-2</c:v>
                </c:pt>
                <c:pt idx="301">
                  <c:v>2.1700000000000001E-2</c:v>
                </c:pt>
                <c:pt idx="302">
                  <c:v>2.1829999999999999E-2</c:v>
                </c:pt>
                <c:pt idx="303">
                  <c:v>2.1829999999999999E-2</c:v>
                </c:pt>
                <c:pt idx="304">
                  <c:v>2.197E-2</c:v>
                </c:pt>
                <c:pt idx="305">
                  <c:v>2.198E-2</c:v>
                </c:pt>
                <c:pt idx="306">
                  <c:v>2.2030000000000001E-2</c:v>
                </c:pt>
                <c:pt idx="307">
                  <c:v>2.205E-2</c:v>
                </c:pt>
                <c:pt idx="308">
                  <c:v>2.2069999999999999E-2</c:v>
                </c:pt>
                <c:pt idx="309">
                  <c:v>2.215E-2</c:v>
                </c:pt>
                <c:pt idx="310">
                  <c:v>2.2190000000000001E-2</c:v>
                </c:pt>
                <c:pt idx="311">
                  <c:v>2.2280000000000001E-2</c:v>
                </c:pt>
                <c:pt idx="312">
                  <c:v>2.2280000000000001E-2</c:v>
                </c:pt>
                <c:pt idx="313">
                  <c:v>2.231E-2</c:v>
                </c:pt>
                <c:pt idx="314">
                  <c:v>2.2339999999999999E-2</c:v>
                </c:pt>
                <c:pt idx="315">
                  <c:v>2.2339999999999999E-2</c:v>
                </c:pt>
                <c:pt idx="316">
                  <c:v>2.2360000000000001E-2</c:v>
                </c:pt>
                <c:pt idx="317">
                  <c:v>2.239E-2</c:v>
                </c:pt>
                <c:pt idx="318">
                  <c:v>2.239E-2</c:v>
                </c:pt>
                <c:pt idx="319">
                  <c:v>2.24E-2</c:v>
                </c:pt>
                <c:pt idx="320">
                  <c:v>2.24E-2</c:v>
                </c:pt>
                <c:pt idx="321">
                  <c:v>2.2409999999999999E-2</c:v>
                </c:pt>
                <c:pt idx="322">
                  <c:v>2.2550000000000001E-2</c:v>
                </c:pt>
                <c:pt idx="323">
                  <c:v>2.266E-2</c:v>
                </c:pt>
                <c:pt idx="324">
                  <c:v>2.2700000000000001E-2</c:v>
                </c:pt>
                <c:pt idx="325">
                  <c:v>2.273E-2</c:v>
                </c:pt>
                <c:pt idx="326">
                  <c:v>2.2950000000000002E-2</c:v>
                </c:pt>
                <c:pt idx="327">
                  <c:v>2.2950000000000002E-2</c:v>
                </c:pt>
                <c:pt idx="328">
                  <c:v>2.298E-2</c:v>
                </c:pt>
                <c:pt idx="329">
                  <c:v>2.298E-2</c:v>
                </c:pt>
                <c:pt idx="330">
                  <c:v>2.3029999999999998E-2</c:v>
                </c:pt>
                <c:pt idx="331">
                  <c:v>2.307E-2</c:v>
                </c:pt>
                <c:pt idx="332">
                  <c:v>2.3130000000000001E-2</c:v>
                </c:pt>
                <c:pt idx="333">
                  <c:v>2.316E-2</c:v>
                </c:pt>
                <c:pt idx="334">
                  <c:v>2.3210000000000001E-2</c:v>
                </c:pt>
                <c:pt idx="335">
                  <c:v>2.325E-2</c:v>
                </c:pt>
                <c:pt idx="336">
                  <c:v>2.3310000000000001E-2</c:v>
                </c:pt>
                <c:pt idx="337">
                  <c:v>2.3310000000000001E-2</c:v>
                </c:pt>
                <c:pt idx="338">
                  <c:v>2.342E-2</c:v>
                </c:pt>
                <c:pt idx="339">
                  <c:v>2.342E-2</c:v>
                </c:pt>
                <c:pt idx="340">
                  <c:v>2.342E-2</c:v>
                </c:pt>
                <c:pt idx="341">
                  <c:v>2.3429999999999999E-2</c:v>
                </c:pt>
                <c:pt idx="342">
                  <c:v>2.3429999999999999E-2</c:v>
                </c:pt>
                <c:pt idx="343">
                  <c:v>2.3439999999999999E-2</c:v>
                </c:pt>
                <c:pt idx="344">
                  <c:v>2.3519999999999999E-2</c:v>
                </c:pt>
                <c:pt idx="345">
                  <c:v>2.3539999999999998E-2</c:v>
                </c:pt>
                <c:pt idx="346">
                  <c:v>2.3570000000000001E-2</c:v>
                </c:pt>
                <c:pt idx="347">
                  <c:v>2.3570000000000001E-2</c:v>
                </c:pt>
                <c:pt idx="348">
                  <c:v>2.3570000000000001E-2</c:v>
                </c:pt>
                <c:pt idx="349">
                  <c:v>2.3650000000000001E-2</c:v>
                </c:pt>
                <c:pt idx="350">
                  <c:v>2.3689999999999999E-2</c:v>
                </c:pt>
                <c:pt idx="351">
                  <c:v>2.3879999999999998E-2</c:v>
                </c:pt>
                <c:pt idx="352">
                  <c:v>2.3900000000000001E-2</c:v>
                </c:pt>
                <c:pt idx="353">
                  <c:v>2.3900000000000001E-2</c:v>
                </c:pt>
                <c:pt idx="354">
                  <c:v>2.3910000000000001E-2</c:v>
                </c:pt>
                <c:pt idx="355">
                  <c:v>2.401E-2</c:v>
                </c:pt>
                <c:pt idx="356">
                  <c:v>2.4109999999999999E-2</c:v>
                </c:pt>
                <c:pt idx="357">
                  <c:v>2.4109999999999999E-2</c:v>
                </c:pt>
                <c:pt idx="358">
                  <c:v>2.4119999999999999E-2</c:v>
                </c:pt>
                <c:pt idx="359">
                  <c:v>2.4170000000000001E-2</c:v>
                </c:pt>
                <c:pt idx="360">
                  <c:v>2.4170000000000001E-2</c:v>
                </c:pt>
                <c:pt idx="361">
                  <c:v>2.4279999999999999E-2</c:v>
                </c:pt>
                <c:pt idx="362">
                  <c:v>2.4289999999999999E-2</c:v>
                </c:pt>
                <c:pt idx="363">
                  <c:v>2.4320000000000001E-2</c:v>
                </c:pt>
                <c:pt idx="364">
                  <c:v>2.4320000000000001E-2</c:v>
                </c:pt>
                <c:pt idx="365">
                  <c:v>2.4320000000000001E-2</c:v>
                </c:pt>
                <c:pt idx="366">
                  <c:v>2.4340000000000001E-2</c:v>
                </c:pt>
                <c:pt idx="367">
                  <c:v>2.453E-2</c:v>
                </c:pt>
                <c:pt idx="368">
                  <c:v>2.453E-2</c:v>
                </c:pt>
                <c:pt idx="369">
                  <c:v>2.453E-2</c:v>
                </c:pt>
                <c:pt idx="370">
                  <c:v>2.4570000000000002E-2</c:v>
                </c:pt>
                <c:pt idx="371">
                  <c:v>2.462E-2</c:v>
                </c:pt>
                <c:pt idx="372">
                  <c:v>2.462E-2</c:v>
                </c:pt>
                <c:pt idx="373">
                  <c:v>2.462E-2</c:v>
                </c:pt>
                <c:pt idx="374">
                  <c:v>2.4639999999999999E-2</c:v>
                </c:pt>
                <c:pt idx="375">
                  <c:v>2.4639999999999999E-2</c:v>
                </c:pt>
                <c:pt idx="376">
                  <c:v>2.4660000000000001E-2</c:v>
                </c:pt>
                <c:pt idx="377">
                  <c:v>2.4910000000000002E-2</c:v>
                </c:pt>
                <c:pt idx="378">
                  <c:v>2.494E-2</c:v>
                </c:pt>
                <c:pt idx="379">
                  <c:v>2.5090000000000001E-2</c:v>
                </c:pt>
                <c:pt idx="380">
                  <c:v>2.5100000000000001E-2</c:v>
                </c:pt>
                <c:pt idx="381">
                  <c:v>2.5100000000000001E-2</c:v>
                </c:pt>
                <c:pt idx="382">
                  <c:v>2.5100000000000001E-2</c:v>
                </c:pt>
                <c:pt idx="383">
                  <c:v>2.5100000000000001E-2</c:v>
                </c:pt>
                <c:pt idx="384">
                  <c:v>2.512E-2</c:v>
                </c:pt>
                <c:pt idx="385">
                  <c:v>2.513E-2</c:v>
                </c:pt>
                <c:pt idx="386">
                  <c:v>2.5170000000000001E-2</c:v>
                </c:pt>
                <c:pt idx="387">
                  <c:v>2.5170000000000001E-2</c:v>
                </c:pt>
                <c:pt idx="388">
                  <c:v>2.5170000000000001E-2</c:v>
                </c:pt>
                <c:pt idx="389">
                  <c:v>2.5190000000000001E-2</c:v>
                </c:pt>
                <c:pt idx="390">
                  <c:v>2.5190000000000001E-2</c:v>
                </c:pt>
                <c:pt idx="391">
                  <c:v>2.521E-2</c:v>
                </c:pt>
                <c:pt idx="392">
                  <c:v>2.5250000000000002E-2</c:v>
                </c:pt>
                <c:pt idx="393">
                  <c:v>2.5250000000000002E-2</c:v>
                </c:pt>
                <c:pt idx="394">
                  <c:v>2.5340000000000001E-2</c:v>
                </c:pt>
                <c:pt idx="395">
                  <c:v>2.5340000000000001E-2</c:v>
                </c:pt>
                <c:pt idx="396">
                  <c:v>2.5559999999999999E-2</c:v>
                </c:pt>
                <c:pt idx="397">
                  <c:v>2.5569999999999999E-2</c:v>
                </c:pt>
                <c:pt idx="398">
                  <c:v>2.5850000000000001E-2</c:v>
                </c:pt>
                <c:pt idx="399">
                  <c:v>2.5909999999999999E-2</c:v>
                </c:pt>
                <c:pt idx="400">
                  <c:v>2.596E-2</c:v>
                </c:pt>
                <c:pt idx="401">
                  <c:v>2.598E-2</c:v>
                </c:pt>
                <c:pt idx="402">
                  <c:v>2.598E-2</c:v>
                </c:pt>
                <c:pt idx="403">
                  <c:v>2.598E-2</c:v>
                </c:pt>
                <c:pt idx="404">
                  <c:v>2.598E-2</c:v>
                </c:pt>
                <c:pt idx="405">
                  <c:v>2.6259999999999999E-2</c:v>
                </c:pt>
                <c:pt idx="406">
                  <c:v>2.6259999999999999E-2</c:v>
                </c:pt>
                <c:pt idx="407">
                  <c:v>2.632E-2</c:v>
                </c:pt>
                <c:pt idx="408">
                  <c:v>2.6689999999999998E-2</c:v>
                </c:pt>
                <c:pt idx="409">
                  <c:v>2.691E-2</c:v>
                </c:pt>
                <c:pt idx="410">
                  <c:v>2.691E-2</c:v>
                </c:pt>
                <c:pt idx="411">
                  <c:v>2.6950000000000002E-2</c:v>
                </c:pt>
                <c:pt idx="412">
                  <c:v>2.7130000000000001E-2</c:v>
                </c:pt>
                <c:pt idx="413">
                  <c:v>2.7140000000000001E-2</c:v>
                </c:pt>
                <c:pt idx="414">
                  <c:v>2.7300000000000001E-2</c:v>
                </c:pt>
                <c:pt idx="415">
                  <c:v>2.7310000000000001E-2</c:v>
                </c:pt>
                <c:pt idx="416">
                  <c:v>2.7310000000000001E-2</c:v>
                </c:pt>
                <c:pt idx="417">
                  <c:v>2.7310000000000001E-2</c:v>
                </c:pt>
                <c:pt idx="418">
                  <c:v>2.7310000000000001E-2</c:v>
                </c:pt>
                <c:pt idx="419">
                  <c:v>2.7359999999999999E-2</c:v>
                </c:pt>
                <c:pt idx="420">
                  <c:v>2.7400000000000001E-2</c:v>
                </c:pt>
                <c:pt idx="421">
                  <c:v>2.741E-2</c:v>
                </c:pt>
                <c:pt idx="422">
                  <c:v>2.7480000000000001E-2</c:v>
                </c:pt>
                <c:pt idx="423">
                  <c:v>2.7480000000000001E-2</c:v>
                </c:pt>
                <c:pt idx="424">
                  <c:v>2.7480000000000001E-2</c:v>
                </c:pt>
                <c:pt idx="425">
                  <c:v>2.7730000000000001E-2</c:v>
                </c:pt>
                <c:pt idx="426">
                  <c:v>2.8029999999999999E-2</c:v>
                </c:pt>
                <c:pt idx="427">
                  <c:v>2.8049999999999999E-2</c:v>
                </c:pt>
                <c:pt idx="428">
                  <c:v>2.81E-2</c:v>
                </c:pt>
                <c:pt idx="429">
                  <c:v>2.8160000000000001E-2</c:v>
                </c:pt>
                <c:pt idx="430">
                  <c:v>2.819E-2</c:v>
                </c:pt>
                <c:pt idx="431">
                  <c:v>2.8199999999999999E-2</c:v>
                </c:pt>
                <c:pt idx="432">
                  <c:v>2.8230000000000002E-2</c:v>
                </c:pt>
                <c:pt idx="433">
                  <c:v>2.8230000000000002E-2</c:v>
                </c:pt>
                <c:pt idx="434">
                  <c:v>2.8230000000000002E-2</c:v>
                </c:pt>
                <c:pt idx="435">
                  <c:v>2.8330000000000001E-2</c:v>
                </c:pt>
                <c:pt idx="436">
                  <c:v>2.844E-2</c:v>
                </c:pt>
                <c:pt idx="437">
                  <c:v>2.844E-2</c:v>
                </c:pt>
                <c:pt idx="438">
                  <c:v>2.8490000000000001E-2</c:v>
                </c:pt>
                <c:pt idx="439">
                  <c:v>2.8490000000000001E-2</c:v>
                </c:pt>
                <c:pt idx="440">
                  <c:v>2.8490000000000001E-2</c:v>
                </c:pt>
                <c:pt idx="441">
                  <c:v>2.8490000000000001E-2</c:v>
                </c:pt>
                <c:pt idx="442">
                  <c:v>2.8490000000000001E-2</c:v>
                </c:pt>
                <c:pt idx="443">
                  <c:v>2.8570000000000002E-2</c:v>
                </c:pt>
                <c:pt idx="444">
                  <c:v>2.8580000000000001E-2</c:v>
                </c:pt>
                <c:pt idx="445">
                  <c:v>2.8660000000000001E-2</c:v>
                </c:pt>
                <c:pt idx="446">
                  <c:v>2.8660000000000001E-2</c:v>
                </c:pt>
                <c:pt idx="447">
                  <c:v>2.8729999999999999E-2</c:v>
                </c:pt>
                <c:pt idx="448">
                  <c:v>2.8879999999999999E-2</c:v>
                </c:pt>
                <c:pt idx="449">
                  <c:v>2.8979999999999999E-2</c:v>
                </c:pt>
                <c:pt idx="450">
                  <c:v>2.9020000000000001E-2</c:v>
                </c:pt>
                <c:pt idx="451">
                  <c:v>2.913E-2</c:v>
                </c:pt>
                <c:pt idx="452">
                  <c:v>2.9149999999999999E-2</c:v>
                </c:pt>
                <c:pt idx="453">
                  <c:v>2.9170000000000001E-2</c:v>
                </c:pt>
                <c:pt idx="454">
                  <c:v>2.9190000000000001E-2</c:v>
                </c:pt>
                <c:pt idx="455">
                  <c:v>2.938E-2</c:v>
                </c:pt>
                <c:pt idx="456">
                  <c:v>2.938E-2</c:v>
                </c:pt>
                <c:pt idx="457">
                  <c:v>2.9440000000000001E-2</c:v>
                </c:pt>
                <c:pt idx="458">
                  <c:v>2.947E-2</c:v>
                </c:pt>
                <c:pt idx="459">
                  <c:v>2.9489999999999999E-2</c:v>
                </c:pt>
                <c:pt idx="460">
                  <c:v>2.9499999999999998E-2</c:v>
                </c:pt>
                <c:pt idx="461">
                  <c:v>2.9530000000000001E-2</c:v>
                </c:pt>
                <c:pt idx="462">
                  <c:v>2.9559999999999999E-2</c:v>
                </c:pt>
                <c:pt idx="463">
                  <c:v>2.9690000000000001E-2</c:v>
                </c:pt>
                <c:pt idx="464">
                  <c:v>2.9780000000000001E-2</c:v>
                </c:pt>
                <c:pt idx="465">
                  <c:v>2.9780000000000001E-2</c:v>
                </c:pt>
                <c:pt idx="466">
                  <c:v>2.9899999999999999E-2</c:v>
                </c:pt>
                <c:pt idx="467">
                  <c:v>2.9960000000000001E-2</c:v>
                </c:pt>
                <c:pt idx="468">
                  <c:v>3.0120000000000001E-2</c:v>
                </c:pt>
                <c:pt idx="469">
                  <c:v>3.0120000000000001E-2</c:v>
                </c:pt>
                <c:pt idx="470">
                  <c:v>3.0120000000000001E-2</c:v>
                </c:pt>
                <c:pt idx="471">
                  <c:v>3.023E-2</c:v>
                </c:pt>
                <c:pt idx="472">
                  <c:v>3.031E-2</c:v>
                </c:pt>
                <c:pt idx="473">
                  <c:v>3.0360000000000002E-2</c:v>
                </c:pt>
                <c:pt idx="474">
                  <c:v>3.0470000000000001E-2</c:v>
                </c:pt>
                <c:pt idx="475">
                  <c:v>3.0589999999999999E-2</c:v>
                </c:pt>
                <c:pt idx="476">
                  <c:v>3.075E-2</c:v>
                </c:pt>
                <c:pt idx="477">
                  <c:v>3.0759999999999999E-2</c:v>
                </c:pt>
                <c:pt idx="478">
                  <c:v>3.083E-2</c:v>
                </c:pt>
                <c:pt idx="479">
                  <c:v>3.0859999999999999E-2</c:v>
                </c:pt>
                <c:pt idx="480">
                  <c:v>3.091E-2</c:v>
                </c:pt>
                <c:pt idx="481">
                  <c:v>3.0960000000000001E-2</c:v>
                </c:pt>
                <c:pt idx="482">
                  <c:v>3.108E-2</c:v>
                </c:pt>
                <c:pt idx="483">
                  <c:v>3.108E-2</c:v>
                </c:pt>
                <c:pt idx="484">
                  <c:v>3.108E-2</c:v>
                </c:pt>
                <c:pt idx="485">
                  <c:v>3.1099999999999999E-2</c:v>
                </c:pt>
                <c:pt idx="486">
                  <c:v>3.1140000000000001E-2</c:v>
                </c:pt>
                <c:pt idx="487">
                  <c:v>3.1140000000000001E-2</c:v>
                </c:pt>
                <c:pt idx="488">
                  <c:v>3.116E-2</c:v>
                </c:pt>
                <c:pt idx="489">
                  <c:v>3.117E-2</c:v>
                </c:pt>
                <c:pt idx="490">
                  <c:v>3.1179999999999999E-2</c:v>
                </c:pt>
                <c:pt idx="491">
                  <c:v>3.1199999999999999E-2</c:v>
                </c:pt>
                <c:pt idx="492">
                  <c:v>3.1199999999999999E-2</c:v>
                </c:pt>
                <c:pt idx="493">
                  <c:v>3.1199999999999999E-2</c:v>
                </c:pt>
                <c:pt idx="494">
                  <c:v>3.1210000000000002E-2</c:v>
                </c:pt>
                <c:pt idx="495">
                  <c:v>3.1210000000000002E-2</c:v>
                </c:pt>
                <c:pt idx="496">
                  <c:v>3.1210000000000002E-2</c:v>
                </c:pt>
                <c:pt idx="497">
                  <c:v>3.1320000000000001E-2</c:v>
                </c:pt>
                <c:pt idx="498">
                  <c:v>3.143E-2</c:v>
                </c:pt>
                <c:pt idx="499">
                  <c:v>3.143E-2</c:v>
                </c:pt>
                <c:pt idx="500">
                  <c:v>3.1469999999999998E-2</c:v>
                </c:pt>
                <c:pt idx="501">
                  <c:v>3.1480000000000001E-2</c:v>
                </c:pt>
                <c:pt idx="502">
                  <c:v>3.1480000000000001E-2</c:v>
                </c:pt>
                <c:pt idx="503">
                  <c:v>3.1620000000000002E-2</c:v>
                </c:pt>
                <c:pt idx="504">
                  <c:v>3.1620000000000002E-2</c:v>
                </c:pt>
                <c:pt idx="505">
                  <c:v>3.1660000000000001E-2</c:v>
                </c:pt>
                <c:pt idx="506">
                  <c:v>3.1919999999999997E-2</c:v>
                </c:pt>
                <c:pt idx="507">
                  <c:v>3.2009999999999997E-2</c:v>
                </c:pt>
                <c:pt idx="508">
                  <c:v>3.236E-2</c:v>
                </c:pt>
                <c:pt idx="509">
                  <c:v>3.2550000000000003E-2</c:v>
                </c:pt>
                <c:pt idx="510">
                  <c:v>3.2599999999999997E-2</c:v>
                </c:pt>
                <c:pt idx="511">
                  <c:v>3.2599999999999997E-2</c:v>
                </c:pt>
                <c:pt idx="512">
                  <c:v>3.2640000000000002E-2</c:v>
                </c:pt>
                <c:pt idx="513">
                  <c:v>3.2640000000000002E-2</c:v>
                </c:pt>
                <c:pt idx="514">
                  <c:v>3.2640000000000002E-2</c:v>
                </c:pt>
                <c:pt idx="515">
                  <c:v>3.2719999999999999E-2</c:v>
                </c:pt>
                <c:pt idx="516">
                  <c:v>3.2719999999999999E-2</c:v>
                </c:pt>
                <c:pt idx="517">
                  <c:v>3.2719999999999999E-2</c:v>
                </c:pt>
                <c:pt idx="518">
                  <c:v>3.2820000000000002E-2</c:v>
                </c:pt>
                <c:pt idx="519">
                  <c:v>3.2890000000000003E-2</c:v>
                </c:pt>
                <c:pt idx="520">
                  <c:v>3.2899999999999999E-2</c:v>
                </c:pt>
                <c:pt idx="521">
                  <c:v>3.2939999999999997E-2</c:v>
                </c:pt>
                <c:pt idx="522">
                  <c:v>3.2960000000000003E-2</c:v>
                </c:pt>
                <c:pt idx="523">
                  <c:v>3.2960000000000003E-2</c:v>
                </c:pt>
                <c:pt idx="524">
                  <c:v>3.2980000000000002E-2</c:v>
                </c:pt>
                <c:pt idx="525">
                  <c:v>3.3329999999999999E-2</c:v>
                </c:pt>
                <c:pt idx="526">
                  <c:v>3.3329999999999999E-2</c:v>
                </c:pt>
                <c:pt idx="527">
                  <c:v>3.3349999999999998E-2</c:v>
                </c:pt>
                <c:pt idx="528">
                  <c:v>3.3410000000000002E-2</c:v>
                </c:pt>
                <c:pt idx="529">
                  <c:v>3.3410000000000002E-2</c:v>
                </c:pt>
                <c:pt idx="530">
                  <c:v>3.3709999999999997E-2</c:v>
                </c:pt>
                <c:pt idx="531">
                  <c:v>3.3730000000000003E-2</c:v>
                </c:pt>
                <c:pt idx="532">
                  <c:v>3.3750000000000002E-2</c:v>
                </c:pt>
                <c:pt idx="533">
                  <c:v>3.3779999999999998E-2</c:v>
                </c:pt>
                <c:pt idx="534">
                  <c:v>3.3930000000000002E-2</c:v>
                </c:pt>
                <c:pt idx="535">
                  <c:v>3.4029999999999998E-2</c:v>
                </c:pt>
                <c:pt idx="536">
                  <c:v>3.4279999999999998E-2</c:v>
                </c:pt>
                <c:pt idx="537">
                  <c:v>3.4279999999999998E-2</c:v>
                </c:pt>
                <c:pt idx="538">
                  <c:v>3.4369999999999998E-2</c:v>
                </c:pt>
                <c:pt idx="539">
                  <c:v>3.4410000000000003E-2</c:v>
                </c:pt>
                <c:pt idx="540">
                  <c:v>3.4509999999999999E-2</c:v>
                </c:pt>
                <c:pt idx="541">
                  <c:v>3.4590000000000003E-2</c:v>
                </c:pt>
                <c:pt idx="542">
                  <c:v>3.4790000000000001E-2</c:v>
                </c:pt>
                <c:pt idx="543">
                  <c:v>3.4909999999999997E-2</c:v>
                </c:pt>
                <c:pt idx="544">
                  <c:v>3.5119999999999998E-2</c:v>
                </c:pt>
                <c:pt idx="545">
                  <c:v>3.5150000000000001E-2</c:v>
                </c:pt>
                <c:pt idx="546">
                  <c:v>3.5159999999999997E-2</c:v>
                </c:pt>
                <c:pt idx="547">
                  <c:v>3.5159999999999997E-2</c:v>
                </c:pt>
                <c:pt idx="548">
                  <c:v>3.5220000000000001E-2</c:v>
                </c:pt>
                <c:pt idx="549">
                  <c:v>3.5290000000000002E-2</c:v>
                </c:pt>
                <c:pt idx="550">
                  <c:v>3.551E-2</c:v>
                </c:pt>
                <c:pt idx="551">
                  <c:v>3.5680000000000003E-2</c:v>
                </c:pt>
                <c:pt idx="552">
                  <c:v>3.576E-2</c:v>
                </c:pt>
                <c:pt idx="553">
                  <c:v>3.576E-2</c:v>
                </c:pt>
                <c:pt idx="554">
                  <c:v>3.5830000000000001E-2</c:v>
                </c:pt>
                <c:pt idx="555">
                  <c:v>3.585E-2</c:v>
                </c:pt>
                <c:pt idx="556">
                  <c:v>3.5990000000000001E-2</c:v>
                </c:pt>
                <c:pt idx="557">
                  <c:v>3.6159999999999998E-2</c:v>
                </c:pt>
                <c:pt idx="558">
                  <c:v>3.6240000000000001E-2</c:v>
                </c:pt>
                <c:pt idx="559">
                  <c:v>3.635E-2</c:v>
                </c:pt>
                <c:pt idx="560">
                  <c:v>3.6819999999999999E-2</c:v>
                </c:pt>
                <c:pt idx="561">
                  <c:v>3.6819999999999999E-2</c:v>
                </c:pt>
                <c:pt idx="562">
                  <c:v>3.6970000000000003E-2</c:v>
                </c:pt>
                <c:pt idx="563">
                  <c:v>3.7019999999999997E-2</c:v>
                </c:pt>
                <c:pt idx="564">
                  <c:v>3.7019999999999997E-2</c:v>
                </c:pt>
                <c:pt idx="565">
                  <c:v>3.7019999999999997E-2</c:v>
                </c:pt>
                <c:pt idx="566">
                  <c:v>3.7019999999999997E-2</c:v>
                </c:pt>
                <c:pt idx="567">
                  <c:v>3.705E-2</c:v>
                </c:pt>
                <c:pt idx="568">
                  <c:v>3.7069999999999999E-2</c:v>
                </c:pt>
                <c:pt idx="569">
                  <c:v>3.7249999999999998E-2</c:v>
                </c:pt>
                <c:pt idx="570">
                  <c:v>3.7249999999999998E-2</c:v>
                </c:pt>
                <c:pt idx="571">
                  <c:v>3.73E-2</c:v>
                </c:pt>
                <c:pt idx="572">
                  <c:v>3.7400000000000003E-2</c:v>
                </c:pt>
                <c:pt idx="573">
                  <c:v>3.7530000000000001E-2</c:v>
                </c:pt>
                <c:pt idx="574">
                  <c:v>3.7560000000000003E-2</c:v>
                </c:pt>
                <c:pt idx="575">
                  <c:v>3.7560000000000003E-2</c:v>
                </c:pt>
                <c:pt idx="576">
                  <c:v>3.7870000000000001E-2</c:v>
                </c:pt>
                <c:pt idx="577">
                  <c:v>3.7900000000000003E-2</c:v>
                </c:pt>
                <c:pt idx="578">
                  <c:v>3.7960000000000001E-2</c:v>
                </c:pt>
                <c:pt idx="579">
                  <c:v>3.8179999999999999E-2</c:v>
                </c:pt>
                <c:pt idx="580">
                  <c:v>3.8179999999999999E-2</c:v>
                </c:pt>
                <c:pt idx="581">
                  <c:v>3.8280000000000002E-2</c:v>
                </c:pt>
                <c:pt idx="582">
                  <c:v>3.8339999999999999E-2</c:v>
                </c:pt>
                <c:pt idx="583">
                  <c:v>3.8469999999999997E-2</c:v>
                </c:pt>
                <c:pt idx="584">
                  <c:v>3.848E-2</c:v>
                </c:pt>
                <c:pt idx="585">
                  <c:v>3.8730000000000001E-2</c:v>
                </c:pt>
                <c:pt idx="586">
                  <c:v>3.884E-2</c:v>
                </c:pt>
                <c:pt idx="587">
                  <c:v>3.9019999999999999E-2</c:v>
                </c:pt>
                <c:pt idx="588">
                  <c:v>3.909E-2</c:v>
                </c:pt>
                <c:pt idx="589">
                  <c:v>3.9100000000000003E-2</c:v>
                </c:pt>
                <c:pt idx="590">
                  <c:v>4.0140000000000002E-2</c:v>
                </c:pt>
                <c:pt idx="591">
                  <c:v>4.0349999999999997E-2</c:v>
                </c:pt>
                <c:pt idx="592">
                  <c:v>4.0559999999999999E-2</c:v>
                </c:pt>
                <c:pt idx="593">
                  <c:v>4.0559999999999999E-2</c:v>
                </c:pt>
                <c:pt idx="594">
                  <c:v>4.0770000000000001E-2</c:v>
                </c:pt>
                <c:pt idx="595">
                  <c:v>4.0890000000000003E-2</c:v>
                </c:pt>
                <c:pt idx="596">
                  <c:v>4.095E-2</c:v>
                </c:pt>
                <c:pt idx="597">
                  <c:v>4.0989999999999999E-2</c:v>
                </c:pt>
                <c:pt idx="598">
                  <c:v>4.1009999999999998E-2</c:v>
                </c:pt>
                <c:pt idx="599">
                  <c:v>4.1669999999999999E-2</c:v>
                </c:pt>
                <c:pt idx="600">
                  <c:v>4.2220000000000001E-2</c:v>
                </c:pt>
                <c:pt idx="601">
                  <c:v>4.258E-2</c:v>
                </c:pt>
                <c:pt idx="602">
                  <c:v>4.2680000000000003E-2</c:v>
                </c:pt>
                <c:pt idx="603">
                  <c:v>4.2680000000000003E-2</c:v>
                </c:pt>
                <c:pt idx="604">
                  <c:v>4.2849999999999999E-2</c:v>
                </c:pt>
                <c:pt idx="605">
                  <c:v>4.2849999999999999E-2</c:v>
                </c:pt>
                <c:pt idx="606">
                  <c:v>4.2889999999999998E-2</c:v>
                </c:pt>
                <c:pt idx="607">
                  <c:v>4.3060000000000001E-2</c:v>
                </c:pt>
                <c:pt idx="608">
                  <c:v>4.3490000000000001E-2</c:v>
                </c:pt>
                <c:pt idx="609">
                  <c:v>4.3490000000000001E-2</c:v>
                </c:pt>
                <c:pt idx="610">
                  <c:v>4.3490000000000001E-2</c:v>
                </c:pt>
                <c:pt idx="611">
                  <c:v>4.369E-2</c:v>
                </c:pt>
                <c:pt idx="612">
                  <c:v>4.4080000000000001E-2</c:v>
                </c:pt>
                <c:pt idx="613">
                  <c:v>4.4380000000000003E-2</c:v>
                </c:pt>
                <c:pt idx="614">
                  <c:v>4.4389999999999999E-2</c:v>
                </c:pt>
                <c:pt idx="615">
                  <c:v>4.4400000000000002E-2</c:v>
                </c:pt>
                <c:pt idx="616">
                  <c:v>4.4639999999999999E-2</c:v>
                </c:pt>
                <c:pt idx="617">
                  <c:v>4.487E-2</c:v>
                </c:pt>
                <c:pt idx="618">
                  <c:v>4.521E-2</c:v>
                </c:pt>
                <c:pt idx="619">
                  <c:v>4.5449999999999997E-2</c:v>
                </c:pt>
                <c:pt idx="620">
                  <c:v>4.5749999999999999E-2</c:v>
                </c:pt>
                <c:pt idx="621">
                  <c:v>4.5749999999999999E-2</c:v>
                </c:pt>
                <c:pt idx="622">
                  <c:v>4.5830000000000003E-2</c:v>
                </c:pt>
                <c:pt idx="623">
                  <c:v>4.5900000000000003E-2</c:v>
                </c:pt>
                <c:pt idx="624">
                  <c:v>4.6249999999999999E-2</c:v>
                </c:pt>
                <c:pt idx="625">
                  <c:v>4.6309999999999997E-2</c:v>
                </c:pt>
                <c:pt idx="626">
                  <c:v>4.6429999999999999E-2</c:v>
                </c:pt>
                <c:pt idx="627">
                  <c:v>4.6559999999999997E-2</c:v>
                </c:pt>
                <c:pt idx="628">
                  <c:v>4.6640000000000001E-2</c:v>
                </c:pt>
                <c:pt idx="629">
                  <c:v>4.6820000000000001E-2</c:v>
                </c:pt>
                <c:pt idx="630">
                  <c:v>4.6820000000000001E-2</c:v>
                </c:pt>
                <c:pt idx="631">
                  <c:v>4.691E-2</c:v>
                </c:pt>
                <c:pt idx="632">
                  <c:v>4.7379999999999999E-2</c:v>
                </c:pt>
                <c:pt idx="633">
                  <c:v>4.7600000000000003E-2</c:v>
                </c:pt>
                <c:pt idx="634">
                  <c:v>4.777E-2</c:v>
                </c:pt>
                <c:pt idx="635">
                  <c:v>4.777E-2</c:v>
                </c:pt>
                <c:pt idx="636">
                  <c:v>4.8189999999999997E-2</c:v>
                </c:pt>
                <c:pt idx="637">
                  <c:v>4.8370000000000003E-2</c:v>
                </c:pt>
                <c:pt idx="638">
                  <c:v>4.8599999999999997E-2</c:v>
                </c:pt>
                <c:pt idx="639">
                  <c:v>4.8649999999999999E-2</c:v>
                </c:pt>
                <c:pt idx="640">
                  <c:v>4.9340000000000002E-2</c:v>
                </c:pt>
                <c:pt idx="641">
                  <c:v>4.9399999999999999E-2</c:v>
                </c:pt>
                <c:pt idx="642">
                  <c:v>4.9439999999999998E-2</c:v>
                </c:pt>
                <c:pt idx="643">
                  <c:v>4.9849999999999998E-2</c:v>
                </c:pt>
                <c:pt idx="644">
                  <c:v>4.9889999999999997E-2</c:v>
                </c:pt>
                <c:pt idx="645">
                  <c:v>5.0180000000000002E-2</c:v>
                </c:pt>
                <c:pt idx="646">
                  <c:v>5.0229999999999997E-2</c:v>
                </c:pt>
                <c:pt idx="647">
                  <c:v>5.0319999999999997E-2</c:v>
                </c:pt>
                <c:pt idx="648">
                  <c:v>5.0439999999999999E-2</c:v>
                </c:pt>
                <c:pt idx="649">
                  <c:v>5.049E-2</c:v>
                </c:pt>
                <c:pt idx="650">
                  <c:v>5.0520000000000002E-2</c:v>
                </c:pt>
                <c:pt idx="651">
                  <c:v>5.0659999999999997E-2</c:v>
                </c:pt>
                <c:pt idx="652">
                  <c:v>5.1060000000000001E-2</c:v>
                </c:pt>
                <c:pt idx="653">
                  <c:v>5.126E-2</c:v>
                </c:pt>
                <c:pt idx="654">
                  <c:v>5.151E-2</c:v>
                </c:pt>
                <c:pt idx="655">
                  <c:v>5.194E-2</c:v>
                </c:pt>
                <c:pt idx="656">
                  <c:v>5.2019999999999997E-2</c:v>
                </c:pt>
                <c:pt idx="657">
                  <c:v>5.2019999999999997E-2</c:v>
                </c:pt>
                <c:pt idx="658">
                  <c:v>5.2220000000000003E-2</c:v>
                </c:pt>
                <c:pt idx="659">
                  <c:v>5.262E-2</c:v>
                </c:pt>
                <c:pt idx="660">
                  <c:v>5.3089999999999998E-2</c:v>
                </c:pt>
                <c:pt idx="661">
                  <c:v>5.3159999999999999E-2</c:v>
                </c:pt>
                <c:pt idx="662">
                  <c:v>5.3460000000000001E-2</c:v>
                </c:pt>
                <c:pt idx="663">
                  <c:v>5.4679999999999999E-2</c:v>
                </c:pt>
                <c:pt idx="664">
                  <c:v>5.4690000000000003E-2</c:v>
                </c:pt>
                <c:pt idx="665">
                  <c:v>5.5019999999999999E-2</c:v>
                </c:pt>
                <c:pt idx="666">
                  <c:v>5.5410000000000001E-2</c:v>
                </c:pt>
                <c:pt idx="667">
                  <c:v>5.6140000000000002E-2</c:v>
                </c:pt>
                <c:pt idx="668">
                  <c:v>5.6529999999999997E-2</c:v>
                </c:pt>
                <c:pt idx="669">
                  <c:v>5.6930000000000001E-2</c:v>
                </c:pt>
                <c:pt idx="670">
                  <c:v>5.7079999999999999E-2</c:v>
                </c:pt>
                <c:pt idx="671">
                  <c:v>5.7279999999999998E-2</c:v>
                </c:pt>
                <c:pt idx="672">
                  <c:v>5.824E-2</c:v>
                </c:pt>
                <c:pt idx="673">
                  <c:v>5.824E-2</c:v>
                </c:pt>
                <c:pt idx="674">
                  <c:v>5.8299999999999998E-2</c:v>
                </c:pt>
                <c:pt idx="675">
                  <c:v>5.8860000000000003E-2</c:v>
                </c:pt>
                <c:pt idx="676">
                  <c:v>5.8860000000000003E-2</c:v>
                </c:pt>
                <c:pt idx="677">
                  <c:v>5.9740000000000001E-2</c:v>
                </c:pt>
                <c:pt idx="678">
                  <c:v>6.0920000000000002E-2</c:v>
                </c:pt>
                <c:pt idx="679">
                  <c:v>6.0990000000000003E-2</c:v>
                </c:pt>
                <c:pt idx="680">
                  <c:v>6.0990000000000003E-2</c:v>
                </c:pt>
                <c:pt idx="681">
                  <c:v>6.1210000000000001E-2</c:v>
                </c:pt>
                <c:pt idx="682">
                  <c:v>6.1370000000000001E-2</c:v>
                </c:pt>
                <c:pt idx="683">
                  <c:v>6.1370000000000001E-2</c:v>
                </c:pt>
                <c:pt idx="684">
                  <c:v>6.1530000000000001E-2</c:v>
                </c:pt>
                <c:pt idx="685">
                  <c:v>6.3719999999999999E-2</c:v>
                </c:pt>
                <c:pt idx="686">
                  <c:v>6.3839999999999994E-2</c:v>
                </c:pt>
                <c:pt idx="687">
                  <c:v>6.4460000000000003E-2</c:v>
                </c:pt>
                <c:pt idx="688">
                  <c:v>6.5329999999999999E-2</c:v>
                </c:pt>
                <c:pt idx="689">
                  <c:v>6.6269999999999996E-2</c:v>
                </c:pt>
                <c:pt idx="690">
                  <c:v>6.6540000000000002E-2</c:v>
                </c:pt>
                <c:pt idx="691">
                  <c:v>6.7110000000000003E-2</c:v>
                </c:pt>
                <c:pt idx="692">
                  <c:v>6.7250000000000004E-2</c:v>
                </c:pt>
                <c:pt idx="693">
                  <c:v>6.7860000000000004E-2</c:v>
                </c:pt>
                <c:pt idx="694">
                  <c:v>6.8440000000000001E-2</c:v>
                </c:pt>
                <c:pt idx="695">
                  <c:v>6.8860000000000005E-2</c:v>
                </c:pt>
                <c:pt idx="696">
                  <c:v>6.8970000000000004E-2</c:v>
                </c:pt>
                <c:pt idx="697">
                  <c:v>7.0230000000000001E-2</c:v>
                </c:pt>
                <c:pt idx="698">
                  <c:v>7.0559999999999998E-2</c:v>
                </c:pt>
                <c:pt idx="699">
                  <c:v>7.0559999999999998E-2</c:v>
                </c:pt>
                <c:pt idx="700">
                  <c:v>7.0730000000000001E-2</c:v>
                </c:pt>
                <c:pt idx="701">
                  <c:v>7.0830000000000004E-2</c:v>
                </c:pt>
                <c:pt idx="702">
                  <c:v>7.0889999999999995E-2</c:v>
                </c:pt>
                <c:pt idx="703">
                  <c:v>7.0900000000000005E-2</c:v>
                </c:pt>
                <c:pt idx="704">
                  <c:v>7.0910000000000001E-2</c:v>
                </c:pt>
                <c:pt idx="705">
                  <c:v>7.1160000000000001E-2</c:v>
                </c:pt>
                <c:pt idx="706">
                  <c:v>7.1580000000000005E-2</c:v>
                </c:pt>
                <c:pt idx="707">
                  <c:v>7.1669999999999998E-2</c:v>
                </c:pt>
                <c:pt idx="708">
                  <c:v>7.1929999999999994E-2</c:v>
                </c:pt>
                <c:pt idx="709">
                  <c:v>7.2220000000000006E-2</c:v>
                </c:pt>
                <c:pt idx="710">
                  <c:v>7.2520000000000001E-2</c:v>
                </c:pt>
                <c:pt idx="711">
                  <c:v>7.3929999999999996E-2</c:v>
                </c:pt>
                <c:pt idx="712">
                  <c:v>7.4399999999999994E-2</c:v>
                </c:pt>
                <c:pt idx="713">
                  <c:v>7.4459999999999998E-2</c:v>
                </c:pt>
                <c:pt idx="714">
                  <c:v>7.5200000000000003E-2</c:v>
                </c:pt>
                <c:pt idx="715">
                  <c:v>7.5200000000000003E-2</c:v>
                </c:pt>
                <c:pt idx="716">
                  <c:v>7.5600000000000001E-2</c:v>
                </c:pt>
                <c:pt idx="717">
                  <c:v>7.5749999999999998E-2</c:v>
                </c:pt>
                <c:pt idx="718">
                  <c:v>7.5880000000000003E-2</c:v>
                </c:pt>
                <c:pt idx="719">
                  <c:v>7.8450000000000006E-2</c:v>
                </c:pt>
                <c:pt idx="720">
                  <c:v>7.8589999999999993E-2</c:v>
                </c:pt>
                <c:pt idx="721">
                  <c:v>7.8750000000000001E-2</c:v>
                </c:pt>
                <c:pt idx="722">
                  <c:v>7.8750000000000001E-2</c:v>
                </c:pt>
                <c:pt idx="723">
                  <c:v>7.8950000000000006E-2</c:v>
                </c:pt>
                <c:pt idx="724">
                  <c:v>7.9060000000000005E-2</c:v>
                </c:pt>
                <c:pt idx="725">
                  <c:v>7.9310000000000005E-2</c:v>
                </c:pt>
                <c:pt idx="726">
                  <c:v>7.9909999999999995E-2</c:v>
                </c:pt>
                <c:pt idx="727">
                  <c:v>8.0089999999999995E-2</c:v>
                </c:pt>
                <c:pt idx="728">
                  <c:v>8.1670000000000006E-2</c:v>
                </c:pt>
                <c:pt idx="729">
                  <c:v>8.2449999999999996E-2</c:v>
                </c:pt>
                <c:pt idx="730">
                  <c:v>8.2820000000000005E-2</c:v>
                </c:pt>
                <c:pt idx="731">
                  <c:v>8.3089999999999997E-2</c:v>
                </c:pt>
                <c:pt idx="732">
                  <c:v>8.4099999999999994E-2</c:v>
                </c:pt>
                <c:pt idx="733">
                  <c:v>8.5720000000000005E-2</c:v>
                </c:pt>
                <c:pt idx="734">
                  <c:v>8.7040000000000006E-2</c:v>
                </c:pt>
                <c:pt idx="735">
                  <c:v>8.8700000000000001E-2</c:v>
                </c:pt>
                <c:pt idx="736">
                  <c:v>9.0389999999999998E-2</c:v>
                </c:pt>
                <c:pt idx="737">
                  <c:v>9.0889999999999999E-2</c:v>
                </c:pt>
                <c:pt idx="738">
                  <c:v>9.2050000000000007E-2</c:v>
                </c:pt>
                <c:pt idx="739">
                  <c:v>9.2929999999999999E-2</c:v>
                </c:pt>
                <c:pt idx="740">
                  <c:v>9.9500000000000005E-2</c:v>
                </c:pt>
                <c:pt idx="741">
                  <c:v>0.10165</c:v>
                </c:pt>
                <c:pt idx="742">
                  <c:v>0.10221</c:v>
                </c:pt>
                <c:pt idx="743">
                  <c:v>0.10246</c:v>
                </c:pt>
                <c:pt idx="744">
                  <c:v>0.10294</c:v>
                </c:pt>
                <c:pt idx="745">
                  <c:v>0.10360999999999999</c:v>
                </c:pt>
                <c:pt idx="746">
                  <c:v>0.10374</c:v>
                </c:pt>
                <c:pt idx="747">
                  <c:v>0.10507</c:v>
                </c:pt>
                <c:pt idx="748">
                  <c:v>0.10661</c:v>
                </c:pt>
                <c:pt idx="749">
                  <c:v>0.10707</c:v>
                </c:pt>
                <c:pt idx="750">
                  <c:v>0.10711</c:v>
                </c:pt>
                <c:pt idx="751">
                  <c:v>0.10713</c:v>
                </c:pt>
                <c:pt idx="752">
                  <c:v>0.10774</c:v>
                </c:pt>
                <c:pt idx="753">
                  <c:v>0.10793999999999999</c:v>
                </c:pt>
                <c:pt idx="754">
                  <c:v>0.10908</c:v>
                </c:pt>
                <c:pt idx="755">
                  <c:v>0.11001</c:v>
                </c:pt>
                <c:pt idx="756">
                  <c:v>0.11259</c:v>
                </c:pt>
                <c:pt idx="757">
                  <c:v>0.11388</c:v>
                </c:pt>
                <c:pt idx="758">
                  <c:v>0.11650000000000001</c:v>
                </c:pt>
                <c:pt idx="759">
                  <c:v>0.11652999999999999</c:v>
                </c:pt>
                <c:pt idx="760">
                  <c:v>0.1176</c:v>
                </c:pt>
                <c:pt idx="761">
                  <c:v>0.11792</c:v>
                </c:pt>
                <c:pt idx="762">
                  <c:v>0.11817999999999999</c:v>
                </c:pt>
                <c:pt idx="763">
                  <c:v>0.11901</c:v>
                </c:pt>
                <c:pt idx="764">
                  <c:v>0.12014</c:v>
                </c:pt>
                <c:pt idx="765">
                  <c:v>0.12058000000000001</c:v>
                </c:pt>
                <c:pt idx="766">
                  <c:v>0.12086</c:v>
                </c:pt>
                <c:pt idx="767">
                  <c:v>0.12207</c:v>
                </c:pt>
                <c:pt idx="768">
                  <c:v>0.12231</c:v>
                </c:pt>
                <c:pt idx="769">
                  <c:v>0.12278</c:v>
                </c:pt>
                <c:pt idx="770">
                  <c:v>0.12316000000000001</c:v>
                </c:pt>
                <c:pt idx="771">
                  <c:v>0.12357</c:v>
                </c:pt>
                <c:pt idx="772">
                  <c:v>0.12377000000000001</c:v>
                </c:pt>
                <c:pt idx="773">
                  <c:v>0.12383</c:v>
                </c:pt>
                <c:pt idx="774">
                  <c:v>0.12393</c:v>
                </c:pt>
                <c:pt idx="775">
                  <c:v>0.12404999999999999</c:v>
                </c:pt>
                <c:pt idx="776">
                  <c:v>0.12472</c:v>
                </c:pt>
                <c:pt idx="777">
                  <c:v>0.12559999999999999</c:v>
                </c:pt>
                <c:pt idx="778">
                  <c:v>0.12623000000000001</c:v>
                </c:pt>
                <c:pt idx="779">
                  <c:v>0.12706000000000001</c:v>
                </c:pt>
                <c:pt idx="780">
                  <c:v>0.12709999999999999</c:v>
                </c:pt>
                <c:pt idx="781">
                  <c:v>0.12720000000000001</c:v>
                </c:pt>
                <c:pt idx="782">
                  <c:v>0.12731999999999999</c:v>
                </c:pt>
                <c:pt idx="783">
                  <c:v>0.12920000000000001</c:v>
                </c:pt>
                <c:pt idx="784">
                  <c:v>0.12920999999999999</c:v>
                </c:pt>
                <c:pt idx="785">
                  <c:v>0.1295</c:v>
                </c:pt>
                <c:pt idx="786">
                  <c:v>0.12958</c:v>
                </c:pt>
                <c:pt idx="787">
                  <c:v>0.13169</c:v>
                </c:pt>
                <c:pt idx="788">
                  <c:v>0.13281000000000001</c:v>
                </c:pt>
                <c:pt idx="789">
                  <c:v>0.13366</c:v>
                </c:pt>
                <c:pt idx="790">
                  <c:v>0.13372000000000001</c:v>
                </c:pt>
                <c:pt idx="791">
                  <c:v>0.13477</c:v>
                </c:pt>
                <c:pt idx="792">
                  <c:v>0.13535</c:v>
                </c:pt>
                <c:pt idx="793">
                  <c:v>0.13614000000000001</c:v>
                </c:pt>
                <c:pt idx="794">
                  <c:v>0.13658000000000001</c:v>
                </c:pt>
                <c:pt idx="795">
                  <c:v>0.13700000000000001</c:v>
                </c:pt>
                <c:pt idx="796">
                  <c:v>0.13713</c:v>
                </c:pt>
                <c:pt idx="797">
                  <c:v>0.13744999999999999</c:v>
                </c:pt>
                <c:pt idx="798">
                  <c:v>0.13822000000000001</c:v>
                </c:pt>
                <c:pt idx="799">
                  <c:v>0.13825999999999999</c:v>
                </c:pt>
                <c:pt idx="800">
                  <c:v>0.1384</c:v>
                </c:pt>
                <c:pt idx="801">
                  <c:v>0.13850999999999999</c:v>
                </c:pt>
                <c:pt idx="802">
                  <c:v>0.13875000000000001</c:v>
                </c:pt>
                <c:pt idx="803">
                  <c:v>0.13880000000000001</c:v>
                </c:pt>
                <c:pt idx="804">
                  <c:v>0.13955000000000001</c:v>
                </c:pt>
                <c:pt idx="805">
                  <c:v>0.14082</c:v>
                </c:pt>
                <c:pt idx="806">
                  <c:v>0.14104</c:v>
                </c:pt>
                <c:pt idx="807">
                  <c:v>0.14122999999999999</c:v>
                </c:pt>
                <c:pt idx="808">
                  <c:v>0.14133999999999999</c:v>
                </c:pt>
                <c:pt idx="809">
                  <c:v>0.14324999999999999</c:v>
                </c:pt>
                <c:pt idx="810">
                  <c:v>0.14344999999999999</c:v>
                </c:pt>
                <c:pt idx="811">
                  <c:v>0.14359</c:v>
                </c:pt>
                <c:pt idx="812">
                  <c:v>0.14404</c:v>
                </c:pt>
                <c:pt idx="813">
                  <c:v>0.14423</c:v>
                </c:pt>
                <c:pt idx="814">
                  <c:v>0.14541999999999999</c:v>
                </c:pt>
                <c:pt idx="815">
                  <c:v>0.14638000000000001</c:v>
                </c:pt>
                <c:pt idx="816">
                  <c:v>0.14652000000000001</c:v>
                </c:pt>
                <c:pt idx="817">
                  <c:v>0.14737</c:v>
                </c:pt>
                <c:pt idx="818">
                  <c:v>0.14746999999999999</c:v>
                </c:pt>
                <c:pt idx="819">
                  <c:v>0.14771000000000001</c:v>
                </c:pt>
                <c:pt idx="820">
                  <c:v>0.14777999999999999</c:v>
                </c:pt>
                <c:pt idx="821">
                  <c:v>0.14802999999999999</c:v>
                </c:pt>
                <c:pt idx="822">
                  <c:v>0.14806</c:v>
                </c:pt>
                <c:pt idx="823">
                  <c:v>0.14834</c:v>
                </c:pt>
                <c:pt idx="824">
                  <c:v>0.14898</c:v>
                </c:pt>
                <c:pt idx="825">
                  <c:v>0.14940000000000001</c:v>
                </c:pt>
                <c:pt idx="826">
                  <c:v>0.15049999999999999</c:v>
                </c:pt>
                <c:pt idx="827">
                  <c:v>0.15084</c:v>
                </c:pt>
                <c:pt idx="828">
                  <c:v>0.15195</c:v>
                </c:pt>
                <c:pt idx="829">
                  <c:v>0.15290999999999999</c:v>
                </c:pt>
                <c:pt idx="830">
                  <c:v>0.15318000000000001</c:v>
                </c:pt>
                <c:pt idx="831">
                  <c:v>0.15336</c:v>
                </c:pt>
                <c:pt idx="832">
                  <c:v>0.15340999999999999</c:v>
                </c:pt>
                <c:pt idx="833">
                  <c:v>0.15357000000000001</c:v>
                </c:pt>
                <c:pt idx="834">
                  <c:v>0.15511</c:v>
                </c:pt>
                <c:pt idx="835">
                  <c:v>0.15526000000000001</c:v>
                </c:pt>
                <c:pt idx="836">
                  <c:v>0.15536</c:v>
                </c:pt>
                <c:pt idx="837">
                  <c:v>0.15601000000000001</c:v>
                </c:pt>
                <c:pt idx="838">
                  <c:v>0.15670999999999999</c:v>
                </c:pt>
                <c:pt idx="839">
                  <c:v>0.15856000000000001</c:v>
                </c:pt>
                <c:pt idx="840">
                  <c:v>0.15920999999999999</c:v>
                </c:pt>
                <c:pt idx="841">
                  <c:v>0.15931000000000001</c:v>
                </c:pt>
                <c:pt idx="842">
                  <c:v>0.15948000000000001</c:v>
                </c:pt>
                <c:pt idx="843">
                  <c:v>0.16003999999999999</c:v>
                </c:pt>
                <c:pt idx="844">
                  <c:v>0.16008</c:v>
                </c:pt>
                <c:pt idx="845">
                  <c:v>0.16053000000000001</c:v>
                </c:pt>
                <c:pt idx="846">
                  <c:v>0.16061</c:v>
                </c:pt>
                <c:pt idx="847">
                  <c:v>0.16077</c:v>
                </c:pt>
                <c:pt idx="848">
                  <c:v>0.16122</c:v>
                </c:pt>
                <c:pt idx="849">
                  <c:v>0.16236</c:v>
                </c:pt>
                <c:pt idx="850">
                  <c:v>0.16375000000000001</c:v>
                </c:pt>
                <c:pt idx="851">
                  <c:v>0.16447999999999999</c:v>
                </c:pt>
                <c:pt idx="852">
                  <c:v>0.16471</c:v>
                </c:pt>
                <c:pt idx="853">
                  <c:v>0.16495000000000001</c:v>
                </c:pt>
                <c:pt idx="854">
                  <c:v>0.16603000000000001</c:v>
                </c:pt>
                <c:pt idx="855">
                  <c:v>0.16606000000000001</c:v>
                </c:pt>
                <c:pt idx="856">
                  <c:v>0.16828000000000001</c:v>
                </c:pt>
                <c:pt idx="857">
                  <c:v>0.16924</c:v>
                </c:pt>
                <c:pt idx="858">
                  <c:v>0.16971</c:v>
                </c:pt>
                <c:pt idx="859">
                  <c:v>0.17041999999999999</c:v>
                </c:pt>
                <c:pt idx="860">
                  <c:v>0.17124</c:v>
                </c:pt>
                <c:pt idx="861">
                  <c:v>0.17169000000000001</c:v>
                </c:pt>
                <c:pt idx="862">
                  <c:v>0.17255999999999999</c:v>
                </c:pt>
                <c:pt idx="863">
                  <c:v>0.17269999999999999</c:v>
                </c:pt>
                <c:pt idx="864">
                  <c:v>0.17297000000000001</c:v>
                </c:pt>
                <c:pt idx="865">
                  <c:v>0.17330999999999999</c:v>
                </c:pt>
                <c:pt idx="866">
                  <c:v>0.17374000000000001</c:v>
                </c:pt>
                <c:pt idx="867">
                  <c:v>0.17377999999999999</c:v>
                </c:pt>
                <c:pt idx="868">
                  <c:v>0.17391999999999999</c:v>
                </c:pt>
                <c:pt idx="869">
                  <c:v>0.17416999999999999</c:v>
                </c:pt>
                <c:pt idx="870">
                  <c:v>0.17419999999999999</c:v>
                </c:pt>
                <c:pt idx="871">
                  <c:v>0.17438000000000001</c:v>
                </c:pt>
                <c:pt idx="872">
                  <c:v>0.17443</c:v>
                </c:pt>
                <c:pt idx="873">
                  <c:v>0.17444000000000001</c:v>
                </c:pt>
                <c:pt idx="874">
                  <c:v>0.17498</c:v>
                </c:pt>
                <c:pt idx="875">
                  <c:v>0.17666000000000001</c:v>
                </c:pt>
                <c:pt idx="876">
                  <c:v>0.17713000000000001</c:v>
                </c:pt>
                <c:pt idx="877">
                  <c:v>0.17737</c:v>
                </c:pt>
                <c:pt idx="878">
                  <c:v>0.17785999999999999</c:v>
                </c:pt>
                <c:pt idx="879">
                  <c:v>0.17791000000000001</c:v>
                </c:pt>
                <c:pt idx="880">
                  <c:v>0.17852000000000001</c:v>
                </c:pt>
                <c:pt idx="881">
                  <c:v>0.17901</c:v>
                </c:pt>
                <c:pt idx="882">
                  <c:v>0.17910999999999999</c:v>
                </c:pt>
                <c:pt idx="883">
                  <c:v>0.17931</c:v>
                </c:pt>
                <c:pt idx="884">
                  <c:v>0.17952000000000001</c:v>
                </c:pt>
                <c:pt idx="885">
                  <c:v>0.17973</c:v>
                </c:pt>
                <c:pt idx="886">
                  <c:v>0.17974999999999999</c:v>
                </c:pt>
                <c:pt idx="887">
                  <c:v>0.18004000000000001</c:v>
                </c:pt>
                <c:pt idx="888">
                  <c:v>0.18049999999999999</c:v>
                </c:pt>
                <c:pt idx="889">
                  <c:v>0.18073</c:v>
                </c:pt>
                <c:pt idx="890">
                  <c:v>0.18078</c:v>
                </c:pt>
                <c:pt idx="891">
                  <c:v>0.18082000000000001</c:v>
                </c:pt>
                <c:pt idx="892">
                  <c:v>0.18085999999999999</c:v>
                </c:pt>
                <c:pt idx="893">
                  <c:v>0.18092</c:v>
                </c:pt>
                <c:pt idx="894">
                  <c:v>0.18126</c:v>
                </c:pt>
                <c:pt idx="895">
                  <c:v>0.18135999999999999</c:v>
                </c:pt>
                <c:pt idx="896">
                  <c:v>0.18145</c:v>
                </c:pt>
                <c:pt idx="897">
                  <c:v>0.18217</c:v>
                </c:pt>
                <c:pt idx="898">
                  <c:v>0.18229000000000001</c:v>
                </c:pt>
                <c:pt idx="899">
                  <c:v>0.18231</c:v>
                </c:pt>
                <c:pt idx="900">
                  <c:v>0.18251999999999999</c:v>
                </c:pt>
                <c:pt idx="901">
                  <c:v>0.18360000000000001</c:v>
                </c:pt>
                <c:pt idx="902">
                  <c:v>0.18375</c:v>
                </c:pt>
                <c:pt idx="903">
                  <c:v>0.18389</c:v>
                </c:pt>
                <c:pt idx="904">
                  <c:v>0.18401999999999999</c:v>
                </c:pt>
                <c:pt idx="905">
                  <c:v>0.18457999999999999</c:v>
                </c:pt>
                <c:pt idx="906">
                  <c:v>0.18459</c:v>
                </c:pt>
                <c:pt idx="907">
                  <c:v>0.18484</c:v>
                </c:pt>
                <c:pt idx="908">
                  <c:v>0.18493000000000001</c:v>
                </c:pt>
                <c:pt idx="909">
                  <c:v>0.18506</c:v>
                </c:pt>
                <c:pt idx="910">
                  <c:v>0.18515000000000001</c:v>
                </c:pt>
                <c:pt idx="911">
                  <c:v>0.18522</c:v>
                </c:pt>
                <c:pt idx="912">
                  <c:v>0.18526999999999999</c:v>
                </c:pt>
                <c:pt idx="913">
                  <c:v>0.18667</c:v>
                </c:pt>
                <c:pt idx="914">
                  <c:v>0.18728</c:v>
                </c:pt>
                <c:pt idx="915">
                  <c:v>0.18809000000000001</c:v>
                </c:pt>
                <c:pt idx="916">
                  <c:v>0.18906000000000001</c:v>
                </c:pt>
                <c:pt idx="917">
                  <c:v>0.18908</c:v>
                </c:pt>
                <c:pt idx="918">
                  <c:v>0.18929000000000001</c:v>
                </c:pt>
                <c:pt idx="919">
                  <c:v>0.18929000000000001</c:v>
                </c:pt>
                <c:pt idx="920">
                  <c:v>0.18948000000000001</c:v>
                </c:pt>
                <c:pt idx="921">
                  <c:v>0.18951999999999999</c:v>
                </c:pt>
                <c:pt idx="922">
                  <c:v>0.18995000000000001</c:v>
                </c:pt>
                <c:pt idx="923">
                  <c:v>0.19025</c:v>
                </c:pt>
                <c:pt idx="924">
                  <c:v>0.19042000000000001</c:v>
                </c:pt>
                <c:pt idx="925">
                  <c:v>0.19044</c:v>
                </c:pt>
                <c:pt idx="926">
                  <c:v>0.19413</c:v>
                </c:pt>
                <c:pt idx="927">
                  <c:v>0.19434000000000001</c:v>
                </c:pt>
                <c:pt idx="928">
                  <c:v>0.19545999999999999</c:v>
                </c:pt>
                <c:pt idx="929">
                  <c:v>0.19553000000000001</c:v>
                </c:pt>
                <c:pt idx="930">
                  <c:v>0.19556999999999999</c:v>
                </c:pt>
                <c:pt idx="931">
                  <c:v>0.19567999999999999</c:v>
                </c:pt>
                <c:pt idx="932">
                  <c:v>0.19616</c:v>
                </c:pt>
                <c:pt idx="933">
                  <c:v>0.19621</c:v>
                </c:pt>
                <c:pt idx="934">
                  <c:v>0.19627</c:v>
                </c:pt>
                <c:pt idx="935">
                  <c:v>0.19635</c:v>
                </c:pt>
                <c:pt idx="936">
                  <c:v>0.19733000000000001</c:v>
                </c:pt>
                <c:pt idx="937">
                  <c:v>0.19741</c:v>
                </c:pt>
                <c:pt idx="938">
                  <c:v>0.19782</c:v>
                </c:pt>
                <c:pt idx="939">
                  <c:v>0.19817000000000001</c:v>
                </c:pt>
                <c:pt idx="940">
                  <c:v>0.19828000000000001</c:v>
                </c:pt>
                <c:pt idx="941">
                  <c:v>0.19861000000000001</c:v>
                </c:pt>
                <c:pt idx="942">
                  <c:v>0.19877</c:v>
                </c:pt>
                <c:pt idx="943">
                  <c:v>0.19878000000000001</c:v>
                </c:pt>
                <c:pt idx="944">
                  <c:v>0.19908000000000001</c:v>
                </c:pt>
                <c:pt idx="945">
                  <c:v>0.19953000000000001</c:v>
                </c:pt>
                <c:pt idx="946">
                  <c:v>0.19961000000000001</c:v>
                </c:pt>
                <c:pt idx="947">
                  <c:v>0.19969999999999999</c:v>
                </c:pt>
                <c:pt idx="948">
                  <c:v>0.20077</c:v>
                </c:pt>
                <c:pt idx="949">
                  <c:v>0.20083000000000001</c:v>
                </c:pt>
                <c:pt idx="950">
                  <c:v>0.20086999999999999</c:v>
                </c:pt>
                <c:pt idx="951">
                  <c:v>0.20127999999999999</c:v>
                </c:pt>
                <c:pt idx="952">
                  <c:v>0.20230999999999999</c:v>
                </c:pt>
                <c:pt idx="953">
                  <c:v>0.20249</c:v>
                </c:pt>
                <c:pt idx="954">
                  <c:v>0.20279</c:v>
                </c:pt>
                <c:pt idx="955">
                  <c:v>0.20319999999999999</c:v>
                </c:pt>
                <c:pt idx="956">
                  <c:v>0.20329</c:v>
                </c:pt>
                <c:pt idx="957">
                  <c:v>0.20330999999999999</c:v>
                </c:pt>
                <c:pt idx="958">
                  <c:v>0.20333999999999999</c:v>
                </c:pt>
                <c:pt idx="959">
                  <c:v>0.20382</c:v>
                </c:pt>
                <c:pt idx="960">
                  <c:v>0.20469000000000001</c:v>
                </c:pt>
                <c:pt idx="961">
                  <c:v>0.20483000000000001</c:v>
                </c:pt>
                <c:pt idx="962">
                  <c:v>0.20523</c:v>
                </c:pt>
                <c:pt idx="963">
                  <c:v>0.20562</c:v>
                </c:pt>
                <c:pt idx="964">
                  <c:v>0.20691000000000001</c:v>
                </c:pt>
                <c:pt idx="965">
                  <c:v>0.20748</c:v>
                </c:pt>
                <c:pt idx="966">
                  <c:v>0.20751</c:v>
                </c:pt>
                <c:pt idx="967">
                  <c:v>0.2084</c:v>
                </c:pt>
                <c:pt idx="968">
                  <c:v>0.20856</c:v>
                </c:pt>
                <c:pt idx="969">
                  <c:v>0.20868</c:v>
                </c:pt>
                <c:pt idx="970">
                  <c:v>0.2087</c:v>
                </c:pt>
                <c:pt idx="971">
                  <c:v>0.20879</c:v>
                </c:pt>
                <c:pt idx="972">
                  <c:v>0.20948</c:v>
                </c:pt>
                <c:pt idx="973">
                  <c:v>0.21015</c:v>
                </c:pt>
                <c:pt idx="974">
                  <c:v>0.21037</c:v>
                </c:pt>
                <c:pt idx="975">
                  <c:v>0.21084</c:v>
                </c:pt>
                <c:pt idx="976">
                  <c:v>0.21095</c:v>
                </c:pt>
                <c:pt idx="977">
                  <c:v>0.21113999999999999</c:v>
                </c:pt>
                <c:pt idx="978">
                  <c:v>0.21134</c:v>
                </c:pt>
                <c:pt idx="979">
                  <c:v>0.21174000000000001</c:v>
                </c:pt>
                <c:pt idx="980">
                  <c:v>0.21199999999999999</c:v>
                </c:pt>
                <c:pt idx="981">
                  <c:v>0.21224999999999999</c:v>
                </c:pt>
                <c:pt idx="982">
                  <c:v>0.2135</c:v>
                </c:pt>
                <c:pt idx="983">
                  <c:v>0.21365000000000001</c:v>
                </c:pt>
                <c:pt idx="984">
                  <c:v>0.21398</c:v>
                </c:pt>
                <c:pt idx="985">
                  <c:v>0.21440000000000001</c:v>
                </c:pt>
                <c:pt idx="986">
                  <c:v>0.21507000000000001</c:v>
                </c:pt>
                <c:pt idx="987">
                  <c:v>0.21521000000000001</c:v>
                </c:pt>
                <c:pt idx="988">
                  <c:v>0.21578</c:v>
                </c:pt>
                <c:pt idx="989">
                  <c:v>0.2165</c:v>
                </c:pt>
                <c:pt idx="990">
                  <c:v>0.21689</c:v>
                </c:pt>
                <c:pt idx="991">
                  <c:v>0.21692</c:v>
                </c:pt>
                <c:pt idx="992">
                  <c:v>0.21742</c:v>
                </c:pt>
                <c:pt idx="993">
                  <c:v>0.21793999999999999</c:v>
                </c:pt>
                <c:pt idx="994">
                  <c:v>0.21845000000000001</c:v>
                </c:pt>
                <c:pt idx="995">
                  <c:v>0.21881</c:v>
                </c:pt>
                <c:pt idx="996">
                  <c:v>0.21897</c:v>
                </c:pt>
                <c:pt idx="997">
                  <c:v>0.21898000000000001</c:v>
                </c:pt>
                <c:pt idx="998">
                  <c:v>0.21898999999999999</c:v>
                </c:pt>
                <c:pt idx="999">
                  <c:v>0.21940999999999999</c:v>
                </c:pt>
                <c:pt idx="1000">
                  <c:v>0.2195</c:v>
                </c:pt>
                <c:pt idx="1001">
                  <c:v>0.21972</c:v>
                </c:pt>
                <c:pt idx="1002">
                  <c:v>0.21978</c:v>
                </c:pt>
                <c:pt idx="1003">
                  <c:v>0.21990000000000001</c:v>
                </c:pt>
                <c:pt idx="1004">
                  <c:v>0.22017</c:v>
                </c:pt>
                <c:pt idx="1005">
                  <c:v>0.22066</c:v>
                </c:pt>
                <c:pt idx="1006">
                  <c:v>0.22083</c:v>
                </c:pt>
                <c:pt idx="1007">
                  <c:v>0.22131999999999999</c:v>
                </c:pt>
                <c:pt idx="1008">
                  <c:v>0.22131999999999999</c:v>
                </c:pt>
                <c:pt idx="1009">
                  <c:v>0.2215</c:v>
                </c:pt>
                <c:pt idx="1010">
                  <c:v>0.22298999999999999</c:v>
                </c:pt>
                <c:pt idx="1011">
                  <c:v>0.22348999999999999</c:v>
                </c:pt>
                <c:pt idx="1012">
                  <c:v>0.22384999999999999</c:v>
                </c:pt>
                <c:pt idx="1013">
                  <c:v>0.22449</c:v>
                </c:pt>
                <c:pt idx="1014">
                  <c:v>0.22449</c:v>
                </c:pt>
                <c:pt idx="1015">
                  <c:v>0.22492999999999999</c:v>
                </c:pt>
                <c:pt idx="1016">
                  <c:v>0.22542000000000001</c:v>
                </c:pt>
                <c:pt idx="1017">
                  <c:v>0.22542999999999999</c:v>
                </c:pt>
                <c:pt idx="1018">
                  <c:v>0.22550999999999999</c:v>
                </c:pt>
                <c:pt idx="1019">
                  <c:v>0.22578000000000001</c:v>
                </c:pt>
                <c:pt idx="1020">
                  <c:v>0.22645000000000001</c:v>
                </c:pt>
                <c:pt idx="1021">
                  <c:v>0.22725999999999999</c:v>
                </c:pt>
                <c:pt idx="1022">
                  <c:v>0.22817999999999999</c:v>
                </c:pt>
                <c:pt idx="1023">
                  <c:v>0.22864999999999999</c:v>
                </c:pt>
                <c:pt idx="1024">
                  <c:v>0.22928000000000001</c:v>
                </c:pt>
                <c:pt idx="1025">
                  <c:v>0.22978000000000001</c:v>
                </c:pt>
                <c:pt idx="1026">
                  <c:v>0.23019999999999999</c:v>
                </c:pt>
                <c:pt idx="1027">
                  <c:v>0.23041</c:v>
                </c:pt>
                <c:pt idx="1028">
                  <c:v>0.23082</c:v>
                </c:pt>
                <c:pt idx="1029">
                  <c:v>0.23086000000000001</c:v>
                </c:pt>
                <c:pt idx="1030">
                  <c:v>0.23091999999999999</c:v>
                </c:pt>
                <c:pt idx="1031">
                  <c:v>0.23125000000000001</c:v>
                </c:pt>
                <c:pt idx="1032">
                  <c:v>0.23161999999999999</c:v>
                </c:pt>
                <c:pt idx="1033">
                  <c:v>0.23164000000000001</c:v>
                </c:pt>
                <c:pt idx="1034">
                  <c:v>0.23205000000000001</c:v>
                </c:pt>
                <c:pt idx="1035">
                  <c:v>0.23282</c:v>
                </c:pt>
                <c:pt idx="1036">
                  <c:v>0.23366999999999999</c:v>
                </c:pt>
                <c:pt idx="1037">
                  <c:v>0.23377999999999999</c:v>
                </c:pt>
                <c:pt idx="1038">
                  <c:v>0.23391000000000001</c:v>
                </c:pt>
                <c:pt idx="1039">
                  <c:v>0.23394999999999999</c:v>
                </c:pt>
                <c:pt idx="1040">
                  <c:v>0.23472000000000001</c:v>
                </c:pt>
                <c:pt idx="1041">
                  <c:v>0.23480999999999999</c:v>
                </c:pt>
                <c:pt idx="1042">
                  <c:v>0.23494000000000001</c:v>
                </c:pt>
                <c:pt idx="1043">
                  <c:v>0.23519999999999999</c:v>
                </c:pt>
                <c:pt idx="1044">
                  <c:v>0.23555999999999999</c:v>
                </c:pt>
                <c:pt idx="1045">
                  <c:v>0.23638999999999999</c:v>
                </c:pt>
                <c:pt idx="1046">
                  <c:v>0.23662</c:v>
                </c:pt>
                <c:pt idx="1047">
                  <c:v>0.23663999999999999</c:v>
                </c:pt>
                <c:pt idx="1048">
                  <c:v>0.23685</c:v>
                </c:pt>
                <c:pt idx="1049">
                  <c:v>0.23693</c:v>
                </c:pt>
                <c:pt idx="1050">
                  <c:v>0.23721</c:v>
                </c:pt>
                <c:pt idx="1051">
                  <c:v>0.23746</c:v>
                </c:pt>
                <c:pt idx="1052">
                  <c:v>0.23788999999999999</c:v>
                </c:pt>
                <c:pt idx="1053">
                  <c:v>0.23949999999999999</c:v>
                </c:pt>
                <c:pt idx="1054">
                  <c:v>0.23981</c:v>
                </c:pt>
                <c:pt idx="1055">
                  <c:v>0.2402</c:v>
                </c:pt>
                <c:pt idx="1056">
                  <c:v>0.24085000000000001</c:v>
                </c:pt>
                <c:pt idx="1057">
                  <c:v>0.24121999999999999</c:v>
                </c:pt>
                <c:pt idx="1058">
                  <c:v>0.24151</c:v>
                </c:pt>
                <c:pt idx="1059">
                  <c:v>0.24163999999999999</c:v>
                </c:pt>
                <c:pt idx="1060">
                  <c:v>0.2422</c:v>
                </c:pt>
                <c:pt idx="1061">
                  <c:v>0.24279999999999999</c:v>
                </c:pt>
                <c:pt idx="1062">
                  <c:v>0.24284</c:v>
                </c:pt>
                <c:pt idx="1063">
                  <c:v>0.24329000000000001</c:v>
                </c:pt>
                <c:pt idx="1064">
                  <c:v>0.24354000000000001</c:v>
                </c:pt>
                <c:pt idx="1065">
                  <c:v>0.24410000000000001</c:v>
                </c:pt>
                <c:pt idx="1066">
                  <c:v>0.24443999999999999</c:v>
                </c:pt>
                <c:pt idx="1067">
                  <c:v>0.24459</c:v>
                </c:pt>
                <c:pt idx="1068">
                  <c:v>0.24510999999999999</c:v>
                </c:pt>
                <c:pt idx="1069">
                  <c:v>0.24523</c:v>
                </c:pt>
                <c:pt idx="1070">
                  <c:v>0.24553</c:v>
                </c:pt>
                <c:pt idx="1071">
                  <c:v>0.24585000000000001</c:v>
                </c:pt>
                <c:pt idx="1072">
                  <c:v>0.24617</c:v>
                </c:pt>
                <c:pt idx="1073">
                  <c:v>0.2465</c:v>
                </c:pt>
                <c:pt idx="1074">
                  <c:v>0.24656</c:v>
                </c:pt>
                <c:pt idx="1075">
                  <c:v>0.24660000000000001</c:v>
                </c:pt>
                <c:pt idx="1076">
                  <c:v>0.24711</c:v>
                </c:pt>
                <c:pt idx="1077">
                  <c:v>0.24845999999999999</c:v>
                </c:pt>
                <c:pt idx="1078">
                  <c:v>0.24859999999999999</c:v>
                </c:pt>
                <c:pt idx="1079">
                  <c:v>0.24861</c:v>
                </c:pt>
                <c:pt idx="1080">
                  <c:v>0.24862000000000001</c:v>
                </c:pt>
                <c:pt idx="1081">
                  <c:v>0.24865000000000001</c:v>
                </c:pt>
                <c:pt idx="1082">
                  <c:v>0.24895999999999999</c:v>
                </c:pt>
                <c:pt idx="1083">
                  <c:v>0.24909000000000001</c:v>
                </c:pt>
                <c:pt idx="1084">
                  <c:v>0.24972</c:v>
                </c:pt>
                <c:pt idx="1085">
                  <c:v>0.24983</c:v>
                </c:pt>
                <c:pt idx="1086">
                  <c:v>0.24986</c:v>
                </c:pt>
                <c:pt idx="1087">
                  <c:v>0.25019000000000002</c:v>
                </c:pt>
                <c:pt idx="1088">
                  <c:v>0.25022</c:v>
                </c:pt>
                <c:pt idx="1089">
                  <c:v>0.25042999999999999</c:v>
                </c:pt>
                <c:pt idx="1090">
                  <c:v>0.25051000000000001</c:v>
                </c:pt>
                <c:pt idx="1091">
                  <c:v>0.25063000000000002</c:v>
                </c:pt>
                <c:pt idx="1092">
                  <c:v>0.25090000000000001</c:v>
                </c:pt>
                <c:pt idx="1093">
                  <c:v>0.25198999999999999</c:v>
                </c:pt>
                <c:pt idx="1094">
                  <c:v>0.25259999999999999</c:v>
                </c:pt>
                <c:pt idx="1095">
                  <c:v>0.25259999999999999</c:v>
                </c:pt>
                <c:pt idx="1096">
                  <c:v>0.25330000000000003</c:v>
                </c:pt>
                <c:pt idx="1097">
                  <c:v>0.25358000000000003</c:v>
                </c:pt>
                <c:pt idx="1098">
                  <c:v>0.25407000000000002</c:v>
                </c:pt>
                <c:pt idx="1099">
                  <c:v>0.25616</c:v>
                </c:pt>
                <c:pt idx="1100">
                  <c:v>0.25619999999999998</c:v>
                </c:pt>
                <c:pt idx="1101">
                  <c:v>0.25636999999999999</c:v>
                </c:pt>
                <c:pt idx="1102">
                  <c:v>0.25683</c:v>
                </c:pt>
                <c:pt idx="1103">
                  <c:v>0.25730999999999998</c:v>
                </c:pt>
                <c:pt idx="1104">
                  <c:v>0.25735999999999998</c:v>
                </c:pt>
                <c:pt idx="1105">
                  <c:v>0.25772</c:v>
                </c:pt>
                <c:pt idx="1106">
                  <c:v>0.25813000000000003</c:v>
                </c:pt>
                <c:pt idx="1107">
                  <c:v>0.25858999999999999</c:v>
                </c:pt>
                <c:pt idx="1108">
                  <c:v>0.25864999999999999</c:v>
                </c:pt>
                <c:pt idx="1109">
                  <c:v>0.25903999999999999</c:v>
                </c:pt>
                <c:pt idx="1110">
                  <c:v>0.25918999999999998</c:v>
                </c:pt>
                <c:pt idx="1111">
                  <c:v>0.25923000000000002</c:v>
                </c:pt>
                <c:pt idx="1112">
                  <c:v>0.25947999999999999</c:v>
                </c:pt>
                <c:pt idx="1113">
                  <c:v>0.25951999999999997</c:v>
                </c:pt>
                <c:pt idx="1114">
                  <c:v>0.26062000000000002</c:v>
                </c:pt>
                <c:pt idx="1115">
                  <c:v>0.26094000000000001</c:v>
                </c:pt>
                <c:pt idx="1116">
                  <c:v>0.26140999999999998</c:v>
                </c:pt>
                <c:pt idx="1117">
                  <c:v>0.26162000000000002</c:v>
                </c:pt>
                <c:pt idx="1118">
                  <c:v>0.26172000000000001</c:v>
                </c:pt>
                <c:pt idx="1119">
                  <c:v>0.26173000000000002</c:v>
                </c:pt>
                <c:pt idx="1120">
                  <c:v>0.26174999999999998</c:v>
                </c:pt>
                <c:pt idx="1121">
                  <c:v>0.26184000000000002</c:v>
                </c:pt>
                <c:pt idx="1122">
                  <c:v>0.26200000000000001</c:v>
                </c:pt>
                <c:pt idx="1123">
                  <c:v>0.26302999999999999</c:v>
                </c:pt>
                <c:pt idx="1124">
                  <c:v>0.26323000000000002</c:v>
                </c:pt>
                <c:pt idx="1125">
                  <c:v>0.2636</c:v>
                </c:pt>
                <c:pt idx="1126">
                  <c:v>0.26393</c:v>
                </c:pt>
                <c:pt idx="1127">
                  <c:v>0.26396999999999998</c:v>
                </c:pt>
                <c:pt idx="1128">
                  <c:v>0.26407999999999998</c:v>
                </c:pt>
                <c:pt idx="1129">
                  <c:v>0.26418999999999998</c:v>
                </c:pt>
                <c:pt idx="1130">
                  <c:v>0.2646</c:v>
                </c:pt>
                <c:pt idx="1131">
                  <c:v>0.26462999999999998</c:v>
                </c:pt>
                <c:pt idx="1132">
                  <c:v>0.26582</c:v>
                </c:pt>
                <c:pt idx="1133">
                  <c:v>0.26583000000000001</c:v>
                </c:pt>
                <c:pt idx="1134">
                  <c:v>0.26640000000000003</c:v>
                </c:pt>
                <c:pt idx="1135">
                  <c:v>0.26700000000000002</c:v>
                </c:pt>
                <c:pt idx="1136">
                  <c:v>0.26790999999999998</c:v>
                </c:pt>
                <c:pt idx="1137">
                  <c:v>0.26817999999999997</c:v>
                </c:pt>
                <c:pt idx="1138">
                  <c:v>0.26859</c:v>
                </c:pt>
                <c:pt idx="1139">
                  <c:v>0.26860000000000001</c:v>
                </c:pt>
                <c:pt idx="1140">
                  <c:v>0.26887</c:v>
                </c:pt>
                <c:pt idx="1141">
                  <c:v>0.2702</c:v>
                </c:pt>
                <c:pt idx="1142">
                  <c:v>0.27021000000000001</c:v>
                </c:pt>
                <c:pt idx="1143">
                  <c:v>0.27056999999999998</c:v>
                </c:pt>
                <c:pt idx="1144">
                  <c:v>0.27094000000000001</c:v>
                </c:pt>
                <c:pt idx="1145">
                  <c:v>0.27140999999999998</c:v>
                </c:pt>
                <c:pt idx="1146">
                  <c:v>0.27276</c:v>
                </c:pt>
                <c:pt idx="1147">
                  <c:v>0.27350999999999998</c:v>
                </c:pt>
                <c:pt idx="1148">
                  <c:v>0.27456000000000003</c:v>
                </c:pt>
                <c:pt idx="1149">
                  <c:v>0.27509</c:v>
                </c:pt>
                <c:pt idx="1150">
                  <c:v>0.27516000000000002</c:v>
                </c:pt>
                <c:pt idx="1151">
                  <c:v>0.27584999999999998</c:v>
                </c:pt>
                <c:pt idx="1152">
                  <c:v>0.27631</c:v>
                </c:pt>
                <c:pt idx="1153">
                  <c:v>0.27667999999999998</c:v>
                </c:pt>
                <c:pt idx="1154">
                  <c:v>0.27776000000000001</c:v>
                </c:pt>
                <c:pt idx="1155">
                  <c:v>0.27782000000000001</c:v>
                </c:pt>
                <c:pt idx="1156">
                  <c:v>0.27934999999999999</c:v>
                </c:pt>
                <c:pt idx="1157">
                  <c:v>0.27989999999999998</c:v>
                </c:pt>
                <c:pt idx="1158">
                  <c:v>0.27994999999999998</c:v>
                </c:pt>
                <c:pt idx="1159">
                  <c:v>0.28060000000000002</c:v>
                </c:pt>
                <c:pt idx="1160">
                  <c:v>0.28132000000000001</c:v>
                </c:pt>
                <c:pt idx="1161">
                  <c:v>0.28206999999999999</c:v>
                </c:pt>
                <c:pt idx="1162">
                  <c:v>0.28266000000000002</c:v>
                </c:pt>
                <c:pt idx="1163">
                  <c:v>0.28344000000000003</c:v>
                </c:pt>
                <c:pt idx="1164">
                  <c:v>0.28405000000000002</c:v>
                </c:pt>
                <c:pt idx="1165">
                  <c:v>0.28445999999999999</c:v>
                </c:pt>
                <c:pt idx="1166">
                  <c:v>0.28445999999999999</c:v>
                </c:pt>
                <c:pt idx="1167">
                  <c:v>0.28477999999999998</c:v>
                </c:pt>
                <c:pt idx="1168">
                  <c:v>0.28556999999999999</c:v>
                </c:pt>
                <c:pt idx="1169">
                  <c:v>0.28588000000000002</c:v>
                </c:pt>
                <c:pt idx="1170">
                  <c:v>0.28665000000000002</c:v>
                </c:pt>
                <c:pt idx="1171">
                  <c:v>0.28733999999999998</c:v>
                </c:pt>
                <c:pt idx="1172">
                  <c:v>0.28758</c:v>
                </c:pt>
                <c:pt idx="1173">
                  <c:v>0.28775000000000001</c:v>
                </c:pt>
                <c:pt idx="1174">
                  <c:v>0.28814000000000001</c:v>
                </c:pt>
                <c:pt idx="1175">
                  <c:v>0.28843999999999997</c:v>
                </c:pt>
                <c:pt idx="1176">
                  <c:v>0.28854000000000002</c:v>
                </c:pt>
                <c:pt idx="1177">
                  <c:v>0.28893999999999997</c:v>
                </c:pt>
                <c:pt idx="1178">
                  <c:v>0.28900999999999999</c:v>
                </c:pt>
                <c:pt idx="1179">
                  <c:v>0.28904999999999997</c:v>
                </c:pt>
                <c:pt idx="1180">
                  <c:v>0.28906999999999999</c:v>
                </c:pt>
                <c:pt idx="1181">
                  <c:v>0.28949000000000003</c:v>
                </c:pt>
                <c:pt idx="1182">
                  <c:v>0.28994999999999999</c:v>
                </c:pt>
                <c:pt idx="1183">
                  <c:v>0.29008</c:v>
                </c:pt>
                <c:pt idx="1184">
                  <c:v>0.29044999999999999</c:v>
                </c:pt>
                <c:pt idx="1185">
                  <c:v>0.29122999999999999</c:v>
                </c:pt>
                <c:pt idx="1186">
                  <c:v>0.29193000000000002</c:v>
                </c:pt>
                <c:pt idx="1187">
                  <c:v>0.29196</c:v>
                </c:pt>
                <c:pt idx="1188">
                  <c:v>0.29215000000000002</c:v>
                </c:pt>
                <c:pt idx="1189">
                  <c:v>0.29221000000000003</c:v>
                </c:pt>
                <c:pt idx="1190">
                  <c:v>0.29250999999999999</c:v>
                </c:pt>
                <c:pt idx="1191">
                  <c:v>0.29255999999999999</c:v>
                </c:pt>
                <c:pt idx="1192">
                  <c:v>0.29293000000000002</c:v>
                </c:pt>
                <c:pt idx="1193">
                  <c:v>0.29298000000000002</c:v>
                </c:pt>
                <c:pt idx="1194">
                  <c:v>0.29365000000000002</c:v>
                </c:pt>
                <c:pt idx="1195">
                  <c:v>0.29504000000000002</c:v>
                </c:pt>
                <c:pt idx="1196">
                  <c:v>0.29580000000000001</c:v>
                </c:pt>
                <c:pt idx="1197">
                  <c:v>0.29587000000000002</c:v>
                </c:pt>
                <c:pt idx="1198">
                  <c:v>0.29647000000000001</c:v>
                </c:pt>
                <c:pt idx="1199">
                  <c:v>0.29692000000000002</c:v>
                </c:pt>
                <c:pt idx="1200">
                  <c:v>0.29694999999999999</c:v>
                </c:pt>
                <c:pt idx="1201">
                  <c:v>0.29853000000000002</c:v>
                </c:pt>
                <c:pt idx="1202">
                  <c:v>0.29854999999999998</c:v>
                </c:pt>
                <c:pt idx="1203">
                  <c:v>0.29892999999999997</c:v>
                </c:pt>
                <c:pt idx="1204">
                  <c:v>0.29932999999999998</c:v>
                </c:pt>
                <c:pt idx="1205">
                  <c:v>0.29944999999999999</c:v>
                </c:pt>
                <c:pt idx="1206">
                  <c:v>0.29947000000000001</c:v>
                </c:pt>
                <c:pt idx="1207">
                  <c:v>0.30020000000000002</c:v>
                </c:pt>
                <c:pt idx="1208">
                  <c:v>0.30030000000000001</c:v>
                </c:pt>
                <c:pt idx="1209">
                  <c:v>0.30088999999999999</c:v>
                </c:pt>
                <c:pt idx="1210">
                  <c:v>0.30142000000000002</c:v>
                </c:pt>
                <c:pt idx="1211">
                  <c:v>0.30152000000000001</c:v>
                </c:pt>
                <c:pt idx="1212">
                  <c:v>0.30251</c:v>
                </c:pt>
                <c:pt idx="1213">
                  <c:v>0.30303999999999998</c:v>
                </c:pt>
                <c:pt idx="1214">
                  <c:v>0.30352000000000001</c:v>
                </c:pt>
                <c:pt idx="1215">
                  <c:v>0.30364999999999998</c:v>
                </c:pt>
                <c:pt idx="1216">
                  <c:v>0.30403999999999998</c:v>
                </c:pt>
                <c:pt idx="1217">
                  <c:v>0.30406</c:v>
                </c:pt>
                <c:pt idx="1218">
                  <c:v>0.30475999999999998</c:v>
                </c:pt>
                <c:pt idx="1219">
                  <c:v>0.30486000000000002</c:v>
                </c:pt>
                <c:pt idx="1220">
                  <c:v>0.30525999999999998</c:v>
                </c:pt>
                <c:pt idx="1221">
                  <c:v>0.30537999999999998</c:v>
                </c:pt>
                <c:pt idx="1222">
                  <c:v>0.30547999999999997</c:v>
                </c:pt>
                <c:pt idx="1223">
                  <c:v>0.30581000000000003</c:v>
                </c:pt>
                <c:pt idx="1224">
                  <c:v>0.30652000000000001</c:v>
                </c:pt>
                <c:pt idx="1225">
                  <c:v>0.30681000000000003</c:v>
                </c:pt>
                <c:pt idx="1226">
                  <c:v>0.30691000000000002</c:v>
                </c:pt>
                <c:pt idx="1227">
                  <c:v>0.30818000000000001</c:v>
                </c:pt>
                <c:pt idx="1228">
                  <c:v>0.30834</c:v>
                </c:pt>
                <c:pt idx="1229">
                  <c:v>0.30878</c:v>
                </c:pt>
                <c:pt idx="1230">
                  <c:v>0.30921999999999999</c:v>
                </c:pt>
                <c:pt idx="1231">
                  <c:v>0.30937999999999999</c:v>
                </c:pt>
                <c:pt idx="1232">
                  <c:v>0.30948999999999999</c:v>
                </c:pt>
                <c:pt idx="1233">
                  <c:v>0.30962000000000001</c:v>
                </c:pt>
                <c:pt idx="1234">
                  <c:v>0.31052000000000002</c:v>
                </c:pt>
                <c:pt idx="1235">
                  <c:v>0.31061</c:v>
                </c:pt>
                <c:pt idx="1236">
                  <c:v>0.31087999999999999</c:v>
                </c:pt>
                <c:pt idx="1237">
                  <c:v>0.31143999999999999</c:v>
                </c:pt>
                <c:pt idx="1238">
                  <c:v>0.31179000000000001</c:v>
                </c:pt>
                <c:pt idx="1239">
                  <c:v>0.31202999999999997</c:v>
                </c:pt>
                <c:pt idx="1240">
                  <c:v>0.31262000000000001</c:v>
                </c:pt>
                <c:pt idx="1241">
                  <c:v>0.31267</c:v>
                </c:pt>
                <c:pt idx="1242">
                  <c:v>0.31269999999999998</c:v>
                </c:pt>
                <c:pt idx="1243">
                  <c:v>0.31296000000000002</c:v>
                </c:pt>
                <c:pt idx="1244">
                  <c:v>0.31302999999999997</c:v>
                </c:pt>
                <c:pt idx="1245">
                  <c:v>0.31386999999999998</c:v>
                </c:pt>
                <c:pt idx="1246">
                  <c:v>0.31452999999999998</c:v>
                </c:pt>
                <c:pt idx="1247">
                  <c:v>0.31506000000000001</c:v>
                </c:pt>
                <c:pt idx="1248">
                  <c:v>0.31519999999999998</c:v>
                </c:pt>
                <c:pt idx="1249">
                  <c:v>0.31587999999999999</c:v>
                </c:pt>
                <c:pt idx="1250">
                  <c:v>0.31592999999999999</c:v>
                </c:pt>
                <c:pt idx="1251">
                  <c:v>0.31623000000000001</c:v>
                </c:pt>
                <c:pt idx="1252">
                  <c:v>0.31781999999999999</c:v>
                </c:pt>
                <c:pt idx="1253">
                  <c:v>0.31803999999999999</c:v>
                </c:pt>
                <c:pt idx="1254">
                  <c:v>0.31822</c:v>
                </c:pt>
                <c:pt idx="1255">
                  <c:v>0.31850000000000001</c:v>
                </c:pt>
                <c:pt idx="1256">
                  <c:v>0.31901000000000002</c:v>
                </c:pt>
                <c:pt idx="1257">
                  <c:v>0.31901000000000002</c:v>
                </c:pt>
                <c:pt idx="1258">
                  <c:v>0.32096000000000002</c:v>
                </c:pt>
                <c:pt idx="1259">
                  <c:v>0.32103999999999999</c:v>
                </c:pt>
                <c:pt idx="1260">
                  <c:v>0.32118000000000002</c:v>
                </c:pt>
                <c:pt idx="1261">
                  <c:v>0.32206000000000001</c:v>
                </c:pt>
                <c:pt idx="1262">
                  <c:v>0.32223000000000002</c:v>
                </c:pt>
                <c:pt idx="1263">
                  <c:v>0.32223000000000002</c:v>
                </c:pt>
                <c:pt idx="1264">
                  <c:v>0.32275999999999999</c:v>
                </c:pt>
                <c:pt idx="1265">
                  <c:v>0.32446000000000003</c:v>
                </c:pt>
                <c:pt idx="1266">
                  <c:v>0.32547999999999999</c:v>
                </c:pt>
                <c:pt idx="1267">
                  <c:v>0.3256</c:v>
                </c:pt>
                <c:pt idx="1268">
                  <c:v>0.32579999999999998</c:v>
                </c:pt>
                <c:pt idx="1269">
                  <c:v>0.32580999999999999</c:v>
                </c:pt>
                <c:pt idx="1270">
                  <c:v>0.32632</c:v>
                </c:pt>
                <c:pt idx="1271">
                  <c:v>0.32804</c:v>
                </c:pt>
                <c:pt idx="1272">
                  <c:v>0.32841999999999999</c:v>
                </c:pt>
                <c:pt idx="1273">
                  <c:v>0.32847999999999999</c:v>
                </c:pt>
                <c:pt idx="1274">
                  <c:v>0.32851000000000002</c:v>
                </c:pt>
                <c:pt idx="1275">
                  <c:v>0.32868000000000003</c:v>
                </c:pt>
                <c:pt idx="1276">
                  <c:v>0.32868000000000003</c:v>
                </c:pt>
                <c:pt idx="1277">
                  <c:v>0.32871</c:v>
                </c:pt>
                <c:pt idx="1278">
                  <c:v>0.32906999999999997</c:v>
                </c:pt>
                <c:pt idx="1279">
                  <c:v>0.32940999999999998</c:v>
                </c:pt>
                <c:pt idx="1280">
                  <c:v>0.32951999999999998</c:v>
                </c:pt>
                <c:pt idx="1281">
                  <c:v>0.32967999999999997</c:v>
                </c:pt>
                <c:pt idx="1282">
                  <c:v>0.32995000000000002</c:v>
                </c:pt>
                <c:pt idx="1283">
                  <c:v>0.33046999999999999</c:v>
                </c:pt>
                <c:pt idx="1284">
                  <c:v>0.33056000000000002</c:v>
                </c:pt>
                <c:pt idx="1285">
                  <c:v>0.33062999999999998</c:v>
                </c:pt>
                <c:pt idx="1286">
                  <c:v>0.33089000000000002</c:v>
                </c:pt>
                <c:pt idx="1287">
                  <c:v>0.33090000000000003</c:v>
                </c:pt>
                <c:pt idx="1288">
                  <c:v>0.33102999999999999</c:v>
                </c:pt>
                <c:pt idx="1289">
                  <c:v>0.33146999999999999</c:v>
                </c:pt>
                <c:pt idx="1290">
                  <c:v>0.33146999999999999</c:v>
                </c:pt>
                <c:pt idx="1291">
                  <c:v>0.33146999999999999</c:v>
                </c:pt>
                <c:pt idx="1292">
                  <c:v>0.33189000000000002</c:v>
                </c:pt>
                <c:pt idx="1293">
                  <c:v>0.33237</c:v>
                </c:pt>
                <c:pt idx="1294">
                  <c:v>0.33298</c:v>
                </c:pt>
                <c:pt idx="1295">
                  <c:v>0.33350000000000002</c:v>
                </c:pt>
                <c:pt idx="1296">
                  <c:v>0.33350000000000002</c:v>
                </c:pt>
                <c:pt idx="1297">
                  <c:v>0.33450000000000002</c:v>
                </c:pt>
                <c:pt idx="1298">
                  <c:v>0.33498</c:v>
                </c:pt>
                <c:pt idx="1299">
                  <c:v>0.33510000000000001</c:v>
                </c:pt>
                <c:pt idx="1300">
                  <c:v>0.33671000000000001</c:v>
                </c:pt>
                <c:pt idx="1301">
                  <c:v>0.33749000000000001</c:v>
                </c:pt>
                <c:pt idx="1302">
                  <c:v>0.33750999999999998</c:v>
                </c:pt>
                <c:pt idx="1303">
                  <c:v>0.33761999999999998</c:v>
                </c:pt>
                <c:pt idx="1304">
                  <c:v>0.33778000000000002</c:v>
                </c:pt>
                <c:pt idx="1305">
                  <c:v>0.33817999999999998</c:v>
                </c:pt>
                <c:pt idx="1306">
                  <c:v>0.33848</c:v>
                </c:pt>
                <c:pt idx="1307">
                  <c:v>0.33896999999999999</c:v>
                </c:pt>
                <c:pt idx="1308">
                  <c:v>0.34061000000000002</c:v>
                </c:pt>
                <c:pt idx="1309">
                  <c:v>0.34098000000000001</c:v>
                </c:pt>
                <c:pt idx="1310">
                  <c:v>0.34111000000000002</c:v>
                </c:pt>
                <c:pt idx="1311">
                  <c:v>0.34168999999999999</c:v>
                </c:pt>
                <c:pt idx="1312">
                  <c:v>0.34445999999999999</c:v>
                </c:pt>
                <c:pt idx="1313">
                  <c:v>0.34448000000000001</c:v>
                </c:pt>
                <c:pt idx="1314">
                  <c:v>0.34487000000000001</c:v>
                </c:pt>
                <c:pt idx="1315">
                  <c:v>0.34544999999999998</c:v>
                </c:pt>
                <c:pt idx="1316">
                  <c:v>0.34601999999999999</c:v>
                </c:pt>
                <c:pt idx="1317">
                  <c:v>0.34695999999999999</c:v>
                </c:pt>
                <c:pt idx="1318">
                  <c:v>0.34716999999999998</c:v>
                </c:pt>
                <c:pt idx="1319">
                  <c:v>0.34881000000000001</c:v>
                </c:pt>
                <c:pt idx="1320">
                  <c:v>0.34910000000000002</c:v>
                </c:pt>
                <c:pt idx="1321">
                  <c:v>0.34911999999999999</c:v>
                </c:pt>
                <c:pt idx="1322">
                  <c:v>0.34932000000000002</c:v>
                </c:pt>
                <c:pt idx="1323">
                  <c:v>0.34938999999999998</c:v>
                </c:pt>
                <c:pt idx="1324">
                  <c:v>0.34949000000000002</c:v>
                </c:pt>
                <c:pt idx="1325">
                  <c:v>0.34949000000000002</c:v>
                </c:pt>
                <c:pt idx="1326">
                  <c:v>0.34949000000000002</c:v>
                </c:pt>
                <c:pt idx="1327">
                  <c:v>0.34967999999999999</c:v>
                </c:pt>
                <c:pt idx="1328">
                  <c:v>0.35015000000000002</c:v>
                </c:pt>
                <c:pt idx="1329">
                  <c:v>0.35059000000000001</c:v>
                </c:pt>
                <c:pt idx="1330">
                  <c:v>0.35099000000000002</c:v>
                </c:pt>
                <c:pt idx="1331">
                  <c:v>0.35149000000000002</c:v>
                </c:pt>
                <c:pt idx="1332">
                  <c:v>0.35149000000000002</c:v>
                </c:pt>
                <c:pt idx="1333">
                  <c:v>0.35371999999999998</c:v>
                </c:pt>
                <c:pt idx="1334">
                  <c:v>0.35519000000000001</c:v>
                </c:pt>
                <c:pt idx="1335">
                  <c:v>0.35774</c:v>
                </c:pt>
                <c:pt idx="1336">
                  <c:v>0.35799999999999998</c:v>
                </c:pt>
                <c:pt idx="1337">
                  <c:v>0.35842000000000002</c:v>
                </c:pt>
                <c:pt idx="1338">
                  <c:v>0.35849999999999999</c:v>
                </c:pt>
                <c:pt idx="1339">
                  <c:v>0.35909000000000002</c:v>
                </c:pt>
                <c:pt idx="1340">
                  <c:v>0.35909000000000002</c:v>
                </c:pt>
                <c:pt idx="1341">
                  <c:v>0.35946</c:v>
                </c:pt>
                <c:pt idx="1342">
                  <c:v>0.36016999999999999</c:v>
                </c:pt>
                <c:pt idx="1343">
                  <c:v>0.36033999999999999</c:v>
                </c:pt>
                <c:pt idx="1344">
                  <c:v>0.36091000000000001</c:v>
                </c:pt>
                <c:pt idx="1345">
                  <c:v>0.36147000000000001</c:v>
                </c:pt>
                <c:pt idx="1346">
                  <c:v>0.36280000000000001</c:v>
                </c:pt>
                <c:pt idx="1347">
                  <c:v>0.36325000000000002</c:v>
                </c:pt>
                <c:pt idx="1348">
                  <c:v>0.36498999999999998</c:v>
                </c:pt>
                <c:pt idx="1349">
                  <c:v>0.36623</c:v>
                </c:pt>
                <c:pt idx="1350">
                  <c:v>0.36656</c:v>
                </c:pt>
                <c:pt idx="1351">
                  <c:v>0.36713000000000001</c:v>
                </c:pt>
                <c:pt idx="1352">
                  <c:v>0.3679</c:v>
                </c:pt>
                <c:pt idx="1353">
                  <c:v>0.36798999999999998</c:v>
                </c:pt>
                <c:pt idx="1354">
                  <c:v>0.36839</c:v>
                </c:pt>
                <c:pt idx="1355">
                  <c:v>0.36857000000000001</c:v>
                </c:pt>
                <c:pt idx="1356">
                  <c:v>0.36962</c:v>
                </c:pt>
                <c:pt idx="1357">
                  <c:v>0.36986999999999998</c:v>
                </c:pt>
                <c:pt idx="1358">
                  <c:v>0.37023</c:v>
                </c:pt>
                <c:pt idx="1359">
                  <c:v>0.37052000000000002</c:v>
                </c:pt>
                <c:pt idx="1360">
                  <c:v>0.37053000000000003</c:v>
                </c:pt>
                <c:pt idx="1361">
                  <c:v>0.37057000000000001</c:v>
                </c:pt>
                <c:pt idx="1362">
                  <c:v>0.37062</c:v>
                </c:pt>
                <c:pt idx="1363">
                  <c:v>0.37062</c:v>
                </c:pt>
                <c:pt idx="1364">
                  <c:v>0.37095</c:v>
                </c:pt>
                <c:pt idx="1365">
                  <c:v>0.37137999999999999</c:v>
                </c:pt>
                <c:pt idx="1366">
                  <c:v>0.37153000000000003</c:v>
                </c:pt>
                <c:pt idx="1367">
                  <c:v>0.37153000000000003</c:v>
                </c:pt>
                <c:pt idx="1368">
                  <c:v>0.37352999999999997</c:v>
                </c:pt>
                <c:pt idx="1369">
                  <c:v>0.37436000000000003</c:v>
                </c:pt>
                <c:pt idx="1370">
                  <c:v>0.37675999999999998</c:v>
                </c:pt>
                <c:pt idx="1371">
                  <c:v>0.37805</c:v>
                </c:pt>
                <c:pt idx="1372">
                  <c:v>0.37852000000000002</c:v>
                </c:pt>
                <c:pt idx="1373">
                  <c:v>0.37991000000000003</c:v>
                </c:pt>
                <c:pt idx="1374">
                  <c:v>0.37996999999999997</c:v>
                </c:pt>
                <c:pt idx="1375">
                  <c:v>0.38061</c:v>
                </c:pt>
                <c:pt idx="1376">
                  <c:v>0.38091999999999998</c:v>
                </c:pt>
                <c:pt idx="1377">
                  <c:v>0.38129000000000002</c:v>
                </c:pt>
                <c:pt idx="1378">
                  <c:v>0.38152999999999998</c:v>
                </c:pt>
                <c:pt idx="1379">
                  <c:v>0.38185000000000002</c:v>
                </c:pt>
                <c:pt idx="1380">
                  <c:v>0.38247999999999999</c:v>
                </c:pt>
                <c:pt idx="1381">
                  <c:v>0.38290999999999997</c:v>
                </c:pt>
                <c:pt idx="1382">
                  <c:v>0.38401999999999997</c:v>
                </c:pt>
                <c:pt idx="1383">
                  <c:v>0.38600000000000001</c:v>
                </c:pt>
                <c:pt idx="1384">
                  <c:v>0.38672000000000001</c:v>
                </c:pt>
                <c:pt idx="1385">
                  <c:v>0.38744000000000001</c:v>
                </c:pt>
                <c:pt idx="1386">
                  <c:v>0.38780999999999999</c:v>
                </c:pt>
                <c:pt idx="1387">
                  <c:v>0.38895000000000002</c:v>
                </c:pt>
                <c:pt idx="1388">
                  <c:v>0.38949</c:v>
                </c:pt>
                <c:pt idx="1389">
                  <c:v>0.39255000000000001</c:v>
                </c:pt>
                <c:pt idx="1390">
                  <c:v>0.39510000000000001</c:v>
                </c:pt>
                <c:pt idx="1391">
                  <c:v>0.39706000000000002</c:v>
                </c:pt>
                <c:pt idx="1392">
                  <c:v>0.39944000000000002</c:v>
                </c:pt>
                <c:pt idx="1393">
                  <c:v>0.40050000000000002</c:v>
                </c:pt>
                <c:pt idx="1394">
                  <c:v>0.40221000000000001</c:v>
                </c:pt>
                <c:pt idx="1395">
                  <c:v>0.40293000000000001</c:v>
                </c:pt>
                <c:pt idx="1396">
                  <c:v>0.40367999999999998</c:v>
                </c:pt>
                <c:pt idx="1397">
                  <c:v>0.40462999999999999</c:v>
                </c:pt>
                <c:pt idx="1398">
                  <c:v>0.40483000000000002</c:v>
                </c:pt>
                <c:pt idx="1399">
                  <c:v>0.40550000000000003</c:v>
                </c:pt>
                <c:pt idx="1400">
                  <c:v>0.40645999999999999</c:v>
                </c:pt>
                <c:pt idx="1401">
                  <c:v>0.40894999999999998</c:v>
                </c:pt>
                <c:pt idx="1402">
                  <c:v>0.40920000000000001</c:v>
                </c:pt>
                <c:pt idx="1403">
                  <c:v>0.40934999999999999</c:v>
                </c:pt>
                <c:pt idx="1404">
                  <c:v>0.40949000000000002</c:v>
                </c:pt>
                <c:pt idx="1405">
                  <c:v>0.41004000000000002</c:v>
                </c:pt>
                <c:pt idx="1406">
                  <c:v>0.41122999999999998</c:v>
                </c:pt>
                <c:pt idx="1407">
                  <c:v>0.41139999999999999</c:v>
                </c:pt>
                <c:pt idx="1408">
                  <c:v>0.41160999999999998</c:v>
                </c:pt>
                <c:pt idx="1409">
                  <c:v>0.41266000000000003</c:v>
                </c:pt>
                <c:pt idx="1410">
                  <c:v>0.41657</c:v>
                </c:pt>
                <c:pt idx="1411">
                  <c:v>0.41857</c:v>
                </c:pt>
                <c:pt idx="1412">
                  <c:v>0.41936000000000001</c:v>
                </c:pt>
                <c:pt idx="1413">
                  <c:v>0.41938999999999999</c:v>
                </c:pt>
                <c:pt idx="1414">
                  <c:v>0.41959999999999997</c:v>
                </c:pt>
                <c:pt idx="1415">
                  <c:v>0.41965000000000002</c:v>
                </c:pt>
                <c:pt idx="1416">
                  <c:v>0.41994999999999999</c:v>
                </c:pt>
                <c:pt idx="1417">
                  <c:v>0.42036000000000001</c:v>
                </c:pt>
                <c:pt idx="1418">
                  <c:v>0.42087999999999998</c:v>
                </c:pt>
                <c:pt idx="1419">
                  <c:v>0.42093999999999998</c:v>
                </c:pt>
                <c:pt idx="1420">
                  <c:v>0.42194999999999999</c:v>
                </c:pt>
                <c:pt idx="1421">
                  <c:v>0.42247000000000001</c:v>
                </c:pt>
                <c:pt idx="1422">
                  <c:v>0.42248999999999998</c:v>
                </c:pt>
                <c:pt idx="1423">
                  <c:v>0.42348000000000002</c:v>
                </c:pt>
                <c:pt idx="1424">
                  <c:v>0.42359999999999998</c:v>
                </c:pt>
                <c:pt idx="1425">
                  <c:v>0.42398999999999998</c:v>
                </c:pt>
                <c:pt idx="1426">
                  <c:v>0.42459000000000002</c:v>
                </c:pt>
                <c:pt idx="1427">
                  <c:v>0.42568</c:v>
                </c:pt>
                <c:pt idx="1428">
                  <c:v>0.42602000000000001</c:v>
                </c:pt>
                <c:pt idx="1429">
                  <c:v>0.42699999999999999</c:v>
                </c:pt>
                <c:pt idx="1430">
                  <c:v>0.42703000000000002</c:v>
                </c:pt>
                <c:pt idx="1431">
                  <c:v>0.42792999999999998</c:v>
                </c:pt>
                <c:pt idx="1432">
                  <c:v>0.42859000000000003</c:v>
                </c:pt>
                <c:pt idx="1433">
                  <c:v>0.42895</c:v>
                </c:pt>
                <c:pt idx="1434">
                  <c:v>0.42903000000000002</c:v>
                </c:pt>
                <c:pt idx="1435">
                  <c:v>0.42975999999999998</c:v>
                </c:pt>
                <c:pt idx="1436">
                  <c:v>0.43020000000000003</c:v>
                </c:pt>
                <c:pt idx="1437">
                  <c:v>0.43493999999999999</c:v>
                </c:pt>
                <c:pt idx="1438">
                  <c:v>0.43546000000000001</c:v>
                </c:pt>
                <c:pt idx="1439">
                  <c:v>0.43683</c:v>
                </c:pt>
                <c:pt idx="1440">
                  <c:v>0.43759999999999999</c:v>
                </c:pt>
                <c:pt idx="1441">
                  <c:v>0.43783</c:v>
                </c:pt>
                <c:pt idx="1442">
                  <c:v>0.43890000000000001</c:v>
                </c:pt>
                <c:pt idx="1443">
                  <c:v>0.43891000000000002</c:v>
                </c:pt>
                <c:pt idx="1444">
                  <c:v>0.43935000000000002</c:v>
                </c:pt>
                <c:pt idx="1445">
                  <c:v>0.44013000000000002</c:v>
                </c:pt>
                <c:pt idx="1446">
                  <c:v>0.44067000000000001</c:v>
                </c:pt>
                <c:pt idx="1447">
                  <c:v>0.44148999999999999</c:v>
                </c:pt>
                <c:pt idx="1448">
                  <c:v>0.44245000000000001</c:v>
                </c:pt>
                <c:pt idx="1449">
                  <c:v>0.44263000000000002</c:v>
                </c:pt>
                <c:pt idx="1450">
                  <c:v>0.44361</c:v>
                </c:pt>
                <c:pt idx="1451">
                  <c:v>0.44391000000000003</c:v>
                </c:pt>
                <c:pt idx="1452">
                  <c:v>0.44763999999999998</c:v>
                </c:pt>
                <c:pt idx="1453">
                  <c:v>0.44885999999999998</c:v>
                </c:pt>
                <c:pt idx="1454">
                  <c:v>0.44890999999999998</c:v>
                </c:pt>
                <c:pt idx="1455">
                  <c:v>0.45068000000000003</c:v>
                </c:pt>
                <c:pt idx="1456">
                  <c:v>0.45106000000000002</c:v>
                </c:pt>
                <c:pt idx="1457">
                  <c:v>0.45162000000000002</c:v>
                </c:pt>
                <c:pt idx="1458">
                  <c:v>0.45162000000000002</c:v>
                </c:pt>
                <c:pt idx="1459">
                  <c:v>0.45162999999999998</c:v>
                </c:pt>
                <c:pt idx="1460">
                  <c:v>0.45218000000000003</c:v>
                </c:pt>
                <c:pt idx="1461">
                  <c:v>0.45328000000000002</c:v>
                </c:pt>
                <c:pt idx="1462">
                  <c:v>0.45345999999999997</c:v>
                </c:pt>
                <c:pt idx="1463">
                  <c:v>0.45457999999999998</c:v>
                </c:pt>
                <c:pt idx="1464">
                  <c:v>0.45477000000000001</c:v>
                </c:pt>
                <c:pt idx="1465">
                  <c:v>0.45884999999999998</c:v>
                </c:pt>
                <c:pt idx="1466">
                  <c:v>0.46063999999999999</c:v>
                </c:pt>
                <c:pt idx="1467">
                  <c:v>0.46104000000000001</c:v>
                </c:pt>
                <c:pt idx="1468">
                  <c:v>0.46163999999999999</c:v>
                </c:pt>
                <c:pt idx="1469">
                  <c:v>0.46643000000000001</c:v>
                </c:pt>
                <c:pt idx="1470">
                  <c:v>0.46654000000000001</c:v>
                </c:pt>
                <c:pt idx="1471">
                  <c:v>0.46842</c:v>
                </c:pt>
                <c:pt idx="1472">
                  <c:v>0.46887000000000001</c:v>
                </c:pt>
                <c:pt idx="1473">
                  <c:v>0.47042</c:v>
                </c:pt>
                <c:pt idx="1474">
                  <c:v>0.47065000000000001</c:v>
                </c:pt>
                <c:pt idx="1475">
                  <c:v>0.47162999999999999</c:v>
                </c:pt>
                <c:pt idx="1476">
                  <c:v>0.47204000000000002</c:v>
                </c:pt>
                <c:pt idx="1477">
                  <c:v>0.47565000000000002</c:v>
                </c:pt>
                <c:pt idx="1478">
                  <c:v>0.47786000000000001</c:v>
                </c:pt>
                <c:pt idx="1479">
                  <c:v>0.47941</c:v>
                </c:pt>
                <c:pt idx="1480">
                  <c:v>0.47946</c:v>
                </c:pt>
                <c:pt idx="1481">
                  <c:v>0.47987999999999997</c:v>
                </c:pt>
                <c:pt idx="1482">
                  <c:v>0.48064000000000001</c:v>
                </c:pt>
                <c:pt idx="1483">
                  <c:v>0.48065000000000002</c:v>
                </c:pt>
                <c:pt idx="1484">
                  <c:v>0.48164000000000001</c:v>
                </c:pt>
                <c:pt idx="1485">
                  <c:v>0.48887999999999998</c:v>
                </c:pt>
                <c:pt idx="1486">
                  <c:v>0.49243999999999999</c:v>
                </c:pt>
                <c:pt idx="1487">
                  <c:v>0.49498999999999999</c:v>
                </c:pt>
                <c:pt idx="1488">
                  <c:v>0.49565999999999999</c:v>
                </c:pt>
                <c:pt idx="1489">
                  <c:v>0.49579000000000001</c:v>
                </c:pt>
                <c:pt idx="1490">
                  <c:v>0.49739</c:v>
                </c:pt>
                <c:pt idx="1491">
                  <c:v>0.50066999999999995</c:v>
                </c:pt>
                <c:pt idx="1492">
                  <c:v>0.50097999999999998</c:v>
                </c:pt>
                <c:pt idx="1493">
                  <c:v>0.50282000000000004</c:v>
                </c:pt>
                <c:pt idx="1494">
                  <c:v>0.50285000000000002</c:v>
                </c:pt>
                <c:pt idx="1495">
                  <c:v>0.50305999999999995</c:v>
                </c:pt>
                <c:pt idx="1496">
                  <c:v>0.50316000000000005</c:v>
                </c:pt>
                <c:pt idx="1497">
                  <c:v>0.50592999999999999</c:v>
                </c:pt>
                <c:pt idx="1498">
                  <c:v>0.50614999999999999</c:v>
                </c:pt>
                <c:pt idx="1499">
                  <c:v>0.50724999999999998</c:v>
                </c:pt>
                <c:pt idx="1500">
                  <c:v>0.50739000000000001</c:v>
                </c:pt>
                <c:pt idx="1501">
                  <c:v>0.50824999999999998</c:v>
                </c:pt>
                <c:pt idx="1502">
                  <c:v>0.51015999999999995</c:v>
                </c:pt>
                <c:pt idx="1503">
                  <c:v>0.51095000000000002</c:v>
                </c:pt>
                <c:pt idx="1504">
                  <c:v>0.51168999999999998</c:v>
                </c:pt>
                <c:pt idx="1505">
                  <c:v>0.51387000000000005</c:v>
                </c:pt>
                <c:pt idx="1506">
                  <c:v>0.51436999999999999</c:v>
                </c:pt>
                <c:pt idx="1507">
                  <c:v>0.51468999999999998</c:v>
                </c:pt>
                <c:pt idx="1508">
                  <c:v>0.51726000000000005</c:v>
                </c:pt>
                <c:pt idx="1509">
                  <c:v>0.51883000000000001</c:v>
                </c:pt>
                <c:pt idx="1510">
                  <c:v>0.51885000000000003</c:v>
                </c:pt>
                <c:pt idx="1511">
                  <c:v>0.51941000000000004</c:v>
                </c:pt>
                <c:pt idx="1512">
                  <c:v>0.51968000000000003</c:v>
                </c:pt>
                <c:pt idx="1513">
                  <c:v>0.52271000000000001</c:v>
                </c:pt>
                <c:pt idx="1514">
                  <c:v>0.52400000000000002</c:v>
                </c:pt>
                <c:pt idx="1515">
                  <c:v>0.5262</c:v>
                </c:pt>
                <c:pt idx="1516">
                  <c:v>0.52859</c:v>
                </c:pt>
                <c:pt idx="1517">
                  <c:v>0.52937000000000001</c:v>
                </c:pt>
                <c:pt idx="1518">
                  <c:v>0.53098999999999996</c:v>
                </c:pt>
                <c:pt idx="1519">
                  <c:v>0.53110999999999997</c:v>
                </c:pt>
                <c:pt idx="1520">
                  <c:v>0.53124000000000005</c:v>
                </c:pt>
                <c:pt idx="1521">
                  <c:v>0.53225</c:v>
                </c:pt>
                <c:pt idx="1522">
                  <c:v>0.53271000000000002</c:v>
                </c:pt>
                <c:pt idx="1523">
                  <c:v>0.53371999999999997</c:v>
                </c:pt>
                <c:pt idx="1524">
                  <c:v>0.53434999999999999</c:v>
                </c:pt>
                <c:pt idx="1525">
                  <c:v>0.53534000000000004</c:v>
                </c:pt>
                <c:pt idx="1526">
                  <c:v>0.53571999999999997</c:v>
                </c:pt>
                <c:pt idx="1527">
                  <c:v>0.53942000000000001</c:v>
                </c:pt>
                <c:pt idx="1528">
                  <c:v>0.54096999999999995</c:v>
                </c:pt>
                <c:pt idx="1529">
                  <c:v>0.54152</c:v>
                </c:pt>
                <c:pt idx="1530">
                  <c:v>0.54544999999999999</c:v>
                </c:pt>
                <c:pt idx="1531">
                  <c:v>0.54834000000000005</c:v>
                </c:pt>
                <c:pt idx="1532">
                  <c:v>0.54881000000000002</c:v>
                </c:pt>
                <c:pt idx="1533">
                  <c:v>0.55020999999999998</c:v>
                </c:pt>
                <c:pt idx="1534">
                  <c:v>0.55032999999999999</c:v>
                </c:pt>
                <c:pt idx="1535">
                  <c:v>0.55045999999999995</c:v>
                </c:pt>
                <c:pt idx="1536">
                  <c:v>0.55266999999999999</c:v>
                </c:pt>
                <c:pt idx="1537">
                  <c:v>0.55374999999999996</c:v>
                </c:pt>
                <c:pt idx="1538">
                  <c:v>0.55384</c:v>
                </c:pt>
                <c:pt idx="1539">
                  <c:v>0.55781999999999998</c:v>
                </c:pt>
                <c:pt idx="1540">
                  <c:v>0.55881999999999998</c:v>
                </c:pt>
                <c:pt idx="1541">
                  <c:v>0.55881999999999998</c:v>
                </c:pt>
                <c:pt idx="1542">
                  <c:v>0.56181000000000003</c:v>
                </c:pt>
                <c:pt idx="1543">
                  <c:v>0.56269000000000002</c:v>
                </c:pt>
                <c:pt idx="1544">
                  <c:v>0.56283000000000005</c:v>
                </c:pt>
                <c:pt idx="1545">
                  <c:v>0.56437000000000004</c:v>
                </c:pt>
                <c:pt idx="1546">
                  <c:v>0.56437000000000004</c:v>
                </c:pt>
                <c:pt idx="1547">
                  <c:v>0.56437000000000004</c:v>
                </c:pt>
                <c:pt idx="1548">
                  <c:v>0.56481000000000003</c:v>
                </c:pt>
                <c:pt idx="1549">
                  <c:v>0.56879000000000002</c:v>
                </c:pt>
                <c:pt idx="1550">
                  <c:v>0.57542000000000004</c:v>
                </c:pt>
                <c:pt idx="1551">
                  <c:v>0.57577</c:v>
                </c:pt>
                <c:pt idx="1552">
                  <c:v>0.57618999999999998</c:v>
                </c:pt>
                <c:pt idx="1553">
                  <c:v>0.57667999999999997</c:v>
                </c:pt>
                <c:pt idx="1554">
                  <c:v>0.57737000000000005</c:v>
                </c:pt>
                <c:pt idx="1555">
                  <c:v>0.57830000000000004</c:v>
                </c:pt>
                <c:pt idx="1556">
                  <c:v>0.57830999999999999</c:v>
                </c:pt>
                <c:pt idx="1557">
                  <c:v>0.57882</c:v>
                </c:pt>
                <c:pt idx="1558">
                  <c:v>0.57891000000000004</c:v>
                </c:pt>
                <c:pt idx="1559">
                  <c:v>0.57967000000000002</c:v>
                </c:pt>
                <c:pt idx="1560">
                  <c:v>0.58067000000000002</c:v>
                </c:pt>
                <c:pt idx="1561">
                  <c:v>0.58079999999999998</c:v>
                </c:pt>
                <c:pt idx="1562">
                  <c:v>0.58301000000000003</c:v>
                </c:pt>
                <c:pt idx="1563">
                  <c:v>0.58330000000000004</c:v>
                </c:pt>
                <c:pt idx="1564">
                  <c:v>0.58382000000000001</c:v>
                </c:pt>
                <c:pt idx="1565">
                  <c:v>0.58382000000000001</c:v>
                </c:pt>
                <c:pt idx="1566">
                  <c:v>0.58389999999999997</c:v>
                </c:pt>
                <c:pt idx="1567">
                  <c:v>0.58582000000000001</c:v>
                </c:pt>
                <c:pt idx="1568">
                  <c:v>0.58730000000000004</c:v>
                </c:pt>
                <c:pt idx="1569">
                  <c:v>0.58879000000000004</c:v>
                </c:pt>
                <c:pt idx="1570">
                  <c:v>0.59028999999999998</c:v>
                </c:pt>
                <c:pt idx="1571">
                  <c:v>0.59179000000000004</c:v>
                </c:pt>
                <c:pt idx="1572">
                  <c:v>0.60067000000000004</c:v>
                </c:pt>
                <c:pt idx="1573">
                  <c:v>0.60155000000000003</c:v>
                </c:pt>
                <c:pt idx="1574">
                  <c:v>0.60328000000000004</c:v>
                </c:pt>
                <c:pt idx="1575">
                  <c:v>0.60626000000000002</c:v>
                </c:pt>
                <c:pt idx="1576">
                  <c:v>0.60826999999999998</c:v>
                </c:pt>
                <c:pt idx="1577">
                  <c:v>0.60875999999999997</c:v>
                </c:pt>
                <c:pt idx="1578">
                  <c:v>0.60877999999999999</c:v>
                </c:pt>
                <c:pt idx="1579">
                  <c:v>0.60980999999999996</c:v>
                </c:pt>
                <c:pt idx="1580">
                  <c:v>0.61070999999999998</c:v>
                </c:pt>
                <c:pt idx="1581">
                  <c:v>0.61126999999999998</c:v>
                </c:pt>
                <c:pt idx="1582">
                  <c:v>0.61177000000000004</c:v>
                </c:pt>
                <c:pt idx="1583">
                  <c:v>0.61577000000000004</c:v>
                </c:pt>
                <c:pt idx="1584">
                  <c:v>0.61875000000000002</c:v>
                </c:pt>
                <c:pt idx="1585">
                  <c:v>0.61941000000000002</c:v>
                </c:pt>
                <c:pt idx="1586">
                  <c:v>0.61982999999999999</c:v>
                </c:pt>
                <c:pt idx="1587">
                  <c:v>0.62070000000000003</c:v>
                </c:pt>
                <c:pt idx="1588">
                  <c:v>0.62182999999999999</c:v>
                </c:pt>
                <c:pt idx="1589">
                  <c:v>0.62524999999999997</c:v>
                </c:pt>
                <c:pt idx="1590">
                  <c:v>0.62724999999999997</c:v>
                </c:pt>
                <c:pt idx="1591">
                  <c:v>0.63077000000000005</c:v>
                </c:pt>
                <c:pt idx="1592">
                  <c:v>0.63183</c:v>
                </c:pt>
                <c:pt idx="1593">
                  <c:v>0.63224999999999998</c:v>
                </c:pt>
                <c:pt idx="1594">
                  <c:v>0.63399000000000005</c:v>
                </c:pt>
                <c:pt idx="1595">
                  <c:v>0.63776999999999995</c:v>
                </c:pt>
                <c:pt idx="1596">
                  <c:v>0.63793999999999995</c:v>
                </c:pt>
                <c:pt idx="1597">
                  <c:v>0.63824000000000003</c:v>
                </c:pt>
                <c:pt idx="1598">
                  <c:v>0.63873000000000002</c:v>
                </c:pt>
                <c:pt idx="1599">
                  <c:v>0.63934000000000002</c:v>
                </c:pt>
                <c:pt idx="1600">
                  <c:v>0.64185000000000003</c:v>
                </c:pt>
                <c:pt idx="1601">
                  <c:v>0.64310999999999996</c:v>
                </c:pt>
                <c:pt idx="1602">
                  <c:v>0.64371</c:v>
                </c:pt>
                <c:pt idx="1603">
                  <c:v>0.64371</c:v>
                </c:pt>
                <c:pt idx="1604">
                  <c:v>0.64770000000000005</c:v>
                </c:pt>
                <c:pt idx="1605">
                  <c:v>0.64851999999999999</c:v>
                </c:pt>
                <c:pt idx="1606">
                  <c:v>0.64870000000000005</c:v>
                </c:pt>
                <c:pt idx="1607">
                  <c:v>0.64961999999999998</c:v>
                </c:pt>
                <c:pt idx="1608">
                  <c:v>0.66213</c:v>
                </c:pt>
                <c:pt idx="1609">
                  <c:v>0.66469999999999996</c:v>
                </c:pt>
                <c:pt idx="1610">
                  <c:v>0.67071999999999998</c:v>
                </c:pt>
                <c:pt idx="1611">
                  <c:v>0.67773000000000005</c:v>
                </c:pt>
                <c:pt idx="1612">
                  <c:v>0.68189999999999995</c:v>
                </c:pt>
                <c:pt idx="1613">
                  <c:v>0.68371999999999999</c:v>
                </c:pt>
                <c:pt idx="1614">
                  <c:v>0.68518999999999997</c:v>
                </c:pt>
                <c:pt idx="1615">
                  <c:v>0.68872</c:v>
                </c:pt>
                <c:pt idx="1616">
                  <c:v>0.68935000000000002</c:v>
                </c:pt>
                <c:pt idx="1617">
                  <c:v>0.68935999999999997</c:v>
                </c:pt>
                <c:pt idx="1618">
                  <c:v>0.69072</c:v>
                </c:pt>
                <c:pt idx="1619">
                  <c:v>0.69318000000000002</c:v>
                </c:pt>
                <c:pt idx="1620">
                  <c:v>0.69718000000000002</c:v>
                </c:pt>
                <c:pt idx="1621">
                  <c:v>0.69818000000000002</c:v>
                </c:pt>
                <c:pt idx="1622">
                  <c:v>0.69918000000000002</c:v>
                </c:pt>
                <c:pt idx="1623">
                  <c:v>0.69918000000000002</c:v>
                </c:pt>
                <c:pt idx="1624">
                  <c:v>0.69932000000000005</c:v>
                </c:pt>
                <c:pt idx="1625">
                  <c:v>0.69991999999999999</c:v>
                </c:pt>
                <c:pt idx="1626">
                  <c:v>0.70069999999999999</c:v>
                </c:pt>
                <c:pt idx="1627">
                  <c:v>0.70116999999999996</c:v>
                </c:pt>
                <c:pt idx="1628">
                  <c:v>0.70191999999999999</c:v>
                </c:pt>
                <c:pt idx="1629">
                  <c:v>0.70191999999999999</c:v>
                </c:pt>
                <c:pt idx="1630">
                  <c:v>0.71570999999999996</c:v>
                </c:pt>
                <c:pt idx="1631">
                  <c:v>0.71874000000000005</c:v>
                </c:pt>
                <c:pt idx="1632">
                  <c:v>0.71967999999999999</c:v>
                </c:pt>
                <c:pt idx="1633">
                  <c:v>0.71969000000000005</c:v>
                </c:pt>
                <c:pt idx="1634">
                  <c:v>0.72014999999999996</c:v>
                </c:pt>
                <c:pt idx="1635">
                  <c:v>0.72074000000000005</c:v>
                </c:pt>
                <c:pt idx="1636">
                  <c:v>0.72674000000000005</c:v>
                </c:pt>
                <c:pt idx="1637">
                  <c:v>0.72774000000000005</c:v>
                </c:pt>
                <c:pt idx="1638">
                  <c:v>0.72865999999999997</c:v>
                </c:pt>
                <c:pt idx="1639">
                  <c:v>0.73014000000000001</c:v>
                </c:pt>
                <c:pt idx="1640">
                  <c:v>0.73160999999999998</c:v>
                </c:pt>
                <c:pt idx="1641">
                  <c:v>0.73368</c:v>
                </c:pt>
                <c:pt idx="1642">
                  <c:v>0.73394999999999999</c:v>
                </c:pt>
                <c:pt idx="1643">
                  <c:v>0.73494999999999999</c:v>
                </c:pt>
                <c:pt idx="1644">
                  <c:v>0.73568</c:v>
                </c:pt>
                <c:pt idx="1645">
                  <c:v>0.73595999999999995</c:v>
                </c:pt>
                <c:pt idx="1646">
                  <c:v>0.73675000000000002</c:v>
                </c:pt>
                <c:pt idx="1647">
                  <c:v>0.74195999999999995</c:v>
                </c:pt>
                <c:pt idx="1648">
                  <c:v>0.74275999999999998</c:v>
                </c:pt>
                <c:pt idx="1649">
                  <c:v>0.74573</c:v>
                </c:pt>
                <c:pt idx="1650">
                  <c:v>0.74607000000000001</c:v>
                </c:pt>
                <c:pt idx="1651">
                  <c:v>0.74911000000000005</c:v>
                </c:pt>
                <c:pt idx="1652">
                  <c:v>0.74929999999999997</c:v>
                </c:pt>
                <c:pt idx="1653">
                  <c:v>0.75073999999999996</c:v>
                </c:pt>
                <c:pt idx="1654">
                  <c:v>0.75899000000000005</c:v>
                </c:pt>
                <c:pt idx="1655">
                  <c:v>0.76075999999999999</c:v>
                </c:pt>
                <c:pt idx="1656">
                  <c:v>0.7611</c:v>
                </c:pt>
                <c:pt idx="1657">
                  <c:v>0.76165000000000005</c:v>
                </c:pt>
                <c:pt idx="1658">
                  <c:v>0.76566000000000001</c:v>
                </c:pt>
                <c:pt idx="1659">
                  <c:v>0.76666000000000001</c:v>
                </c:pt>
                <c:pt idx="1660">
                  <c:v>0.76673999999999998</c:v>
                </c:pt>
                <c:pt idx="1661">
                  <c:v>0.76709000000000005</c:v>
                </c:pt>
                <c:pt idx="1662">
                  <c:v>0.76865000000000006</c:v>
                </c:pt>
                <c:pt idx="1663">
                  <c:v>0.76932</c:v>
                </c:pt>
                <c:pt idx="1664">
                  <c:v>0.77309000000000005</c:v>
                </c:pt>
                <c:pt idx="1665">
                  <c:v>0.77929000000000004</c:v>
                </c:pt>
                <c:pt idx="1666">
                  <c:v>0.78807000000000005</c:v>
                </c:pt>
                <c:pt idx="1667">
                  <c:v>0.78907000000000005</c:v>
                </c:pt>
                <c:pt idx="1668">
                  <c:v>0.78927999999999998</c:v>
                </c:pt>
                <c:pt idx="1669">
                  <c:v>0.79661999999999999</c:v>
                </c:pt>
                <c:pt idx="1670">
                  <c:v>0.79862999999999995</c:v>
                </c:pt>
                <c:pt idx="1671">
                  <c:v>0.83980999999999995</c:v>
                </c:pt>
                <c:pt idx="1672">
                  <c:v>0.83980999999999995</c:v>
                </c:pt>
                <c:pt idx="1673">
                  <c:v>0.85482000000000002</c:v>
                </c:pt>
                <c:pt idx="1674">
                  <c:v>0.93584999999999996</c:v>
                </c:pt>
                <c:pt idx="1675">
                  <c:v>0.97423000000000004</c:v>
                </c:pt>
                <c:pt idx="1676">
                  <c:v>1.0124200000000001</c:v>
                </c:pt>
                <c:pt idx="1677">
                  <c:v>1.0198799999999999</c:v>
                </c:pt>
                <c:pt idx="1678">
                  <c:v>1.02088</c:v>
                </c:pt>
                <c:pt idx="1679">
                  <c:v>1.02789</c:v>
                </c:pt>
                <c:pt idx="1680">
                  <c:v>1.04817</c:v>
                </c:pt>
                <c:pt idx="1681">
                  <c:v>1.1209199999999999</c:v>
                </c:pt>
                <c:pt idx="1682">
                  <c:v>1.2322500000000001</c:v>
                </c:pt>
                <c:pt idx="1683">
                  <c:v>1.23597</c:v>
                </c:pt>
                <c:pt idx="1684">
                  <c:v>1.29911</c:v>
                </c:pt>
                <c:pt idx="1685">
                  <c:v>1.3041</c:v>
                </c:pt>
                <c:pt idx="1686">
                  <c:v>1.3061100000000001</c:v>
                </c:pt>
                <c:pt idx="1687">
                  <c:v>1.3131699999999999</c:v>
                </c:pt>
                <c:pt idx="1688">
                  <c:v>1.3290999999999999</c:v>
                </c:pt>
                <c:pt idx="1689">
                  <c:v>1.34101</c:v>
                </c:pt>
                <c:pt idx="1690">
                  <c:v>1.3513599999999999</c:v>
                </c:pt>
                <c:pt idx="1691">
                  <c:v>1.35608</c:v>
                </c:pt>
                <c:pt idx="1692">
                  <c:v>1.39103</c:v>
                </c:pt>
                <c:pt idx="1693">
                  <c:v>1.4163300000000001</c:v>
                </c:pt>
                <c:pt idx="1694">
                  <c:v>1.5428999999999999</c:v>
                </c:pt>
                <c:pt idx="1695">
                  <c:v>1.54901</c:v>
                </c:pt>
                <c:pt idx="1696">
                  <c:v>1.6150500000000001</c:v>
                </c:pt>
                <c:pt idx="1697">
                  <c:v>1.69706</c:v>
                </c:pt>
                <c:pt idx="1698">
                  <c:v>1.8011900000000001</c:v>
                </c:pt>
                <c:pt idx="1699">
                  <c:v>1.9116500000000001</c:v>
                </c:pt>
                <c:pt idx="1700">
                  <c:v>2.2613699999999999</c:v>
                </c:pt>
              </c:numCache>
            </c:numRef>
          </c:xVal>
          <c:yVal>
            <c:numRef>
              <c:f>'SNe Ia Data'!$L$7:$L$1707</c:f>
              <c:numCache>
                <c:formatCode>0.00</c:formatCode>
                <c:ptCount val="1701"/>
                <c:pt idx="0">
                  <c:v>6.407857907184777</c:v>
                </c:pt>
                <c:pt idx="1">
                  <c:v>6.3811966510758458</c:v>
                </c:pt>
                <c:pt idx="2">
                  <c:v>14.230712474322047</c:v>
                </c:pt>
                <c:pt idx="3">
                  <c:v>14.417983162057007</c:v>
                </c:pt>
                <c:pt idx="4">
                  <c:v>14.710387126287154</c:v>
                </c:pt>
                <c:pt idx="5">
                  <c:v>14.508127072996244</c:v>
                </c:pt>
                <c:pt idx="6">
                  <c:v>12.509803615567796</c:v>
                </c:pt>
                <c:pt idx="7">
                  <c:v>13.326260728696848</c:v>
                </c:pt>
                <c:pt idx="8">
                  <c:v>12.301440150253114</c:v>
                </c:pt>
                <c:pt idx="9">
                  <c:v>12.752307604414076</c:v>
                </c:pt>
                <c:pt idx="10">
                  <c:v>19.173280670959734</c:v>
                </c:pt>
                <c:pt idx="11">
                  <c:v>22.239047559168625</c:v>
                </c:pt>
                <c:pt idx="12">
                  <c:v>20.406137938116188</c:v>
                </c:pt>
                <c:pt idx="13">
                  <c:v>21.952560766999163</c:v>
                </c:pt>
                <c:pt idx="14">
                  <c:v>16.195842375981666</c:v>
                </c:pt>
                <c:pt idx="15">
                  <c:v>18.874668423611666</c:v>
                </c:pt>
                <c:pt idx="16">
                  <c:v>19.158130181077411</c:v>
                </c:pt>
                <c:pt idx="17">
                  <c:v>20.208931973840112</c:v>
                </c:pt>
                <c:pt idx="18">
                  <c:v>20.875092376466782</c:v>
                </c:pt>
                <c:pt idx="19">
                  <c:v>24.67433643209208</c:v>
                </c:pt>
                <c:pt idx="20">
                  <c:v>26.50521430396314</c:v>
                </c:pt>
                <c:pt idx="21">
                  <c:v>17.430287478214897</c:v>
                </c:pt>
                <c:pt idx="22">
                  <c:v>16.261260532808201</c:v>
                </c:pt>
                <c:pt idx="23">
                  <c:v>20.945564333875424</c:v>
                </c:pt>
                <c:pt idx="24">
                  <c:v>17.279324316325017</c:v>
                </c:pt>
                <c:pt idx="25">
                  <c:v>18.3169727786557</c:v>
                </c:pt>
                <c:pt idx="26">
                  <c:v>22.163325666564734</c:v>
                </c:pt>
                <c:pt idx="27">
                  <c:v>18.872971844229681</c:v>
                </c:pt>
                <c:pt idx="28">
                  <c:v>20.295206128840071</c:v>
                </c:pt>
                <c:pt idx="29">
                  <c:v>21.090500105109278</c:v>
                </c:pt>
                <c:pt idx="30">
                  <c:v>22.895260750342914</c:v>
                </c:pt>
                <c:pt idx="31">
                  <c:v>24.012580510777155</c:v>
                </c:pt>
                <c:pt idx="32">
                  <c:v>23.650916129323363</c:v>
                </c:pt>
                <c:pt idx="33">
                  <c:v>21.07226668655802</c:v>
                </c:pt>
                <c:pt idx="34">
                  <c:v>20.449095963891867</c:v>
                </c:pt>
                <c:pt idx="35">
                  <c:v>22.439695118833495</c:v>
                </c:pt>
                <c:pt idx="36">
                  <c:v>27.306941504239017</c:v>
                </c:pt>
                <c:pt idx="37">
                  <c:v>31.599684752939872</c:v>
                </c:pt>
                <c:pt idx="38">
                  <c:v>24.329651270076635</c:v>
                </c:pt>
                <c:pt idx="39">
                  <c:v>26.283316693758287</c:v>
                </c:pt>
                <c:pt idx="40">
                  <c:v>24.492919662456586</c:v>
                </c:pt>
                <c:pt idx="41">
                  <c:v>14.419306188284228</c:v>
                </c:pt>
                <c:pt idx="42">
                  <c:v>16.771914423253452</c:v>
                </c:pt>
                <c:pt idx="43">
                  <c:v>25.420718497585245</c:v>
                </c:pt>
                <c:pt idx="44">
                  <c:v>24.378178854819623</c:v>
                </c:pt>
                <c:pt idx="45">
                  <c:v>26.054672225470355</c:v>
                </c:pt>
                <c:pt idx="46">
                  <c:v>24.825237338271265</c:v>
                </c:pt>
                <c:pt idx="47">
                  <c:v>26.872508195023038</c:v>
                </c:pt>
                <c:pt idx="48">
                  <c:v>26.9786430442789</c:v>
                </c:pt>
                <c:pt idx="49">
                  <c:v>26.268761531694057</c:v>
                </c:pt>
                <c:pt idx="50">
                  <c:v>39.037954900179301</c:v>
                </c:pt>
                <c:pt idx="51">
                  <c:v>29.235601934875067</c:v>
                </c:pt>
                <c:pt idx="52">
                  <c:v>30.530133967139665</c:v>
                </c:pt>
                <c:pt idx="53">
                  <c:v>30.272603172873133</c:v>
                </c:pt>
                <c:pt idx="54">
                  <c:v>23.18957193994661</c:v>
                </c:pt>
                <c:pt idx="55">
                  <c:v>17.802686905345762</c:v>
                </c:pt>
                <c:pt idx="56">
                  <c:v>28.633951037241342</c:v>
                </c:pt>
                <c:pt idx="57">
                  <c:v>25.242997832406925</c:v>
                </c:pt>
                <c:pt idx="58">
                  <c:v>26.606774202047035</c:v>
                </c:pt>
                <c:pt idx="59">
                  <c:v>26.481856019713529</c:v>
                </c:pt>
                <c:pt idx="60">
                  <c:v>26.561232292722789</c:v>
                </c:pt>
                <c:pt idx="61">
                  <c:v>29.891522291229318</c:v>
                </c:pt>
                <c:pt idx="62">
                  <c:v>29.33549901275773</c:v>
                </c:pt>
                <c:pt idx="63">
                  <c:v>29.4982190966244</c:v>
                </c:pt>
                <c:pt idx="64">
                  <c:v>29.290010947196158</c:v>
                </c:pt>
                <c:pt idx="65">
                  <c:v>31.560435240233222</c:v>
                </c:pt>
                <c:pt idx="66">
                  <c:v>32.24567083672757</c:v>
                </c:pt>
                <c:pt idx="67">
                  <c:v>37.499990698042168</c:v>
                </c:pt>
                <c:pt idx="68">
                  <c:v>36.452819572598393</c:v>
                </c:pt>
                <c:pt idx="69">
                  <c:v>36.676547570504617</c:v>
                </c:pt>
                <c:pt idx="70">
                  <c:v>29.166970742664041</c:v>
                </c:pt>
                <c:pt idx="71">
                  <c:v>28.390441480676511</c:v>
                </c:pt>
                <c:pt idx="72">
                  <c:v>33.862347017464735</c:v>
                </c:pt>
                <c:pt idx="73">
                  <c:v>34.017495467979572</c:v>
                </c:pt>
                <c:pt idx="74">
                  <c:v>32.234566361534199</c:v>
                </c:pt>
                <c:pt idx="75">
                  <c:v>34.460818100980639</c:v>
                </c:pt>
                <c:pt idx="76">
                  <c:v>30.274359238331318</c:v>
                </c:pt>
                <c:pt idx="77">
                  <c:v>35.919258936681445</c:v>
                </c:pt>
                <c:pt idx="78">
                  <c:v>34.58076399983517</c:v>
                </c:pt>
                <c:pt idx="79">
                  <c:v>32.100583488801369</c:v>
                </c:pt>
                <c:pt idx="80">
                  <c:v>31.217655091478729</c:v>
                </c:pt>
                <c:pt idx="81">
                  <c:v>44.2242636009574</c:v>
                </c:pt>
                <c:pt idx="82">
                  <c:v>33.145586552183261</c:v>
                </c:pt>
                <c:pt idx="83">
                  <c:v>35.745658864658921</c:v>
                </c:pt>
                <c:pt idx="84">
                  <c:v>33.095572127893384</c:v>
                </c:pt>
                <c:pt idx="85">
                  <c:v>35.687123303032216</c:v>
                </c:pt>
                <c:pt idx="86">
                  <c:v>35.465836352267566</c:v>
                </c:pt>
                <c:pt idx="87">
                  <c:v>35.746870154115456</c:v>
                </c:pt>
                <c:pt idx="88">
                  <c:v>29.208063760694795</c:v>
                </c:pt>
                <c:pt idx="89">
                  <c:v>29.668267082191964</c:v>
                </c:pt>
                <c:pt idx="90">
                  <c:v>28.728872770930803</c:v>
                </c:pt>
                <c:pt idx="91">
                  <c:v>31.364371985257772</c:v>
                </c:pt>
                <c:pt idx="92">
                  <c:v>38.385985419039677</c:v>
                </c:pt>
                <c:pt idx="93">
                  <c:v>36.673841577271325</c:v>
                </c:pt>
                <c:pt idx="94">
                  <c:v>36.219484212139555</c:v>
                </c:pt>
                <c:pt idx="95">
                  <c:v>38.159195674372057</c:v>
                </c:pt>
                <c:pt idx="96">
                  <c:v>38.333764104981512</c:v>
                </c:pt>
                <c:pt idx="97">
                  <c:v>38.61806044786227</c:v>
                </c:pt>
                <c:pt idx="98">
                  <c:v>29.808159677236585</c:v>
                </c:pt>
                <c:pt idx="99">
                  <c:v>40.088047783683734</c:v>
                </c:pt>
                <c:pt idx="100">
                  <c:v>44.562254437358156</c:v>
                </c:pt>
                <c:pt idx="101">
                  <c:v>44.163011753199399</c:v>
                </c:pt>
                <c:pt idx="102">
                  <c:v>43.988670338664761</c:v>
                </c:pt>
                <c:pt idx="103">
                  <c:v>37.272683643324598</c:v>
                </c:pt>
                <c:pt idx="104">
                  <c:v>36.085698198991075</c:v>
                </c:pt>
                <c:pt idx="105">
                  <c:v>36.762376792620323</c:v>
                </c:pt>
                <c:pt idx="106">
                  <c:v>38.47218088528038</c:v>
                </c:pt>
                <c:pt idx="107">
                  <c:v>49.919472327504039</c:v>
                </c:pt>
                <c:pt idx="108">
                  <c:v>31.976881491005514</c:v>
                </c:pt>
                <c:pt idx="109">
                  <c:v>33.75027967455398</c:v>
                </c:pt>
                <c:pt idx="110">
                  <c:v>36.791639230066394</c:v>
                </c:pt>
                <c:pt idx="111">
                  <c:v>35.012190275745155</c:v>
                </c:pt>
                <c:pt idx="112">
                  <c:v>38.839426989704897</c:v>
                </c:pt>
                <c:pt idx="113">
                  <c:v>39.690061513734385</c:v>
                </c:pt>
                <c:pt idx="114">
                  <c:v>45.422835566215113</c:v>
                </c:pt>
                <c:pt idx="115">
                  <c:v>43.125568780244443</c:v>
                </c:pt>
                <c:pt idx="116">
                  <c:v>45.868304189460048</c:v>
                </c:pt>
                <c:pt idx="117">
                  <c:v>42.377142110664828</c:v>
                </c:pt>
                <c:pt idx="118">
                  <c:v>41.98400392878311</c:v>
                </c:pt>
                <c:pt idx="119">
                  <c:v>45.533923021141732</c:v>
                </c:pt>
                <c:pt idx="120">
                  <c:v>44.47547425604121</c:v>
                </c:pt>
                <c:pt idx="121">
                  <c:v>42.610761541414647</c:v>
                </c:pt>
                <c:pt idx="122">
                  <c:v>39.47827633169031</c:v>
                </c:pt>
                <c:pt idx="123">
                  <c:v>44.172896327187679</c:v>
                </c:pt>
                <c:pt idx="124">
                  <c:v>52.55717724822744</c:v>
                </c:pt>
                <c:pt idx="125">
                  <c:v>54.408841651445691</c:v>
                </c:pt>
                <c:pt idx="126">
                  <c:v>52.015244230589502</c:v>
                </c:pt>
                <c:pt idx="127">
                  <c:v>59.303579267696328</c:v>
                </c:pt>
                <c:pt idx="128">
                  <c:v>48.882514030613279</c:v>
                </c:pt>
                <c:pt idx="129">
                  <c:v>51.05520002282924</c:v>
                </c:pt>
                <c:pt idx="130">
                  <c:v>52.614269620792903</c:v>
                </c:pt>
                <c:pt idx="131">
                  <c:v>50.861140912103366</c:v>
                </c:pt>
                <c:pt idx="132">
                  <c:v>60.44207452377703</c:v>
                </c:pt>
                <c:pt idx="133">
                  <c:v>57.004774234034606</c:v>
                </c:pt>
                <c:pt idx="134">
                  <c:v>56.083197458971412</c:v>
                </c:pt>
                <c:pt idx="135">
                  <c:v>56.912713956871812</c:v>
                </c:pt>
                <c:pt idx="136">
                  <c:v>55.804927724994485</c:v>
                </c:pt>
                <c:pt idx="137">
                  <c:v>55.826106274776564</c:v>
                </c:pt>
                <c:pt idx="138">
                  <c:v>52.663576176138633</c:v>
                </c:pt>
                <c:pt idx="139">
                  <c:v>50.798288564802078</c:v>
                </c:pt>
                <c:pt idx="140">
                  <c:v>53.511014313082448</c:v>
                </c:pt>
                <c:pt idx="141">
                  <c:v>53.741823366158002</c:v>
                </c:pt>
                <c:pt idx="142">
                  <c:v>50.81812807075336</c:v>
                </c:pt>
                <c:pt idx="143">
                  <c:v>54.867171282402666</c:v>
                </c:pt>
                <c:pt idx="144">
                  <c:v>57.178955796782319</c:v>
                </c:pt>
                <c:pt idx="145">
                  <c:v>50.743822120713183</c:v>
                </c:pt>
                <c:pt idx="146">
                  <c:v>49.947729838144426</c:v>
                </c:pt>
                <c:pt idx="147">
                  <c:v>49.664592223428606</c:v>
                </c:pt>
                <c:pt idx="148">
                  <c:v>48.056284939111777</c:v>
                </c:pt>
                <c:pt idx="149">
                  <c:v>59.721830421455948</c:v>
                </c:pt>
                <c:pt idx="150">
                  <c:v>60.167591625490566</c:v>
                </c:pt>
                <c:pt idx="151">
                  <c:v>58.485206276917722</c:v>
                </c:pt>
                <c:pt idx="152">
                  <c:v>59.273602040877805</c:v>
                </c:pt>
                <c:pt idx="153">
                  <c:v>57.748456380060517</c:v>
                </c:pt>
                <c:pt idx="154">
                  <c:v>58.649615597611344</c:v>
                </c:pt>
                <c:pt idx="155">
                  <c:v>57.192533863862195</c:v>
                </c:pt>
                <c:pt idx="156">
                  <c:v>54.979477729209705</c:v>
                </c:pt>
                <c:pt idx="157">
                  <c:v>56.478249184226485</c:v>
                </c:pt>
                <c:pt idx="158">
                  <c:v>58.141064905722139</c:v>
                </c:pt>
                <c:pt idx="159">
                  <c:v>54.424376155429876</c:v>
                </c:pt>
                <c:pt idx="160">
                  <c:v>59.320203196624611</c:v>
                </c:pt>
                <c:pt idx="161">
                  <c:v>60.129815046541758</c:v>
                </c:pt>
                <c:pt idx="162">
                  <c:v>60.454143588144731</c:v>
                </c:pt>
                <c:pt idx="163">
                  <c:v>59.24867785089576</c:v>
                </c:pt>
                <c:pt idx="164">
                  <c:v>75.598609585054831</c:v>
                </c:pt>
                <c:pt idx="165">
                  <c:v>71.050479957015014</c:v>
                </c:pt>
                <c:pt idx="166">
                  <c:v>73.513431253346496</c:v>
                </c:pt>
                <c:pt idx="167">
                  <c:v>61.309292152263303</c:v>
                </c:pt>
                <c:pt idx="168">
                  <c:v>69.286695984960787</c:v>
                </c:pt>
                <c:pt idx="169">
                  <c:v>57.086026764873097</c:v>
                </c:pt>
                <c:pt idx="170">
                  <c:v>60.335617799602488</c:v>
                </c:pt>
                <c:pt idx="171">
                  <c:v>61.182200653020722</c:v>
                </c:pt>
                <c:pt idx="172">
                  <c:v>57.528757462823343</c:v>
                </c:pt>
                <c:pt idx="173">
                  <c:v>56.507878149178303</c:v>
                </c:pt>
                <c:pt idx="174">
                  <c:v>60.390467830951572</c:v>
                </c:pt>
                <c:pt idx="175">
                  <c:v>58.643154663521877</c:v>
                </c:pt>
                <c:pt idx="176">
                  <c:v>65.463227907226269</c:v>
                </c:pt>
                <c:pt idx="177">
                  <c:v>71.171383802155574</c:v>
                </c:pt>
                <c:pt idx="178">
                  <c:v>59.241467485255768</c:v>
                </c:pt>
                <c:pt idx="179">
                  <c:v>65.147439013959342</c:v>
                </c:pt>
                <c:pt idx="180">
                  <c:v>62.570701209238365</c:v>
                </c:pt>
                <c:pt idx="181">
                  <c:v>57.057347188469727</c:v>
                </c:pt>
                <c:pt idx="182">
                  <c:v>68.945402066286064</c:v>
                </c:pt>
                <c:pt idx="183">
                  <c:v>57.592595085182296</c:v>
                </c:pt>
                <c:pt idx="184">
                  <c:v>65.136642067309381</c:v>
                </c:pt>
                <c:pt idx="185">
                  <c:v>75.809261856599647</c:v>
                </c:pt>
                <c:pt idx="186">
                  <c:v>67.078741935504212</c:v>
                </c:pt>
                <c:pt idx="187">
                  <c:v>66.289458896525943</c:v>
                </c:pt>
                <c:pt idx="188">
                  <c:v>68.590372274532342</c:v>
                </c:pt>
                <c:pt idx="189">
                  <c:v>71.060265860669674</c:v>
                </c:pt>
                <c:pt idx="190">
                  <c:v>68.780173973863455</c:v>
                </c:pt>
                <c:pt idx="191">
                  <c:v>63.610529895540836</c:v>
                </c:pt>
                <c:pt idx="192">
                  <c:v>60.143444702873786</c:v>
                </c:pt>
                <c:pt idx="193">
                  <c:v>56.279352994150841</c:v>
                </c:pt>
                <c:pt idx="194">
                  <c:v>57.144743805162896</c:v>
                </c:pt>
                <c:pt idx="195">
                  <c:v>65.779181410585494</c:v>
                </c:pt>
                <c:pt idx="196">
                  <c:v>63.67169817518986</c:v>
                </c:pt>
                <c:pt idx="197">
                  <c:v>73.82571095636608</c:v>
                </c:pt>
                <c:pt idx="198">
                  <c:v>66.332496044904005</c:v>
                </c:pt>
                <c:pt idx="199">
                  <c:v>65.616446621537833</c:v>
                </c:pt>
                <c:pt idx="200">
                  <c:v>67.581457534122819</c:v>
                </c:pt>
                <c:pt idx="201">
                  <c:v>63.11648344211207</c:v>
                </c:pt>
                <c:pt idx="202">
                  <c:v>58.954945197792362</c:v>
                </c:pt>
                <c:pt idx="203">
                  <c:v>74.000763743573231</c:v>
                </c:pt>
                <c:pt idx="204">
                  <c:v>64.640727862048337</c:v>
                </c:pt>
                <c:pt idx="205">
                  <c:v>67.898911487305355</c:v>
                </c:pt>
                <c:pt idx="206">
                  <c:v>67.849627548415071</c:v>
                </c:pt>
                <c:pt idx="207">
                  <c:v>64.363247105616509</c:v>
                </c:pt>
                <c:pt idx="208">
                  <c:v>66.716040246765829</c:v>
                </c:pt>
                <c:pt idx="209">
                  <c:v>70.366924516047774</c:v>
                </c:pt>
                <c:pt idx="210">
                  <c:v>60.22011132092031</c:v>
                </c:pt>
                <c:pt idx="211">
                  <c:v>68.178755252475398</c:v>
                </c:pt>
                <c:pt idx="212">
                  <c:v>63.634522059802862</c:v>
                </c:pt>
                <c:pt idx="213">
                  <c:v>72.156573022046189</c:v>
                </c:pt>
                <c:pt idx="214">
                  <c:v>73.8688534154211</c:v>
                </c:pt>
                <c:pt idx="215">
                  <c:v>60.753735766919796</c:v>
                </c:pt>
                <c:pt idx="216">
                  <c:v>68.580309636475931</c:v>
                </c:pt>
                <c:pt idx="217">
                  <c:v>74.175937839050818</c:v>
                </c:pt>
                <c:pt idx="218">
                  <c:v>77.462490161846404</c:v>
                </c:pt>
                <c:pt idx="219">
                  <c:v>63.217928653217086</c:v>
                </c:pt>
                <c:pt idx="220">
                  <c:v>58.472941808396051</c:v>
                </c:pt>
                <c:pt idx="221">
                  <c:v>61.322806138309396</c:v>
                </c:pt>
                <c:pt idx="222">
                  <c:v>79.916184342361717</c:v>
                </c:pt>
                <c:pt idx="223">
                  <c:v>75.640559049726576</c:v>
                </c:pt>
                <c:pt idx="224">
                  <c:v>61.631434464204368</c:v>
                </c:pt>
                <c:pt idx="225">
                  <c:v>67.766847684324134</c:v>
                </c:pt>
                <c:pt idx="226">
                  <c:v>60.635084649154166</c:v>
                </c:pt>
                <c:pt idx="227">
                  <c:v>66.391507814338581</c:v>
                </c:pt>
                <c:pt idx="228">
                  <c:v>84.701000830024682</c:v>
                </c:pt>
                <c:pt idx="229">
                  <c:v>68.30581412779631</c:v>
                </c:pt>
                <c:pt idx="230">
                  <c:v>66.980174399694334</c:v>
                </c:pt>
                <c:pt idx="231">
                  <c:v>76.472714443872178</c:v>
                </c:pt>
                <c:pt idx="232">
                  <c:v>82.55173360946327</c:v>
                </c:pt>
                <c:pt idx="233">
                  <c:v>75.429258422328843</c:v>
                </c:pt>
                <c:pt idx="234">
                  <c:v>69.733133608332395</c:v>
                </c:pt>
                <c:pt idx="235">
                  <c:v>68.461475415921967</c:v>
                </c:pt>
                <c:pt idx="236">
                  <c:v>57.555767292853666</c:v>
                </c:pt>
                <c:pt idx="237">
                  <c:v>73.698935330538177</c:v>
                </c:pt>
                <c:pt idx="238">
                  <c:v>74.727135697239433</c:v>
                </c:pt>
                <c:pt idx="239">
                  <c:v>65.70671617581732</c:v>
                </c:pt>
                <c:pt idx="240">
                  <c:v>70.496472512477339</c:v>
                </c:pt>
                <c:pt idx="241">
                  <c:v>75.241219859588796</c:v>
                </c:pt>
                <c:pt idx="242">
                  <c:v>73.317600304069586</c:v>
                </c:pt>
                <c:pt idx="243">
                  <c:v>69.266445849560327</c:v>
                </c:pt>
                <c:pt idx="244">
                  <c:v>68.670866242870844</c:v>
                </c:pt>
                <c:pt idx="245">
                  <c:v>73.718218268643511</c:v>
                </c:pt>
                <c:pt idx="246">
                  <c:v>69.376567863000659</c:v>
                </c:pt>
                <c:pt idx="247">
                  <c:v>83.372025367931542</c:v>
                </c:pt>
                <c:pt idx="248">
                  <c:v>102.49815263499764</c:v>
                </c:pt>
                <c:pt idx="249">
                  <c:v>67.010853150017951</c:v>
                </c:pt>
                <c:pt idx="250">
                  <c:v>77.77786578711931</c:v>
                </c:pt>
                <c:pt idx="251">
                  <c:v>76.24962883815094</c:v>
                </c:pt>
                <c:pt idx="252">
                  <c:v>79.755520560757873</c:v>
                </c:pt>
                <c:pt idx="253">
                  <c:v>80.849399950509465</c:v>
                </c:pt>
                <c:pt idx="254">
                  <c:v>80.18720101185734</c:v>
                </c:pt>
                <c:pt idx="255">
                  <c:v>84.062348696843017</c:v>
                </c:pt>
                <c:pt idx="256">
                  <c:v>79.768808301734694</c:v>
                </c:pt>
                <c:pt idx="257">
                  <c:v>79.246339376013182</c:v>
                </c:pt>
                <c:pt idx="258">
                  <c:v>78.245765548692972</c:v>
                </c:pt>
                <c:pt idx="259">
                  <c:v>90.723672881708978</c:v>
                </c:pt>
                <c:pt idx="260">
                  <c:v>92.151319459087446</c:v>
                </c:pt>
                <c:pt idx="261">
                  <c:v>87.453830008663957</c:v>
                </c:pt>
                <c:pt idx="262">
                  <c:v>86.916072197795643</c:v>
                </c:pt>
                <c:pt idx="263">
                  <c:v>88.133683174041238</c:v>
                </c:pt>
                <c:pt idx="264">
                  <c:v>75.934475237205504</c:v>
                </c:pt>
                <c:pt idx="265">
                  <c:v>87.551924166098118</c:v>
                </c:pt>
                <c:pt idx="266">
                  <c:v>83.009105125275852</c:v>
                </c:pt>
                <c:pt idx="267">
                  <c:v>76.465222749160802</c:v>
                </c:pt>
                <c:pt idx="268">
                  <c:v>86.51634822784662</c:v>
                </c:pt>
                <c:pt idx="269">
                  <c:v>82.505744204863646</c:v>
                </c:pt>
                <c:pt idx="270">
                  <c:v>76.682192544678713</c:v>
                </c:pt>
                <c:pt idx="271">
                  <c:v>81.561921748245837</c:v>
                </c:pt>
                <c:pt idx="272">
                  <c:v>83.851392263198434</c:v>
                </c:pt>
                <c:pt idx="273">
                  <c:v>98.321637294845161</c:v>
                </c:pt>
                <c:pt idx="274">
                  <c:v>92.218015475378095</c:v>
                </c:pt>
                <c:pt idx="275">
                  <c:v>85.629484199592909</c:v>
                </c:pt>
                <c:pt idx="276">
                  <c:v>83.492896947129992</c:v>
                </c:pt>
                <c:pt idx="277">
                  <c:v>83.379120924771499</c:v>
                </c:pt>
                <c:pt idx="278">
                  <c:v>79.243176114269502</c:v>
                </c:pt>
                <c:pt idx="279">
                  <c:v>86.913973642625734</c:v>
                </c:pt>
                <c:pt idx="280">
                  <c:v>108.28663593475012</c:v>
                </c:pt>
                <c:pt idx="281">
                  <c:v>84.400650913830503</c:v>
                </c:pt>
                <c:pt idx="282">
                  <c:v>74.105630387509649</c:v>
                </c:pt>
                <c:pt idx="283">
                  <c:v>79.628306969496819</c:v>
                </c:pt>
                <c:pt idx="284">
                  <c:v>80.138795384795714</c:v>
                </c:pt>
                <c:pt idx="285">
                  <c:v>82.44066953352025</c:v>
                </c:pt>
                <c:pt idx="286">
                  <c:v>80.380909412659335</c:v>
                </c:pt>
                <c:pt idx="287">
                  <c:v>92.475674146441321</c:v>
                </c:pt>
                <c:pt idx="288">
                  <c:v>87.071396104156705</c:v>
                </c:pt>
                <c:pt idx="289">
                  <c:v>84.289467852575982</c:v>
                </c:pt>
                <c:pt idx="290">
                  <c:v>74.471280602055387</c:v>
                </c:pt>
                <c:pt idx="291">
                  <c:v>93.724599221883508</c:v>
                </c:pt>
                <c:pt idx="292">
                  <c:v>106.95161181627155</c:v>
                </c:pt>
                <c:pt idx="293">
                  <c:v>111.38142092259147</c:v>
                </c:pt>
                <c:pt idx="294">
                  <c:v>87.763829287777796</c:v>
                </c:pt>
                <c:pt idx="295">
                  <c:v>87.418057925538875</c:v>
                </c:pt>
                <c:pt idx="296">
                  <c:v>87.288957358288187</c:v>
                </c:pt>
                <c:pt idx="297">
                  <c:v>85.782739606338112</c:v>
                </c:pt>
                <c:pt idx="298">
                  <c:v>71.93985265918036</c:v>
                </c:pt>
                <c:pt idx="299">
                  <c:v>83.724135520438111</c:v>
                </c:pt>
                <c:pt idx="300">
                  <c:v>88.236625764651166</c:v>
                </c:pt>
                <c:pt idx="301">
                  <c:v>93.51041405189963</c:v>
                </c:pt>
                <c:pt idx="302">
                  <c:v>84.745992054748115</c:v>
                </c:pt>
                <c:pt idx="303">
                  <c:v>85.555417708971589</c:v>
                </c:pt>
                <c:pt idx="304">
                  <c:v>96.123093694170208</c:v>
                </c:pt>
                <c:pt idx="305">
                  <c:v>97.052186029481192</c:v>
                </c:pt>
                <c:pt idx="306">
                  <c:v>82.743971482974501</c:v>
                </c:pt>
                <c:pt idx="307">
                  <c:v>89.783623843881273</c:v>
                </c:pt>
                <c:pt idx="308">
                  <c:v>97.255406629799339</c:v>
                </c:pt>
                <c:pt idx="309">
                  <c:v>98.890504387349878</c:v>
                </c:pt>
                <c:pt idx="310">
                  <c:v>106.56519893060791</c:v>
                </c:pt>
                <c:pt idx="311">
                  <c:v>90.353272735347758</c:v>
                </c:pt>
                <c:pt idx="312">
                  <c:v>90.092554260463615</c:v>
                </c:pt>
                <c:pt idx="313">
                  <c:v>97.318214876710442</c:v>
                </c:pt>
                <c:pt idx="314">
                  <c:v>94.019698030249216</c:v>
                </c:pt>
                <c:pt idx="315">
                  <c:v>95.75425242719524</c:v>
                </c:pt>
                <c:pt idx="316">
                  <c:v>91.023302396668328</c:v>
                </c:pt>
                <c:pt idx="317">
                  <c:v>90.807122091839688</c:v>
                </c:pt>
                <c:pt idx="318">
                  <c:v>93.971751983995745</c:v>
                </c:pt>
                <c:pt idx="319">
                  <c:v>90.024528614286609</c:v>
                </c:pt>
                <c:pt idx="320">
                  <c:v>91.633646633164503</c:v>
                </c:pt>
                <c:pt idx="321">
                  <c:v>103.18876958732773</c:v>
                </c:pt>
                <c:pt idx="322">
                  <c:v>89.271657836912183</c:v>
                </c:pt>
                <c:pt idx="323">
                  <c:v>94.405567661728455</c:v>
                </c:pt>
                <c:pt idx="324">
                  <c:v>91.384278219837142</c:v>
                </c:pt>
                <c:pt idx="325">
                  <c:v>86.99432129112725</c:v>
                </c:pt>
                <c:pt idx="326">
                  <c:v>109.71567415383913</c:v>
                </c:pt>
                <c:pt idx="327">
                  <c:v>95.976455722681436</c:v>
                </c:pt>
                <c:pt idx="328">
                  <c:v>96.015718023723522</c:v>
                </c:pt>
                <c:pt idx="329">
                  <c:v>94.703936188432252</c:v>
                </c:pt>
                <c:pt idx="330">
                  <c:v>99.959287993252119</c:v>
                </c:pt>
                <c:pt idx="331">
                  <c:v>90.130577964661327</c:v>
                </c:pt>
                <c:pt idx="332">
                  <c:v>96.802856311789512</c:v>
                </c:pt>
                <c:pt idx="333">
                  <c:v>96.867683028281476</c:v>
                </c:pt>
                <c:pt idx="334">
                  <c:v>98.74815425818521</c:v>
                </c:pt>
                <c:pt idx="335">
                  <c:v>103.32647033372326</c:v>
                </c:pt>
                <c:pt idx="336">
                  <c:v>84.317087766203613</c:v>
                </c:pt>
                <c:pt idx="337">
                  <c:v>74.912098662211164</c:v>
                </c:pt>
                <c:pt idx="338">
                  <c:v>93.211577504872707</c:v>
                </c:pt>
                <c:pt idx="339">
                  <c:v>96.301791284934623</c:v>
                </c:pt>
                <c:pt idx="340">
                  <c:v>95.177309659341731</c:v>
                </c:pt>
                <c:pt idx="341">
                  <c:v>90.945105690541041</c:v>
                </c:pt>
                <c:pt idx="342">
                  <c:v>91.879636004265251</c:v>
                </c:pt>
                <c:pt idx="343">
                  <c:v>93.864833040804172</c:v>
                </c:pt>
                <c:pt idx="344">
                  <c:v>93.037184230306337</c:v>
                </c:pt>
                <c:pt idx="345">
                  <c:v>100.0918291657123</c:v>
                </c:pt>
                <c:pt idx="346">
                  <c:v>102.09458261858796</c:v>
                </c:pt>
                <c:pt idx="347">
                  <c:v>98.292858235248559</c:v>
                </c:pt>
                <c:pt idx="348">
                  <c:v>83.286118016636379</c:v>
                </c:pt>
                <c:pt idx="349">
                  <c:v>94.508611793232461</c:v>
                </c:pt>
                <c:pt idx="350">
                  <c:v>99.315012043041264</c:v>
                </c:pt>
                <c:pt idx="351">
                  <c:v>97.91645595960486</c:v>
                </c:pt>
                <c:pt idx="352">
                  <c:v>97.364538573728865</c:v>
                </c:pt>
                <c:pt idx="353">
                  <c:v>101.62816780331841</c:v>
                </c:pt>
                <c:pt idx="354">
                  <c:v>97.962240648834282</c:v>
                </c:pt>
                <c:pt idx="355">
                  <c:v>102.1566885373349</c:v>
                </c:pt>
                <c:pt idx="356">
                  <c:v>105.13653843467335</c:v>
                </c:pt>
                <c:pt idx="357">
                  <c:v>79.801026569431599</c:v>
                </c:pt>
                <c:pt idx="358">
                  <c:v>94.761202501621426</c:v>
                </c:pt>
                <c:pt idx="359">
                  <c:v>97.566162605131922</c:v>
                </c:pt>
                <c:pt idx="360">
                  <c:v>104.77104412140402</c:v>
                </c:pt>
                <c:pt idx="361">
                  <c:v>104.44679307931079</c:v>
                </c:pt>
                <c:pt idx="362">
                  <c:v>101.34129787807242</c:v>
                </c:pt>
                <c:pt idx="363">
                  <c:v>98.327968423988395</c:v>
                </c:pt>
                <c:pt idx="364">
                  <c:v>95.255821369589654</c:v>
                </c:pt>
                <c:pt idx="365">
                  <c:v>112.50791178711795</c:v>
                </c:pt>
                <c:pt idx="366">
                  <c:v>101.20841138023641</c:v>
                </c:pt>
                <c:pt idx="367">
                  <c:v>101.13532071190451</c:v>
                </c:pt>
                <c:pt idx="368">
                  <c:v>103.84676545812256</c:v>
                </c:pt>
                <c:pt idx="369">
                  <c:v>97.225300025111437</c:v>
                </c:pt>
                <c:pt idx="370">
                  <c:v>112.00896545762006</c:v>
                </c:pt>
                <c:pt idx="371">
                  <c:v>108.50623989945052</c:v>
                </c:pt>
                <c:pt idx="372">
                  <c:v>105.78928357083784</c:v>
                </c:pt>
                <c:pt idx="373">
                  <c:v>94.15882535878643</c:v>
                </c:pt>
                <c:pt idx="374">
                  <c:v>94.617168658652886</c:v>
                </c:pt>
                <c:pt idx="375">
                  <c:v>93.410071821121079</c:v>
                </c:pt>
                <c:pt idx="376">
                  <c:v>93.981985703831114</c:v>
                </c:pt>
                <c:pt idx="377">
                  <c:v>104.48422698887435</c:v>
                </c:pt>
                <c:pt idx="378">
                  <c:v>113.11699463728144</c:v>
                </c:pt>
                <c:pt idx="379">
                  <c:v>112.11830306598839</c:v>
                </c:pt>
                <c:pt idx="380">
                  <c:v>92.950243966047495</c:v>
                </c:pt>
                <c:pt idx="381">
                  <c:v>94.066512342072897</c:v>
                </c:pt>
                <c:pt idx="382">
                  <c:v>100.6179651238335</c:v>
                </c:pt>
                <c:pt idx="383">
                  <c:v>103.04827020581489</c:v>
                </c:pt>
                <c:pt idx="384">
                  <c:v>99.559240619221711</c:v>
                </c:pt>
                <c:pt idx="385">
                  <c:v>78.496608652082926</c:v>
                </c:pt>
                <c:pt idx="386">
                  <c:v>97.119863066271961</c:v>
                </c:pt>
                <c:pt idx="387">
                  <c:v>109.96769048456953</c:v>
                </c:pt>
                <c:pt idx="388">
                  <c:v>112.57171533701268</c:v>
                </c:pt>
                <c:pt idx="389">
                  <c:v>105.0650060833249</c:v>
                </c:pt>
                <c:pt idx="390">
                  <c:v>104.29348312957708</c:v>
                </c:pt>
                <c:pt idx="391">
                  <c:v>101.3356342388827</c:v>
                </c:pt>
                <c:pt idx="392">
                  <c:v>99.075330101239544</c:v>
                </c:pt>
                <c:pt idx="393">
                  <c:v>90.287254046753162</c:v>
                </c:pt>
                <c:pt idx="394">
                  <c:v>108.64404931545991</c:v>
                </c:pt>
                <c:pt idx="395">
                  <c:v>111.60807408763402</c:v>
                </c:pt>
                <c:pt idx="396">
                  <c:v>105.52916461216721</c:v>
                </c:pt>
                <c:pt idx="397">
                  <c:v>101.22288892125668</c:v>
                </c:pt>
                <c:pt idx="398">
                  <c:v>83.159160646377259</c:v>
                </c:pt>
                <c:pt idx="399">
                  <c:v>108.70710497090739</c:v>
                </c:pt>
                <c:pt idx="400">
                  <c:v>118.47021428652982</c:v>
                </c:pt>
                <c:pt idx="401">
                  <c:v>116.17338612630977</c:v>
                </c:pt>
                <c:pt idx="402">
                  <c:v>105.19704921590191</c:v>
                </c:pt>
                <c:pt idx="403">
                  <c:v>94.033707169348972</c:v>
                </c:pt>
                <c:pt idx="404">
                  <c:v>113.81554093044245</c:v>
                </c:pt>
                <c:pt idx="405">
                  <c:v>106.34309749022891</c:v>
                </c:pt>
                <c:pt idx="406">
                  <c:v>107.24018141637814</c:v>
                </c:pt>
                <c:pt idx="407">
                  <c:v>105.4855952688889</c:v>
                </c:pt>
                <c:pt idx="408">
                  <c:v>115.96342450983416</c:v>
                </c:pt>
                <c:pt idx="409">
                  <c:v>109.36632275682719</c:v>
                </c:pt>
                <c:pt idx="410">
                  <c:v>112.56602699871841</c:v>
                </c:pt>
                <c:pt idx="411">
                  <c:v>104.12766363124197</c:v>
                </c:pt>
                <c:pt idx="412">
                  <c:v>110.70566677270109</c:v>
                </c:pt>
                <c:pt idx="413">
                  <c:v>116.13386226108193</c:v>
                </c:pt>
                <c:pt idx="414">
                  <c:v>114.92506593855379</c:v>
                </c:pt>
                <c:pt idx="415">
                  <c:v>113.90512211897718</c:v>
                </c:pt>
                <c:pt idx="416">
                  <c:v>117.37799348351508</c:v>
                </c:pt>
                <c:pt idx="417">
                  <c:v>105.39080762843135</c:v>
                </c:pt>
                <c:pt idx="418">
                  <c:v>111.07619253357009</c:v>
                </c:pt>
                <c:pt idx="419">
                  <c:v>116.84317025904613</c:v>
                </c:pt>
                <c:pt idx="420">
                  <c:v>116.76276695034105</c:v>
                </c:pt>
                <c:pt idx="421">
                  <c:v>123.23499562430499</c:v>
                </c:pt>
                <c:pt idx="422">
                  <c:v>108.89979123557693</c:v>
                </c:pt>
                <c:pt idx="423">
                  <c:v>108.45701754055409</c:v>
                </c:pt>
                <c:pt idx="424">
                  <c:v>107.09092983054906</c:v>
                </c:pt>
                <c:pt idx="425">
                  <c:v>111.85327280742032</c:v>
                </c:pt>
                <c:pt idx="426">
                  <c:v>126.4481157073683</c:v>
                </c:pt>
                <c:pt idx="427">
                  <c:v>109.1045157331705</c:v>
                </c:pt>
                <c:pt idx="428">
                  <c:v>130.95215447524728</c:v>
                </c:pt>
                <c:pt idx="429">
                  <c:v>120.72147058027224</c:v>
                </c:pt>
                <c:pt idx="430">
                  <c:v>117.36163884719012</c:v>
                </c:pt>
                <c:pt idx="431">
                  <c:v>109.92250731072909</c:v>
                </c:pt>
                <c:pt idx="432">
                  <c:v>122.84524760175067</c:v>
                </c:pt>
                <c:pt idx="433">
                  <c:v>125.92833811985163</c:v>
                </c:pt>
                <c:pt idx="434">
                  <c:v>126.21823010862261</c:v>
                </c:pt>
                <c:pt idx="435">
                  <c:v>111.92652078308527</c:v>
                </c:pt>
                <c:pt idx="436">
                  <c:v>118.84817412200287</c:v>
                </c:pt>
                <c:pt idx="437">
                  <c:v>116.38329483567369</c:v>
                </c:pt>
                <c:pt idx="438">
                  <c:v>106.6500290300345</c:v>
                </c:pt>
                <c:pt idx="439">
                  <c:v>124.43487618494385</c:v>
                </c:pt>
                <c:pt idx="440">
                  <c:v>115.22583457995518</c:v>
                </c:pt>
                <c:pt idx="441">
                  <c:v>118.9962250588586</c:v>
                </c:pt>
                <c:pt idx="442">
                  <c:v>108.87266891823253</c:v>
                </c:pt>
                <c:pt idx="443">
                  <c:v>125.20580476213311</c:v>
                </c:pt>
                <c:pt idx="444">
                  <c:v>133.09140077622735</c:v>
                </c:pt>
                <c:pt idx="445">
                  <c:v>113.88583302049959</c:v>
                </c:pt>
                <c:pt idx="446">
                  <c:v>118.39085309778871</c:v>
                </c:pt>
                <c:pt idx="447">
                  <c:v>92.887526026467384</c:v>
                </c:pt>
                <c:pt idx="448">
                  <c:v>107.46852196907024</c:v>
                </c:pt>
                <c:pt idx="449">
                  <c:v>115.93994820016118</c:v>
                </c:pt>
                <c:pt idx="450">
                  <c:v>99.37236319705373</c:v>
                </c:pt>
                <c:pt idx="451">
                  <c:v>126.96586330430401</c:v>
                </c:pt>
                <c:pt idx="452">
                  <c:v>140.44590275567757</c:v>
                </c:pt>
                <c:pt idx="453">
                  <c:v>108.9297191232953</c:v>
                </c:pt>
                <c:pt idx="454">
                  <c:v>130.24538384931589</c:v>
                </c:pt>
                <c:pt idx="455">
                  <c:v>124.75946565353539</c:v>
                </c:pt>
                <c:pt idx="456">
                  <c:v>120.11893029893972</c:v>
                </c:pt>
                <c:pt idx="457">
                  <c:v>111.9622882864205</c:v>
                </c:pt>
                <c:pt idx="458">
                  <c:v>104.53661136528235</c:v>
                </c:pt>
                <c:pt idx="459">
                  <c:v>132.69633944424916</c:v>
                </c:pt>
                <c:pt idx="460">
                  <c:v>119.08339345341543</c:v>
                </c:pt>
                <c:pt idx="461">
                  <c:v>121.81038616408166</c:v>
                </c:pt>
                <c:pt idx="462">
                  <c:v>127.1287327911472</c:v>
                </c:pt>
                <c:pt idx="463">
                  <c:v>114.58634320403883</c:v>
                </c:pt>
                <c:pt idx="464">
                  <c:v>127.70088528040444</c:v>
                </c:pt>
                <c:pt idx="465">
                  <c:v>129.12152717702642</c:v>
                </c:pt>
                <c:pt idx="466">
                  <c:v>123.30323438880347</c:v>
                </c:pt>
                <c:pt idx="467">
                  <c:v>148.80489015319873</c:v>
                </c:pt>
                <c:pt idx="468">
                  <c:v>122.63046357167393</c:v>
                </c:pt>
                <c:pt idx="469">
                  <c:v>120.26083584974387</c:v>
                </c:pt>
                <c:pt idx="470">
                  <c:v>119.28559467736545</c:v>
                </c:pt>
                <c:pt idx="471">
                  <c:v>128.11721852771097</c:v>
                </c:pt>
                <c:pt idx="472">
                  <c:v>129.43554062343694</c:v>
                </c:pt>
                <c:pt idx="473">
                  <c:v>127.55060062305014</c:v>
                </c:pt>
                <c:pt idx="474">
                  <c:v>128.23226104575357</c:v>
                </c:pt>
                <c:pt idx="475">
                  <c:v>119.49223381370335</c:v>
                </c:pt>
                <c:pt idx="476">
                  <c:v>113.31732189653522</c:v>
                </c:pt>
                <c:pt idx="477">
                  <c:v>128.30278740020185</c:v>
                </c:pt>
                <c:pt idx="478">
                  <c:v>125.56908047917142</c:v>
                </c:pt>
                <c:pt idx="479">
                  <c:v>121.61251052867669</c:v>
                </c:pt>
                <c:pt idx="480">
                  <c:v>124.64234983643469</c:v>
                </c:pt>
                <c:pt idx="481">
                  <c:v>142.65288657102718</c:v>
                </c:pt>
                <c:pt idx="482">
                  <c:v>140.22207387195897</c:v>
                </c:pt>
                <c:pt idx="483">
                  <c:v>112.17653772768647</c:v>
                </c:pt>
                <c:pt idx="484">
                  <c:v>105.16466511305329</c:v>
                </c:pt>
                <c:pt idx="485">
                  <c:v>129.857803901464</c:v>
                </c:pt>
                <c:pt idx="486">
                  <c:v>130.7735658611048</c:v>
                </c:pt>
                <c:pt idx="487">
                  <c:v>123.44044082757046</c:v>
                </c:pt>
                <c:pt idx="488">
                  <c:v>129.03671015433497</c:v>
                </c:pt>
                <c:pt idx="489">
                  <c:v>129.57322433427154</c:v>
                </c:pt>
                <c:pt idx="490">
                  <c:v>134.28036275094809</c:v>
                </c:pt>
                <c:pt idx="491">
                  <c:v>124.9443701234924</c:v>
                </c:pt>
                <c:pt idx="492">
                  <c:v>132.40169409884388</c:v>
                </c:pt>
                <c:pt idx="493">
                  <c:v>124.18266679872006</c:v>
                </c:pt>
                <c:pt idx="494">
                  <c:v>136.17711589956565</c:v>
                </c:pt>
                <c:pt idx="495">
                  <c:v>133.77336017622252</c:v>
                </c:pt>
                <c:pt idx="496">
                  <c:v>137.269266174324</c:v>
                </c:pt>
                <c:pt idx="497">
                  <c:v>120.4002243019643</c:v>
                </c:pt>
                <c:pt idx="498">
                  <c:v>131.35428355510982</c:v>
                </c:pt>
                <c:pt idx="499">
                  <c:v>132.13016654454395</c:v>
                </c:pt>
                <c:pt idx="500">
                  <c:v>155.53632189689012</c:v>
                </c:pt>
                <c:pt idx="501">
                  <c:v>136.86399477599684</c:v>
                </c:pt>
                <c:pt idx="502">
                  <c:v>140.4638165889495</c:v>
                </c:pt>
                <c:pt idx="503">
                  <c:v>129.54213522726101</c:v>
                </c:pt>
                <c:pt idx="504">
                  <c:v>132.43827699461352</c:v>
                </c:pt>
                <c:pt idx="505">
                  <c:v>135.28527039257565</c:v>
                </c:pt>
                <c:pt idx="506">
                  <c:v>124.0726979425072</c:v>
                </c:pt>
                <c:pt idx="507">
                  <c:v>127.38261143804311</c:v>
                </c:pt>
                <c:pt idx="508">
                  <c:v>137.01048087430314</c:v>
                </c:pt>
                <c:pt idx="509">
                  <c:v>131.97719142269241</c:v>
                </c:pt>
                <c:pt idx="510">
                  <c:v>139.47191308452273</c:v>
                </c:pt>
                <c:pt idx="511">
                  <c:v>138.254591710037</c:v>
                </c:pt>
                <c:pt idx="512">
                  <c:v>144.43223442143656</c:v>
                </c:pt>
                <c:pt idx="513">
                  <c:v>126.56081358900605</c:v>
                </c:pt>
                <c:pt idx="514">
                  <c:v>153.03488002766522</c:v>
                </c:pt>
                <c:pt idx="515">
                  <c:v>134.46442219455224</c:v>
                </c:pt>
                <c:pt idx="516">
                  <c:v>130.65148249310954</c:v>
                </c:pt>
                <c:pt idx="517">
                  <c:v>132.42342735249011</c:v>
                </c:pt>
                <c:pt idx="518">
                  <c:v>134.09309288980586</c:v>
                </c:pt>
                <c:pt idx="519">
                  <c:v>150.66680193480798</c:v>
                </c:pt>
                <c:pt idx="520">
                  <c:v>139.68108524396493</c:v>
                </c:pt>
                <c:pt idx="521">
                  <c:v>129.78717783706065</c:v>
                </c:pt>
                <c:pt idx="522">
                  <c:v>139.52945670707129</c:v>
                </c:pt>
                <c:pt idx="523">
                  <c:v>150.40472433029564</c:v>
                </c:pt>
                <c:pt idx="524">
                  <c:v>137.76001963189793</c:v>
                </c:pt>
                <c:pt idx="525">
                  <c:v>141.18639238053058</c:v>
                </c:pt>
                <c:pt idx="526">
                  <c:v>143.24850249709428</c:v>
                </c:pt>
                <c:pt idx="527">
                  <c:v>139.89408627364682</c:v>
                </c:pt>
                <c:pt idx="528">
                  <c:v>150.75517528712817</c:v>
                </c:pt>
                <c:pt idx="529">
                  <c:v>152.12357252920242</c:v>
                </c:pt>
                <c:pt idx="530">
                  <c:v>142.40569575975127</c:v>
                </c:pt>
                <c:pt idx="531">
                  <c:v>136.53696784647067</c:v>
                </c:pt>
                <c:pt idx="532">
                  <c:v>160.32281140533058</c:v>
                </c:pt>
                <c:pt idx="533">
                  <c:v>138.60932295719547</c:v>
                </c:pt>
                <c:pt idx="534">
                  <c:v>146.56858934922849</c:v>
                </c:pt>
                <c:pt idx="535">
                  <c:v>142.92603241835263</c:v>
                </c:pt>
                <c:pt idx="536">
                  <c:v>145.54314324679211</c:v>
                </c:pt>
                <c:pt idx="537">
                  <c:v>146.56367562598842</c:v>
                </c:pt>
                <c:pt idx="538">
                  <c:v>138.47401015816718</c:v>
                </c:pt>
                <c:pt idx="539">
                  <c:v>130.70154700745027</c:v>
                </c:pt>
                <c:pt idx="540">
                  <c:v>158.56435818188274</c:v>
                </c:pt>
                <c:pt idx="541">
                  <c:v>136.79469309508909</c:v>
                </c:pt>
                <c:pt idx="542">
                  <c:v>141.87047623824591</c:v>
                </c:pt>
                <c:pt idx="543">
                  <c:v>152.77996985462335</c:v>
                </c:pt>
                <c:pt idx="544">
                  <c:v>152.37407001357883</c:v>
                </c:pt>
                <c:pt idx="545">
                  <c:v>149.2386773546958</c:v>
                </c:pt>
                <c:pt idx="546">
                  <c:v>153.47522926061995</c:v>
                </c:pt>
                <c:pt idx="547">
                  <c:v>146.61420911792848</c:v>
                </c:pt>
                <c:pt idx="548">
                  <c:v>134.07987858056669</c:v>
                </c:pt>
                <c:pt idx="549">
                  <c:v>146.94865182223842</c:v>
                </c:pt>
                <c:pt idx="550">
                  <c:v>144.49057920910928</c:v>
                </c:pt>
                <c:pt idx="551">
                  <c:v>181.89855347254957</c:v>
                </c:pt>
                <c:pt idx="552">
                  <c:v>147.00376464040292</c:v>
                </c:pt>
                <c:pt idx="553">
                  <c:v>162.832856362732</c:v>
                </c:pt>
                <c:pt idx="554">
                  <c:v>148.35793167395605</c:v>
                </c:pt>
                <c:pt idx="555">
                  <c:v>129.1055713579473</c:v>
                </c:pt>
                <c:pt idx="556">
                  <c:v>160.78781593490635</c:v>
                </c:pt>
                <c:pt idx="557">
                  <c:v>149.59427254818488</c:v>
                </c:pt>
                <c:pt idx="558">
                  <c:v>173.41005261226712</c:v>
                </c:pt>
                <c:pt idx="559">
                  <c:v>159.22018456159935</c:v>
                </c:pt>
                <c:pt idx="560">
                  <c:v>154.94123524856801</c:v>
                </c:pt>
                <c:pt idx="561">
                  <c:v>152.87902820233109</c:v>
                </c:pt>
                <c:pt idx="562">
                  <c:v>170.09371475213308</c:v>
                </c:pt>
                <c:pt idx="563">
                  <c:v>130.76575330596563</c:v>
                </c:pt>
                <c:pt idx="564">
                  <c:v>140.68509040653959</c:v>
                </c:pt>
                <c:pt idx="565">
                  <c:v>158.93252749232727</c:v>
                </c:pt>
                <c:pt idx="566">
                  <c:v>163.77490153618612</c:v>
                </c:pt>
                <c:pt idx="567">
                  <c:v>156.98707438064832</c:v>
                </c:pt>
                <c:pt idx="568">
                  <c:v>162.43282045956818</c:v>
                </c:pt>
                <c:pt idx="569">
                  <c:v>156.39642446606794</c:v>
                </c:pt>
                <c:pt idx="570">
                  <c:v>154.60536627914732</c:v>
                </c:pt>
                <c:pt idx="571">
                  <c:v>145.29547195982843</c:v>
                </c:pt>
                <c:pt idx="572">
                  <c:v>158.84347883854593</c:v>
                </c:pt>
                <c:pt idx="573">
                  <c:v>155.93485544124849</c:v>
                </c:pt>
                <c:pt idx="574">
                  <c:v>189.05450523007622</c:v>
                </c:pt>
                <c:pt idx="575">
                  <c:v>175.18350117602378</c:v>
                </c:pt>
                <c:pt idx="576">
                  <c:v>153.98231549300979</c:v>
                </c:pt>
                <c:pt idx="577">
                  <c:v>158.60845620650147</c:v>
                </c:pt>
                <c:pt idx="578">
                  <c:v>165.13531841910213</c:v>
                </c:pt>
                <c:pt idx="579">
                  <c:v>149.82978399161732</c:v>
                </c:pt>
                <c:pt idx="580">
                  <c:v>147.49938679214389</c:v>
                </c:pt>
                <c:pt idx="581">
                  <c:v>170.87131039295909</c:v>
                </c:pt>
                <c:pt idx="582">
                  <c:v>201.56366292869936</c:v>
                </c:pt>
                <c:pt idx="583">
                  <c:v>157.04677555474601</c:v>
                </c:pt>
                <c:pt idx="584">
                  <c:v>183.26634140445651</c:v>
                </c:pt>
                <c:pt idx="585">
                  <c:v>164.63201889287737</c:v>
                </c:pt>
                <c:pt idx="586">
                  <c:v>154.66288036392839</c:v>
                </c:pt>
                <c:pt idx="587">
                  <c:v>152.04714507754935</c:v>
                </c:pt>
                <c:pt idx="588">
                  <c:v>173.4932705273545</c:v>
                </c:pt>
                <c:pt idx="589">
                  <c:v>176.54559909520708</c:v>
                </c:pt>
                <c:pt idx="590">
                  <c:v>176.08390703967149</c:v>
                </c:pt>
                <c:pt idx="591">
                  <c:v>197.15757964073208</c:v>
                </c:pt>
                <c:pt idx="592">
                  <c:v>160.43716899339606</c:v>
                </c:pt>
                <c:pt idx="593">
                  <c:v>162.401099796198</c:v>
                </c:pt>
                <c:pt idx="594">
                  <c:v>158.02638815499529</c:v>
                </c:pt>
                <c:pt idx="595">
                  <c:v>165.42745825980563</c:v>
                </c:pt>
                <c:pt idx="596">
                  <c:v>192.11548963605719</c:v>
                </c:pt>
                <c:pt idx="597">
                  <c:v>159.22219034144013</c:v>
                </c:pt>
                <c:pt idx="598">
                  <c:v>183.07064177076433</c:v>
                </c:pt>
                <c:pt idx="599">
                  <c:v>187.81854940481026</c:v>
                </c:pt>
                <c:pt idx="600">
                  <c:v>174.26414185716939</c:v>
                </c:pt>
                <c:pt idx="601">
                  <c:v>200.04062556545148</c:v>
                </c:pt>
                <c:pt idx="602">
                  <c:v>185.22244792565783</c:v>
                </c:pt>
                <c:pt idx="603">
                  <c:v>141.74636418801998</c:v>
                </c:pt>
                <c:pt idx="604">
                  <c:v>175.34849067015907</c:v>
                </c:pt>
                <c:pt idx="605">
                  <c:v>171.79767101617517</c:v>
                </c:pt>
                <c:pt idx="606">
                  <c:v>175.96711540970026</c:v>
                </c:pt>
                <c:pt idx="607">
                  <c:v>177.55697277809324</c:v>
                </c:pt>
                <c:pt idx="608">
                  <c:v>197.80938130786055</c:v>
                </c:pt>
                <c:pt idx="609">
                  <c:v>173.16480652741748</c:v>
                </c:pt>
                <c:pt idx="610">
                  <c:v>181.48500176223519</c:v>
                </c:pt>
                <c:pt idx="611">
                  <c:v>179.9848697078059</c:v>
                </c:pt>
                <c:pt idx="612">
                  <c:v>185.15418126504363</c:v>
                </c:pt>
                <c:pt idx="613">
                  <c:v>195.68574498861378</c:v>
                </c:pt>
                <c:pt idx="614">
                  <c:v>180.29324689756501</c:v>
                </c:pt>
                <c:pt idx="615">
                  <c:v>196.45570496388547</c:v>
                </c:pt>
                <c:pt idx="616">
                  <c:v>201.72056411466377</c:v>
                </c:pt>
                <c:pt idx="617">
                  <c:v>188.73757069605264</c:v>
                </c:pt>
                <c:pt idx="618">
                  <c:v>199.60793878167178</c:v>
                </c:pt>
                <c:pt idx="619">
                  <c:v>188.16608715134788</c:v>
                </c:pt>
                <c:pt idx="620">
                  <c:v>196.02105668319317</c:v>
                </c:pt>
                <c:pt idx="621">
                  <c:v>201.8570527642888</c:v>
                </c:pt>
                <c:pt idx="622">
                  <c:v>174.74875890644549</c:v>
                </c:pt>
                <c:pt idx="623">
                  <c:v>182.12661538458084</c:v>
                </c:pt>
                <c:pt idx="624">
                  <c:v>178.63993991920449</c:v>
                </c:pt>
                <c:pt idx="625">
                  <c:v>210.65537262709859</c:v>
                </c:pt>
                <c:pt idx="626">
                  <c:v>175.64211660382279</c:v>
                </c:pt>
                <c:pt idx="627">
                  <c:v>200.99234741405115</c:v>
                </c:pt>
                <c:pt idx="628">
                  <c:v>187.29811561072262</c:v>
                </c:pt>
                <c:pt idx="629">
                  <c:v>202.40947107377795</c:v>
                </c:pt>
                <c:pt idx="630">
                  <c:v>206.22730670615056</c:v>
                </c:pt>
                <c:pt idx="631">
                  <c:v>209.985025339923</c:v>
                </c:pt>
                <c:pt idx="632">
                  <c:v>204.07685452938759</c:v>
                </c:pt>
                <c:pt idx="633">
                  <c:v>204.01988893184728</c:v>
                </c:pt>
                <c:pt idx="634">
                  <c:v>206.3291295481022</c:v>
                </c:pt>
                <c:pt idx="635">
                  <c:v>206.73654022583301</c:v>
                </c:pt>
                <c:pt idx="636">
                  <c:v>202.7651802221707</c:v>
                </c:pt>
                <c:pt idx="637">
                  <c:v>186.61214067279664</c:v>
                </c:pt>
                <c:pt idx="638">
                  <c:v>182.41921814759272</c:v>
                </c:pt>
                <c:pt idx="639">
                  <c:v>209.82027214984302</c:v>
                </c:pt>
                <c:pt idx="640">
                  <c:v>208.24568055078203</c:v>
                </c:pt>
                <c:pt idx="641">
                  <c:v>196.54297068965985</c:v>
                </c:pt>
                <c:pt idx="642">
                  <c:v>200.81557356396317</c:v>
                </c:pt>
                <c:pt idx="643">
                  <c:v>202.97436789737125</c:v>
                </c:pt>
                <c:pt idx="644">
                  <c:v>190.64723368999327</c:v>
                </c:pt>
                <c:pt idx="645">
                  <c:v>209.38818191213275</c:v>
                </c:pt>
                <c:pt idx="646">
                  <c:v>239.23684367628661</c:v>
                </c:pt>
                <c:pt idx="647">
                  <c:v>201.59020941213589</c:v>
                </c:pt>
                <c:pt idx="648">
                  <c:v>187.4631369067335</c:v>
                </c:pt>
                <c:pt idx="649">
                  <c:v>206.05778922056606</c:v>
                </c:pt>
                <c:pt idx="650">
                  <c:v>216.93959547642402</c:v>
                </c:pt>
                <c:pt idx="651">
                  <c:v>229.12011119677825</c:v>
                </c:pt>
                <c:pt idx="652">
                  <c:v>243.22959574680146</c:v>
                </c:pt>
                <c:pt idx="653">
                  <c:v>190.70764008553988</c:v>
                </c:pt>
                <c:pt idx="654">
                  <c:v>207.20407964998466</c:v>
                </c:pt>
                <c:pt idx="655">
                  <c:v>228.48479598376343</c:v>
                </c:pt>
                <c:pt idx="656">
                  <c:v>221.7490132691664</c:v>
                </c:pt>
                <c:pt idx="657">
                  <c:v>189.14961602111444</c:v>
                </c:pt>
                <c:pt idx="658">
                  <c:v>221.71537030416044</c:v>
                </c:pt>
                <c:pt idx="659">
                  <c:v>241.58360406413516</c:v>
                </c:pt>
                <c:pt idx="660">
                  <c:v>224.97171974629208</c:v>
                </c:pt>
                <c:pt idx="661">
                  <c:v>236.12016954912082</c:v>
                </c:pt>
                <c:pt idx="662">
                  <c:v>242.20101231001914</c:v>
                </c:pt>
                <c:pt idx="663">
                  <c:v>226.05096398232303</c:v>
                </c:pt>
                <c:pt idx="664">
                  <c:v>240.80007619103876</c:v>
                </c:pt>
                <c:pt idx="665">
                  <c:v>210.53652382076325</c:v>
                </c:pt>
                <c:pt idx="666">
                  <c:v>236.49780789259745</c:v>
                </c:pt>
                <c:pt idx="667">
                  <c:v>227.99990581668266</c:v>
                </c:pt>
                <c:pt idx="668">
                  <c:v>239.06117843653021</c:v>
                </c:pt>
                <c:pt idx="669">
                  <c:v>245.36202496060056</c:v>
                </c:pt>
                <c:pt idx="670">
                  <c:v>249.31076768181717</c:v>
                </c:pt>
                <c:pt idx="671">
                  <c:v>242.4028513120218</c:v>
                </c:pt>
                <c:pt idx="672">
                  <c:v>245.67834056404132</c:v>
                </c:pt>
                <c:pt idx="673">
                  <c:v>237.62090084341537</c:v>
                </c:pt>
                <c:pt idx="674">
                  <c:v>250.84330487740439</c:v>
                </c:pt>
                <c:pt idx="675">
                  <c:v>245.88641102104208</c:v>
                </c:pt>
                <c:pt idx="676">
                  <c:v>272.00253526552819</c:v>
                </c:pt>
                <c:pt idx="677">
                  <c:v>181.0020709860718</c:v>
                </c:pt>
                <c:pt idx="678">
                  <c:v>258.89212366839132</c:v>
                </c:pt>
                <c:pt idx="679">
                  <c:v>278.40883293720862</c:v>
                </c:pt>
                <c:pt idx="680">
                  <c:v>282.02499305370617</c:v>
                </c:pt>
                <c:pt idx="681">
                  <c:v>284.32205772923072</c:v>
                </c:pt>
                <c:pt idx="682">
                  <c:v>238.82393601726676</c:v>
                </c:pt>
                <c:pt idx="683">
                  <c:v>240.27601902727562</c:v>
                </c:pt>
                <c:pt idx="684">
                  <c:v>259.47034184566991</c:v>
                </c:pt>
                <c:pt idx="685">
                  <c:v>289.81927893525392</c:v>
                </c:pt>
                <c:pt idx="686">
                  <c:v>258.31805856233751</c:v>
                </c:pt>
                <c:pt idx="687">
                  <c:v>268.87610362618761</c:v>
                </c:pt>
                <c:pt idx="688">
                  <c:v>254.79464838836026</c:v>
                </c:pt>
                <c:pt idx="689">
                  <c:v>289.08338539001011</c:v>
                </c:pt>
                <c:pt idx="690">
                  <c:v>278.03922557807215</c:v>
                </c:pt>
                <c:pt idx="691">
                  <c:v>312.54056865614467</c:v>
                </c:pt>
                <c:pt idx="692">
                  <c:v>268.72357588684702</c:v>
                </c:pt>
                <c:pt idx="693">
                  <c:v>328.03375927081959</c:v>
                </c:pt>
                <c:pt idx="694">
                  <c:v>293.62267843854568</c:v>
                </c:pt>
                <c:pt idx="695">
                  <c:v>313.51746577917402</c:v>
                </c:pt>
                <c:pt idx="696">
                  <c:v>281.54700187099161</c:v>
                </c:pt>
                <c:pt idx="697">
                  <c:v>281.67297462665965</c:v>
                </c:pt>
                <c:pt idx="698">
                  <c:v>271.04561224220294</c:v>
                </c:pt>
                <c:pt idx="699">
                  <c:v>269.6458171917285</c:v>
                </c:pt>
                <c:pt idx="700">
                  <c:v>325.00914411280235</c:v>
                </c:pt>
                <c:pt idx="701">
                  <c:v>280.52239119308825</c:v>
                </c:pt>
                <c:pt idx="702">
                  <c:v>289.58294200872132</c:v>
                </c:pt>
                <c:pt idx="703">
                  <c:v>352.96505616501236</c:v>
                </c:pt>
                <c:pt idx="704">
                  <c:v>290.11177618911159</c:v>
                </c:pt>
                <c:pt idx="705">
                  <c:v>280.78163072126927</c:v>
                </c:pt>
                <c:pt idx="706">
                  <c:v>280.62449318423529</c:v>
                </c:pt>
                <c:pt idx="707">
                  <c:v>304.66709907453225</c:v>
                </c:pt>
                <c:pt idx="708">
                  <c:v>329.98812532249599</c:v>
                </c:pt>
                <c:pt idx="709">
                  <c:v>323.5094354595833</c:v>
                </c:pt>
                <c:pt idx="710">
                  <c:v>353.28321340418984</c:v>
                </c:pt>
                <c:pt idx="711">
                  <c:v>327.47762647042208</c:v>
                </c:pt>
                <c:pt idx="712">
                  <c:v>299.87225354533194</c:v>
                </c:pt>
                <c:pt idx="713">
                  <c:v>311.53723494906563</c:v>
                </c:pt>
                <c:pt idx="714">
                  <c:v>315.01900105917781</c:v>
                </c:pt>
                <c:pt idx="715">
                  <c:v>321.99821782696364</c:v>
                </c:pt>
                <c:pt idx="716">
                  <c:v>367.93790568019875</c:v>
                </c:pt>
                <c:pt idx="717">
                  <c:v>329.73919245628235</c:v>
                </c:pt>
                <c:pt idx="718">
                  <c:v>336.48008263564685</c:v>
                </c:pt>
                <c:pt idx="719">
                  <c:v>322.37113032648733</c:v>
                </c:pt>
                <c:pt idx="720">
                  <c:v>382.44608365912279</c:v>
                </c:pt>
                <c:pt idx="721">
                  <c:v>383.84130044022658</c:v>
                </c:pt>
                <c:pt idx="722">
                  <c:v>386.94614116571461</c:v>
                </c:pt>
                <c:pt idx="723">
                  <c:v>339.66004374401331</c:v>
                </c:pt>
                <c:pt idx="724">
                  <c:v>348.54652404563063</c:v>
                </c:pt>
                <c:pt idx="725">
                  <c:v>311.78446988387628</c:v>
                </c:pt>
                <c:pt idx="726">
                  <c:v>333.52995033817308</c:v>
                </c:pt>
                <c:pt idx="727">
                  <c:v>339.50097355208322</c:v>
                </c:pt>
                <c:pt idx="728">
                  <c:v>354.29974650213234</c:v>
                </c:pt>
                <c:pt idx="729">
                  <c:v>351.70833936008898</c:v>
                </c:pt>
                <c:pt idx="730">
                  <c:v>354.1816331793728</c:v>
                </c:pt>
                <c:pt idx="731">
                  <c:v>386.33287499044212</c:v>
                </c:pt>
                <c:pt idx="732">
                  <c:v>361.26222133837007</c:v>
                </c:pt>
                <c:pt idx="733">
                  <c:v>365.03182238178522</c:v>
                </c:pt>
                <c:pt idx="734">
                  <c:v>362.46781680658893</c:v>
                </c:pt>
                <c:pt idx="735">
                  <c:v>366.95508278764515</c:v>
                </c:pt>
                <c:pt idx="736">
                  <c:v>384.86065619235467</c:v>
                </c:pt>
                <c:pt idx="737">
                  <c:v>409.24072407736782</c:v>
                </c:pt>
                <c:pt idx="738">
                  <c:v>435.56421513252133</c:v>
                </c:pt>
                <c:pt idx="739">
                  <c:v>430.17709060736723</c:v>
                </c:pt>
                <c:pt idx="740">
                  <c:v>487.43759014244773</c:v>
                </c:pt>
                <c:pt idx="741">
                  <c:v>454.82768292585706</c:v>
                </c:pt>
                <c:pt idx="742">
                  <c:v>480.25022322710157</c:v>
                </c:pt>
                <c:pt idx="743">
                  <c:v>446.57306180558243</c:v>
                </c:pt>
                <c:pt idx="744">
                  <c:v>416.23284224508865</c:v>
                </c:pt>
                <c:pt idx="745">
                  <c:v>462.53445112851796</c:v>
                </c:pt>
                <c:pt idx="746">
                  <c:v>424.52754479367002</c:v>
                </c:pt>
                <c:pt idx="747">
                  <c:v>487.98932757648976</c:v>
                </c:pt>
                <c:pt idx="748">
                  <c:v>452.10079632902273</c:v>
                </c:pt>
                <c:pt idx="749">
                  <c:v>480.96325114830091</c:v>
                </c:pt>
                <c:pt idx="750">
                  <c:v>487.80218667765865</c:v>
                </c:pt>
                <c:pt idx="751">
                  <c:v>565.63941677247044</c:v>
                </c:pt>
                <c:pt idx="752">
                  <c:v>485.46743311492224</c:v>
                </c:pt>
                <c:pt idx="753">
                  <c:v>478.94051185027433</c:v>
                </c:pt>
                <c:pt idx="754">
                  <c:v>483.95695551900468</c:v>
                </c:pt>
                <c:pt idx="755">
                  <c:v>497.76957975624271</c:v>
                </c:pt>
                <c:pt idx="756">
                  <c:v>533.27318222884605</c:v>
                </c:pt>
                <c:pt idx="757">
                  <c:v>459.13136935770689</c:v>
                </c:pt>
                <c:pt idx="758">
                  <c:v>515.39867746720483</c:v>
                </c:pt>
                <c:pt idx="759">
                  <c:v>535.80190577285055</c:v>
                </c:pt>
                <c:pt idx="760">
                  <c:v>525.27175007016569</c:v>
                </c:pt>
                <c:pt idx="761">
                  <c:v>506.06861921758241</c:v>
                </c:pt>
                <c:pt idx="762">
                  <c:v>486.38600466745913</c:v>
                </c:pt>
                <c:pt idx="763">
                  <c:v>492.2153020760033</c:v>
                </c:pt>
                <c:pt idx="764">
                  <c:v>527.16305484100531</c:v>
                </c:pt>
                <c:pt idx="765">
                  <c:v>543.28175501006262</c:v>
                </c:pt>
                <c:pt idx="766">
                  <c:v>539.78414507439834</c:v>
                </c:pt>
                <c:pt idx="767">
                  <c:v>540.64816586995812</c:v>
                </c:pt>
                <c:pt idx="768">
                  <c:v>528.6843023972516</c:v>
                </c:pt>
                <c:pt idx="769">
                  <c:v>533.09347887239164</c:v>
                </c:pt>
                <c:pt idx="770">
                  <c:v>530.71677828531608</c:v>
                </c:pt>
                <c:pt idx="771">
                  <c:v>530.87868917187507</c:v>
                </c:pt>
                <c:pt idx="772">
                  <c:v>594.92465578558711</c:v>
                </c:pt>
                <c:pt idx="773">
                  <c:v>586.198091282478</c:v>
                </c:pt>
                <c:pt idx="774">
                  <c:v>523.68263596775614</c:v>
                </c:pt>
                <c:pt idx="775">
                  <c:v>586.18568161938583</c:v>
                </c:pt>
                <c:pt idx="776">
                  <c:v>562.64967040400711</c:v>
                </c:pt>
                <c:pt idx="777">
                  <c:v>689.15076407580875</c:v>
                </c:pt>
                <c:pt idx="778">
                  <c:v>509.33665593318779</c:v>
                </c:pt>
                <c:pt idx="779">
                  <c:v>546.77487000025997</c:v>
                </c:pt>
                <c:pt idx="780">
                  <c:v>560.66468276252908</c:v>
                </c:pt>
                <c:pt idx="781">
                  <c:v>566.33113976316042</c:v>
                </c:pt>
                <c:pt idx="782">
                  <c:v>572.59038364642549</c:v>
                </c:pt>
                <c:pt idx="783">
                  <c:v>554.98005803010119</c:v>
                </c:pt>
                <c:pt idx="784">
                  <c:v>565.98529783384788</c:v>
                </c:pt>
                <c:pt idx="785">
                  <c:v>552.03328954433505</c:v>
                </c:pt>
                <c:pt idx="786">
                  <c:v>589.53507635760684</c:v>
                </c:pt>
                <c:pt idx="787">
                  <c:v>574.40214363669349</c:v>
                </c:pt>
                <c:pt idx="788">
                  <c:v>583.54010070952631</c:v>
                </c:pt>
                <c:pt idx="789">
                  <c:v>589.09181096642249</c:v>
                </c:pt>
                <c:pt idx="790">
                  <c:v>592.28156873361741</c:v>
                </c:pt>
                <c:pt idx="791">
                  <c:v>683.96837581036152</c:v>
                </c:pt>
                <c:pt idx="792">
                  <c:v>669.85520448407726</c:v>
                </c:pt>
                <c:pt idx="793">
                  <c:v>633.40389549933991</c:v>
                </c:pt>
                <c:pt idx="794">
                  <c:v>564.82461634467882</c:v>
                </c:pt>
                <c:pt idx="795">
                  <c:v>603.59753178261099</c:v>
                </c:pt>
                <c:pt idx="796">
                  <c:v>629.07136097765442</c:v>
                </c:pt>
                <c:pt idx="797">
                  <c:v>741.97725095299597</c:v>
                </c:pt>
                <c:pt idx="798">
                  <c:v>601.40148480639914</c:v>
                </c:pt>
                <c:pt idx="799">
                  <c:v>623.20325356923922</c:v>
                </c:pt>
                <c:pt idx="800">
                  <c:v>629.92382708728019</c:v>
                </c:pt>
                <c:pt idx="801">
                  <c:v>645.28431590703303</c:v>
                </c:pt>
                <c:pt idx="802">
                  <c:v>626.38411276210763</c:v>
                </c:pt>
                <c:pt idx="803">
                  <c:v>642.26873868626137</c:v>
                </c:pt>
                <c:pt idx="804">
                  <c:v>625.67711449470221</c:v>
                </c:pt>
                <c:pt idx="805">
                  <c:v>664.81569845728791</c:v>
                </c:pt>
                <c:pt idx="806">
                  <c:v>716.14441939007258</c:v>
                </c:pt>
                <c:pt idx="807">
                  <c:v>642.01558981355413</c:v>
                </c:pt>
                <c:pt idx="808">
                  <c:v>678.26541438133791</c:v>
                </c:pt>
                <c:pt idx="809">
                  <c:v>648.75427997141423</c:v>
                </c:pt>
                <c:pt idx="810">
                  <c:v>800.87592757435777</c:v>
                </c:pt>
                <c:pt idx="811">
                  <c:v>653.65756231838725</c:v>
                </c:pt>
                <c:pt idx="812">
                  <c:v>631.58858762197599</c:v>
                </c:pt>
                <c:pt idx="813">
                  <c:v>636.0755820376952</c:v>
                </c:pt>
                <c:pt idx="814">
                  <c:v>655.61212366049108</c:v>
                </c:pt>
                <c:pt idx="815">
                  <c:v>688.71194271397962</c:v>
                </c:pt>
                <c:pt idx="816">
                  <c:v>677.34834997841472</c:v>
                </c:pt>
                <c:pt idx="817">
                  <c:v>635.8499771250639</c:v>
                </c:pt>
                <c:pt idx="818">
                  <c:v>622.49316898029986</c:v>
                </c:pt>
                <c:pt idx="819">
                  <c:v>643.15258867021316</c:v>
                </c:pt>
                <c:pt idx="820">
                  <c:v>652.91761266890114</c:v>
                </c:pt>
                <c:pt idx="821">
                  <c:v>695.55845478048491</c:v>
                </c:pt>
                <c:pt idx="822">
                  <c:v>653.8309309313172</c:v>
                </c:pt>
                <c:pt idx="823">
                  <c:v>637.98525573228255</c:v>
                </c:pt>
                <c:pt idx="824">
                  <c:v>682.49351641403643</c:v>
                </c:pt>
                <c:pt idx="825">
                  <c:v>697.53044830659678</c:v>
                </c:pt>
                <c:pt idx="826">
                  <c:v>659.89040554866051</c:v>
                </c:pt>
                <c:pt idx="827">
                  <c:v>676.94717281007854</c:v>
                </c:pt>
                <c:pt idx="828">
                  <c:v>665.22253667688346</c:v>
                </c:pt>
                <c:pt idx="829">
                  <c:v>732.97187066830554</c:v>
                </c:pt>
                <c:pt idx="830">
                  <c:v>718.0925217712753</c:v>
                </c:pt>
                <c:pt idx="831">
                  <c:v>636.39373709745496</c:v>
                </c:pt>
                <c:pt idx="832">
                  <c:v>685.46194668014346</c:v>
                </c:pt>
                <c:pt idx="833">
                  <c:v>746.49419697951998</c:v>
                </c:pt>
                <c:pt idx="834">
                  <c:v>703.5438256618238</c:v>
                </c:pt>
                <c:pt idx="835">
                  <c:v>732.32412944641089</c:v>
                </c:pt>
                <c:pt idx="836">
                  <c:v>756.47975243106725</c:v>
                </c:pt>
                <c:pt idx="837">
                  <c:v>624.3575100899659</c:v>
                </c:pt>
                <c:pt idx="838">
                  <c:v>665.00564516461372</c:v>
                </c:pt>
                <c:pt idx="839">
                  <c:v>634.67519043799109</c:v>
                </c:pt>
                <c:pt idx="840">
                  <c:v>768.70707812863009</c:v>
                </c:pt>
                <c:pt idx="841">
                  <c:v>601.12988149662431</c:v>
                </c:pt>
                <c:pt idx="842">
                  <c:v>641.55848033434791</c:v>
                </c:pt>
                <c:pt idx="843">
                  <c:v>606.45869910769716</c:v>
                </c:pt>
                <c:pt idx="844">
                  <c:v>675.44612515483038</c:v>
                </c:pt>
                <c:pt idx="845">
                  <c:v>674.72909224117632</c:v>
                </c:pt>
                <c:pt idx="846">
                  <c:v>797.92811553224396</c:v>
                </c:pt>
                <c:pt idx="847">
                  <c:v>694.28124854896487</c:v>
                </c:pt>
                <c:pt idx="848">
                  <c:v>732.56818131034402</c:v>
                </c:pt>
                <c:pt idx="849">
                  <c:v>730.73558883963892</c:v>
                </c:pt>
                <c:pt idx="850">
                  <c:v>684.25665500013508</c:v>
                </c:pt>
                <c:pt idx="851">
                  <c:v>711.86586108835991</c:v>
                </c:pt>
                <c:pt idx="852">
                  <c:v>717.01912214700519</c:v>
                </c:pt>
                <c:pt idx="853">
                  <c:v>739.22063243047398</c:v>
                </c:pt>
                <c:pt idx="854">
                  <c:v>785.97104677148855</c:v>
                </c:pt>
                <c:pt idx="855">
                  <c:v>656.18925711278541</c:v>
                </c:pt>
                <c:pt idx="856">
                  <c:v>708.2749139459105</c:v>
                </c:pt>
                <c:pt idx="857">
                  <c:v>798.38420093894479</c:v>
                </c:pt>
                <c:pt idx="858">
                  <c:v>866.92575230763157</c:v>
                </c:pt>
                <c:pt idx="859">
                  <c:v>789.15499908414358</c:v>
                </c:pt>
                <c:pt idx="860">
                  <c:v>810.6271886470488</c:v>
                </c:pt>
                <c:pt idx="861">
                  <c:v>779.24126302773925</c:v>
                </c:pt>
                <c:pt idx="862">
                  <c:v>799.32159442049647</c:v>
                </c:pt>
                <c:pt idx="863">
                  <c:v>714.94279201138522</c:v>
                </c:pt>
                <c:pt idx="864">
                  <c:v>887.32189085221012</c:v>
                </c:pt>
                <c:pt idx="865">
                  <c:v>742.14537961230724</c:v>
                </c:pt>
                <c:pt idx="866">
                  <c:v>773.05156195826908</c:v>
                </c:pt>
                <c:pt idx="867">
                  <c:v>744.42283097728716</c:v>
                </c:pt>
                <c:pt idx="868">
                  <c:v>771.50360548145568</c:v>
                </c:pt>
                <c:pt idx="869">
                  <c:v>826.22873002328765</c:v>
                </c:pt>
                <c:pt idx="870">
                  <c:v>741.36470802135</c:v>
                </c:pt>
                <c:pt idx="871">
                  <c:v>797.02044579049812</c:v>
                </c:pt>
                <c:pt idx="872">
                  <c:v>808.10592312600352</c:v>
                </c:pt>
                <c:pt idx="873">
                  <c:v>759.91532833510064</c:v>
                </c:pt>
                <c:pt idx="874">
                  <c:v>870.00961440922674</c:v>
                </c:pt>
                <c:pt idx="875">
                  <c:v>811.13393287180713</c:v>
                </c:pt>
                <c:pt idx="876">
                  <c:v>798.21832532139229</c:v>
                </c:pt>
                <c:pt idx="877">
                  <c:v>792.00101834452119</c:v>
                </c:pt>
                <c:pt idx="878">
                  <c:v>736.40458187429442</c:v>
                </c:pt>
                <c:pt idx="879">
                  <c:v>852.48501167510858</c:v>
                </c:pt>
                <c:pt idx="880">
                  <c:v>978.1943765103922</c:v>
                </c:pt>
                <c:pt idx="881">
                  <c:v>825.32220271023687</c:v>
                </c:pt>
                <c:pt idx="882">
                  <c:v>900.6803646967528</c:v>
                </c:pt>
                <c:pt idx="883">
                  <c:v>767.82627043102195</c:v>
                </c:pt>
                <c:pt idx="884">
                  <c:v>820.17163070684467</c:v>
                </c:pt>
                <c:pt idx="885">
                  <c:v>780.43515837099471</c:v>
                </c:pt>
                <c:pt idx="886">
                  <c:v>800.68464873338928</c:v>
                </c:pt>
                <c:pt idx="887">
                  <c:v>941.32699198612465</c:v>
                </c:pt>
                <c:pt idx="888">
                  <c:v>741.69429449214476</c:v>
                </c:pt>
                <c:pt idx="889">
                  <c:v>785.52857156685548</c:v>
                </c:pt>
                <c:pt idx="890">
                  <c:v>902.62100994671243</c:v>
                </c:pt>
                <c:pt idx="891">
                  <c:v>829.30517985136908</c:v>
                </c:pt>
                <c:pt idx="892">
                  <c:v>840.72849634118518</c:v>
                </c:pt>
                <c:pt idx="893">
                  <c:v>807.72924607340838</c:v>
                </c:pt>
                <c:pt idx="894">
                  <c:v>852.52481550373648</c:v>
                </c:pt>
                <c:pt idx="895">
                  <c:v>795.98333264708151</c:v>
                </c:pt>
                <c:pt idx="896">
                  <c:v>748.99779264225526</c:v>
                </c:pt>
                <c:pt idx="897">
                  <c:v>789.37614818179941</c:v>
                </c:pt>
                <c:pt idx="898">
                  <c:v>790.39018030442639</c:v>
                </c:pt>
                <c:pt idx="899">
                  <c:v>884.26717945735538</c:v>
                </c:pt>
                <c:pt idx="900">
                  <c:v>907.62996188828981</c:v>
                </c:pt>
                <c:pt idx="901">
                  <c:v>829.30421744087096</c:v>
                </c:pt>
                <c:pt idx="902">
                  <c:v>887.53924156221558</c:v>
                </c:pt>
                <c:pt idx="903">
                  <c:v>891.10451472669251</c:v>
                </c:pt>
                <c:pt idx="904">
                  <c:v>873.00512087823483</c:v>
                </c:pt>
                <c:pt idx="905">
                  <c:v>991.00995698770396</c:v>
                </c:pt>
                <c:pt idx="906">
                  <c:v>891.20349296905397</c:v>
                </c:pt>
                <c:pt idx="907">
                  <c:v>776.9560049161214</c:v>
                </c:pt>
                <c:pt idx="908">
                  <c:v>846.28790761519008</c:v>
                </c:pt>
                <c:pt idx="909">
                  <c:v>899.03883504121234</c:v>
                </c:pt>
                <c:pt idx="910">
                  <c:v>864.04425711883243</c:v>
                </c:pt>
                <c:pt idx="911">
                  <c:v>807.57934330896114</c:v>
                </c:pt>
                <c:pt idx="912">
                  <c:v>894.73196679058924</c:v>
                </c:pt>
                <c:pt idx="913">
                  <c:v>884.71523910114911</c:v>
                </c:pt>
                <c:pt idx="914">
                  <c:v>879.83557069524954</c:v>
                </c:pt>
                <c:pt idx="915">
                  <c:v>894.28031269790688</c:v>
                </c:pt>
                <c:pt idx="916">
                  <c:v>754.8817597213</c:v>
                </c:pt>
                <c:pt idx="917">
                  <c:v>894.82516957729172</c:v>
                </c:pt>
                <c:pt idx="918">
                  <c:v>946.50726112453935</c:v>
                </c:pt>
                <c:pt idx="919">
                  <c:v>1015.8651504942892</c:v>
                </c:pt>
                <c:pt idx="920">
                  <c:v>835.84003671556809</c:v>
                </c:pt>
                <c:pt idx="921">
                  <c:v>905.70064285569629</c:v>
                </c:pt>
                <c:pt idx="922">
                  <c:v>831.54670230774718</c:v>
                </c:pt>
                <c:pt idx="923">
                  <c:v>937.06167936014606</c:v>
                </c:pt>
                <c:pt idx="924">
                  <c:v>791.51745241803701</c:v>
                </c:pt>
                <c:pt idx="925">
                  <c:v>962.45056989345017</c:v>
                </c:pt>
                <c:pt idx="926">
                  <c:v>901.23054448525977</c:v>
                </c:pt>
                <c:pt idx="927">
                  <c:v>891.81151576817126</c:v>
                </c:pt>
                <c:pt idx="928">
                  <c:v>926.40720913842267</c:v>
                </c:pt>
                <c:pt idx="929">
                  <c:v>890.95422080337153</c:v>
                </c:pt>
                <c:pt idx="930">
                  <c:v>920.0949096287826</c:v>
                </c:pt>
                <c:pt idx="931">
                  <c:v>961.61638616532832</c:v>
                </c:pt>
                <c:pt idx="932">
                  <c:v>881.15140450311287</c:v>
                </c:pt>
                <c:pt idx="933">
                  <c:v>891.98428698572116</c:v>
                </c:pt>
                <c:pt idx="934">
                  <c:v>910.54943243219725</c:v>
                </c:pt>
                <c:pt idx="935">
                  <c:v>888.45794709648192</c:v>
                </c:pt>
                <c:pt idx="936">
                  <c:v>948.47533152794529</c:v>
                </c:pt>
                <c:pt idx="937">
                  <c:v>862.79351865016281</c:v>
                </c:pt>
                <c:pt idx="938">
                  <c:v>793.44746693015634</c:v>
                </c:pt>
                <c:pt idx="939">
                  <c:v>853.67411696914598</c:v>
                </c:pt>
                <c:pt idx="940">
                  <c:v>967.07639301797576</c:v>
                </c:pt>
                <c:pt idx="941">
                  <c:v>1172.5253906702819</c:v>
                </c:pt>
                <c:pt idx="942">
                  <c:v>954.09487718314745</c:v>
                </c:pt>
                <c:pt idx="943">
                  <c:v>958.19906777423819</c:v>
                </c:pt>
                <c:pt idx="944">
                  <c:v>993.00244218896307</c:v>
                </c:pt>
                <c:pt idx="945">
                  <c:v>935.95125550679631</c:v>
                </c:pt>
                <c:pt idx="946">
                  <c:v>825.59356379319047</c:v>
                </c:pt>
                <c:pt idx="947">
                  <c:v>941.19139952488854</c:v>
                </c:pt>
                <c:pt idx="948">
                  <c:v>847.97380119342029</c:v>
                </c:pt>
                <c:pt idx="949">
                  <c:v>995.36110470016706</c:v>
                </c:pt>
                <c:pt idx="950">
                  <c:v>916.13616182886585</c:v>
                </c:pt>
                <c:pt idx="951">
                  <c:v>945.37788731133014</c:v>
                </c:pt>
                <c:pt idx="952">
                  <c:v>828.64458368493115</c:v>
                </c:pt>
                <c:pt idx="953">
                  <c:v>978.53179598815836</c:v>
                </c:pt>
                <c:pt idx="954">
                  <c:v>897.36860624042458</c:v>
                </c:pt>
                <c:pt idx="955">
                  <c:v>955.50771323175627</c:v>
                </c:pt>
                <c:pt idx="956">
                  <c:v>923.9341083338918</c:v>
                </c:pt>
                <c:pt idx="957">
                  <c:v>970.90000472257179</c:v>
                </c:pt>
                <c:pt idx="958">
                  <c:v>964.68476525401434</c:v>
                </c:pt>
                <c:pt idx="959">
                  <c:v>952.76457729669585</c:v>
                </c:pt>
                <c:pt idx="960">
                  <c:v>956.43194852306749</c:v>
                </c:pt>
                <c:pt idx="961">
                  <c:v>921.85658015674255</c:v>
                </c:pt>
                <c:pt idx="962">
                  <c:v>1041.8215626226479</c:v>
                </c:pt>
                <c:pt idx="963">
                  <c:v>923.97316039100485</c:v>
                </c:pt>
                <c:pt idx="964">
                  <c:v>930.49530038770047</c:v>
                </c:pt>
                <c:pt idx="965">
                  <c:v>1028.9554788811431</c:v>
                </c:pt>
                <c:pt idx="966">
                  <c:v>1024.9074877416097</c:v>
                </c:pt>
                <c:pt idx="967">
                  <c:v>788.46726259893683</c:v>
                </c:pt>
                <c:pt idx="968">
                  <c:v>938.79520343219997</c:v>
                </c:pt>
                <c:pt idx="969">
                  <c:v>1049.6233995773587</c:v>
                </c:pt>
                <c:pt idx="970">
                  <c:v>928.14219730247282</c:v>
                </c:pt>
                <c:pt idx="971">
                  <c:v>961.89920102470307</c:v>
                </c:pt>
                <c:pt idx="972">
                  <c:v>892.1753214314482</c:v>
                </c:pt>
                <c:pt idx="973">
                  <c:v>1073.6850331105406</c:v>
                </c:pt>
                <c:pt idx="974">
                  <c:v>776.40658830932739</c:v>
                </c:pt>
                <c:pt idx="975">
                  <c:v>989.38072674029445</c:v>
                </c:pt>
                <c:pt idx="976">
                  <c:v>911.27108467980224</c:v>
                </c:pt>
                <c:pt idx="977">
                  <c:v>951.19308153827774</c:v>
                </c:pt>
                <c:pt idx="978">
                  <c:v>1019.3234437351952</c:v>
                </c:pt>
                <c:pt idx="979">
                  <c:v>904.92793285255084</c:v>
                </c:pt>
                <c:pt idx="980">
                  <c:v>999.740716486613</c:v>
                </c:pt>
                <c:pt idx="981">
                  <c:v>889.95431765860837</c:v>
                </c:pt>
                <c:pt idx="982">
                  <c:v>986.79837579901994</c:v>
                </c:pt>
                <c:pt idx="983">
                  <c:v>978.76031939263737</c:v>
                </c:pt>
                <c:pt idx="984">
                  <c:v>932.89872215910054</c:v>
                </c:pt>
                <c:pt idx="985">
                  <c:v>951.1058348605294</c:v>
                </c:pt>
                <c:pt idx="986">
                  <c:v>920.03210808793244</c:v>
                </c:pt>
                <c:pt idx="987">
                  <c:v>1206.2534270098029</c:v>
                </c:pt>
                <c:pt idx="988">
                  <c:v>1128.2097900506042</c:v>
                </c:pt>
                <c:pt idx="989">
                  <c:v>916.39730643874566</c:v>
                </c:pt>
                <c:pt idx="990">
                  <c:v>1056.8953180009223</c:v>
                </c:pt>
                <c:pt idx="991">
                  <c:v>1054.1884324103967</c:v>
                </c:pt>
                <c:pt idx="992">
                  <c:v>1016.532878688051</c:v>
                </c:pt>
                <c:pt idx="993">
                  <c:v>1002.6557483024663</c:v>
                </c:pt>
                <c:pt idx="994">
                  <c:v>1113.9375758184199</c:v>
                </c:pt>
                <c:pt idx="995">
                  <c:v>1063.0382561450538</c:v>
                </c:pt>
                <c:pt idx="996">
                  <c:v>1123.7189429760319</c:v>
                </c:pt>
                <c:pt idx="997">
                  <c:v>1025.420884109255</c:v>
                </c:pt>
                <c:pt idx="998">
                  <c:v>1021.9754093910315</c:v>
                </c:pt>
                <c:pt idx="999">
                  <c:v>969.83407738865139</c:v>
                </c:pt>
                <c:pt idx="1000">
                  <c:v>1036.4008068089809</c:v>
                </c:pt>
                <c:pt idx="1001">
                  <c:v>1047.3848801072404</c:v>
                </c:pt>
                <c:pt idx="1002">
                  <c:v>989.52854033644894</c:v>
                </c:pt>
                <c:pt idx="1003">
                  <c:v>1093.2788788177149</c:v>
                </c:pt>
                <c:pt idx="1004">
                  <c:v>883.43707654355399</c:v>
                </c:pt>
                <c:pt idx="1005">
                  <c:v>1073.1142896579413</c:v>
                </c:pt>
                <c:pt idx="1006">
                  <c:v>936.70433905874222</c:v>
                </c:pt>
                <c:pt idx="1007">
                  <c:v>999.39730044665578</c:v>
                </c:pt>
                <c:pt idx="1008">
                  <c:v>1041.2038516636833</c:v>
                </c:pt>
                <c:pt idx="1009">
                  <c:v>1067.0224180245723</c:v>
                </c:pt>
                <c:pt idx="1010">
                  <c:v>1109.4901118336325</c:v>
                </c:pt>
                <c:pt idx="1011">
                  <c:v>1052.6990475528103</c:v>
                </c:pt>
                <c:pt idx="1012">
                  <c:v>1017.468747165639</c:v>
                </c:pt>
                <c:pt idx="1013">
                  <c:v>1081.5184683804102</c:v>
                </c:pt>
                <c:pt idx="1014">
                  <c:v>951.47040428682328</c:v>
                </c:pt>
                <c:pt idx="1015">
                  <c:v>1086.0584926508959</c:v>
                </c:pt>
                <c:pt idx="1016">
                  <c:v>1109.8369966053665</c:v>
                </c:pt>
                <c:pt idx="1017">
                  <c:v>1076.0243466509119</c:v>
                </c:pt>
                <c:pt idx="1018">
                  <c:v>1084.9293098085018</c:v>
                </c:pt>
                <c:pt idx="1019">
                  <c:v>998.00077835512104</c:v>
                </c:pt>
                <c:pt idx="1020">
                  <c:v>1192.7098228343284</c:v>
                </c:pt>
                <c:pt idx="1021">
                  <c:v>1007.3150020658436</c:v>
                </c:pt>
                <c:pt idx="1022">
                  <c:v>1071.6260335536506</c:v>
                </c:pt>
                <c:pt idx="1023">
                  <c:v>1095.1250167882622</c:v>
                </c:pt>
                <c:pt idx="1024">
                  <c:v>1067.1129639102871</c:v>
                </c:pt>
                <c:pt idx="1025">
                  <c:v>1083.8966599442429</c:v>
                </c:pt>
                <c:pt idx="1026">
                  <c:v>1051.1701742937892</c:v>
                </c:pt>
                <c:pt idx="1027">
                  <c:v>1090.1518923524266</c:v>
                </c:pt>
                <c:pt idx="1028">
                  <c:v>933.98670579144482</c:v>
                </c:pt>
                <c:pt idx="1029">
                  <c:v>1003.0372735504886</c:v>
                </c:pt>
                <c:pt idx="1030">
                  <c:v>1148.0110475802987</c:v>
                </c:pt>
                <c:pt idx="1031">
                  <c:v>1158.1825733136523</c:v>
                </c:pt>
                <c:pt idx="1032">
                  <c:v>1072.1831210036059</c:v>
                </c:pt>
                <c:pt idx="1033">
                  <c:v>993.73983803503847</c:v>
                </c:pt>
                <c:pt idx="1034">
                  <c:v>1119.2953357438737</c:v>
                </c:pt>
                <c:pt idx="1035">
                  <c:v>923.74568344381566</c:v>
                </c:pt>
                <c:pt idx="1036">
                  <c:v>1094.7454559346731</c:v>
                </c:pt>
                <c:pt idx="1037">
                  <c:v>1237.4727606906583</c:v>
                </c:pt>
                <c:pt idx="1038">
                  <c:v>1105.9625571846386</c:v>
                </c:pt>
                <c:pt idx="1039">
                  <c:v>1085.4514621711771</c:v>
                </c:pt>
                <c:pt idx="1040">
                  <c:v>1024.0157537471609</c:v>
                </c:pt>
                <c:pt idx="1041">
                  <c:v>1138.799946311005</c:v>
                </c:pt>
                <c:pt idx="1042">
                  <c:v>1082.2714050482227</c:v>
                </c:pt>
                <c:pt idx="1043">
                  <c:v>1083.2865325043763</c:v>
                </c:pt>
                <c:pt idx="1044">
                  <c:v>1040.3221467439844</c:v>
                </c:pt>
                <c:pt idx="1045">
                  <c:v>1186.0458875506231</c:v>
                </c:pt>
                <c:pt idx="1046">
                  <c:v>1102.2783935028328</c:v>
                </c:pt>
                <c:pt idx="1047">
                  <c:v>1236.6564130507104</c:v>
                </c:pt>
                <c:pt idx="1048">
                  <c:v>1036.2283072797363</c:v>
                </c:pt>
                <c:pt idx="1049">
                  <c:v>1104.9129644993877</c:v>
                </c:pt>
                <c:pt idx="1050">
                  <c:v>1073.4556000869061</c:v>
                </c:pt>
                <c:pt idx="1051">
                  <c:v>1285.2936396046864</c:v>
                </c:pt>
                <c:pt idx="1052">
                  <c:v>1139.159252648652</c:v>
                </c:pt>
                <c:pt idx="1053">
                  <c:v>939.84455570105013</c:v>
                </c:pt>
                <c:pt idx="1054">
                  <c:v>1091.8383688439569</c:v>
                </c:pt>
                <c:pt idx="1055">
                  <c:v>1139.939277834929</c:v>
                </c:pt>
                <c:pt idx="1056">
                  <c:v>1204.2719737124337</c:v>
                </c:pt>
                <c:pt idx="1057">
                  <c:v>1158.5053614414205</c:v>
                </c:pt>
                <c:pt idx="1058">
                  <c:v>1064.4589797032379</c:v>
                </c:pt>
                <c:pt idx="1059">
                  <c:v>1103.8080423190468</c:v>
                </c:pt>
                <c:pt idx="1060">
                  <c:v>1343.8527055400887</c:v>
                </c:pt>
                <c:pt idx="1061">
                  <c:v>1149.9229128024301</c:v>
                </c:pt>
                <c:pt idx="1062">
                  <c:v>1318.6988273716163</c:v>
                </c:pt>
                <c:pt idx="1063">
                  <c:v>1165.8749651792493</c:v>
                </c:pt>
                <c:pt idx="1064">
                  <c:v>1139.7555078497157</c:v>
                </c:pt>
                <c:pt idx="1065">
                  <c:v>1218.754589092596</c:v>
                </c:pt>
                <c:pt idx="1066">
                  <c:v>1019.3571276913987</c:v>
                </c:pt>
                <c:pt idx="1067">
                  <c:v>1079.3219566387741</c:v>
                </c:pt>
                <c:pt idx="1068">
                  <c:v>1110.5975339521344</c:v>
                </c:pt>
                <c:pt idx="1069">
                  <c:v>1231.8315342199346</c:v>
                </c:pt>
                <c:pt idx="1070">
                  <c:v>1113.2527843089963</c:v>
                </c:pt>
                <c:pt idx="1071">
                  <c:v>1179.1821598178842</c:v>
                </c:pt>
                <c:pt idx="1072">
                  <c:v>1171.9656046281666</c:v>
                </c:pt>
                <c:pt idx="1073">
                  <c:v>1231.8948067838519</c:v>
                </c:pt>
                <c:pt idx="1074">
                  <c:v>1120.4659215313688</c:v>
                </c:pt>
                <c:pt idx="1075">
                  <c:v>1176.193404586108</c:v>
                </c:pt>
                <c:pt idx="1076">
                  <c:v>1095.2117659189771</c:v>
                </c:pt>
                <c:pt idx="1077">
                  <c:v>1082.4546838634406</c:v>
                </c:pt>
                <c:pt idx="1078">
                  <c:v>1313.1055955495883</c:v>
                </c:pt>
                <c:pt idx="1079">
                  <c:v>1205.0379137384821</c:v>
                </c:pt>
                <c:pt idx="1080">
                  <c:v>1183.3007386096547</c:v>
                </c:pt>
                <c:pt idx="1081">
                  <c:v>1131.3565141846252</c:v>
                </c:pt>
                <c:pt idx="1082">
                  <c:v>1209.2857130864463</c:v>
                </c:pt>
                <c:pt idx="1083">
                  <c:v>1195.1042917505472</c:v>
                </c:pt>
                <c:pt idx="1084">
                  <c:v>1377.0574654203479</c:v>
                </c:pt>
                <c:pt idx="1085">
                  <c:v>1178.365818498974</c:v>
                </c:pt>
                <c:pt idx="1086">
                  <c:v>1241.1442796877438</c:v>
                </c:pt>
                <c:pt idx="1087">
                  <c:v>1332.7441349883429</c:v>
                </c:pt>
                <c:pt idx="1088">
                  <c:v>1185.6225341749762</c:v>
                </c:pt>
                <c:pt idx="1089">
                  <c:v>1282.158069444411</c:v>
                </c:pt>
                <c:pt idx="1090">
                  <c:v>1317.1480583431837</c:v>
                </c:pt>
                <c:pt idx="1091">
                  <c:v>1166.1024182853209</c:v>
                </c:pt>
                <c:pt idx="1092">
                  <c:v>1210.943878159954</c:v>
                </c:pt>
                <c:pt idx="1093">
                  <c:v>1228.1246491881197</c:v>
                </c:pt>
                <c:pt idx="1094">
                  <c:v>1236.5188064072202</c:v>
                </c:pt>
                <c:pt idx="1095">
                  <c:v>1180.9994027934827</c:v>
                </c:pt>
                <c:pt idx="1096">
                  <c:v>1214.9980698130389</c:v>
                </c:pt>
                <c:pt idx="1097">
                  <c:v>962.03207490867123</c:v>
                </c:pt>
                <c:pt idx="1098">
                  <c:v>1175.1526871667347</c:v>
                </c:pt>
                <c:pt idx="1099">
                  <c:v>1311.7091335915213</c:v>
                </c:pt>
                <c:pt idx="1100">
                  <c:v>1232.6781360769635</c:v>
                </c:pt>
                <c:pt idx="1101">
                  <c:v>1129.096532838563</c:v>
                </c:pt>
                <c:pt idx="1102">
                  <c:v>1203.1840409564568</c:v>
                </c:pt>
                <c:pt idx="1103">
                  <c:v>1242.1811540747692</c:v>
                </c:pt>
                <c:pt idx="1104">
                  <c:v>1234.1361961986502</c:v>
                </c:pt>
                <c:pt idx="1105">
                  <c:v>1238.4082656219175</c:v>
                </c:pt>
                <c:pt idx="1106">
                  <c:v>1222.4174251562652</c:v>
                </c:pt>
                <c:pt idx="1107">
                  <c:v>1308.1609956768223</c:v>
                </c:pt>
                <c:pt idx="1108">
                  <c:v>1248.9958478153121</c:v>
                </c:pt>
                <c:pt idx="1109">
                  <c:v>1267.6111423499933</c:v>
                </c:pt>
                <c:pt idx="1110">
                  <c:v>1145.0212588282345</c:v>
                </c:pt>
                <c:pt idx="1111">
                  <c:v>1197.9971144686695</c:v>
                </c:pt>
                <c:pt idx="1112">
                  <c:v>1273.0410090353489</c:v>
                </c:pt>
                <c:pt idx="1113">
                  <c:v>1252.9304037387392</c:v>
                </c:pt>
                <c:pt idx="1114">
                  <c:v>1277.3482107722623</c:v>
                </c:pt>
                <c:pt idx="1115">
                  <c:v>1314.754621261736</c:v>
                </c:pt>
                <c:pt idx="1116">
                  <c:v>1121.0277683675488</c:v>
                </c:pt>
                <c:pt idx="1117">
                  <c:v>1218.165860247944</c:v>
                </c:pt>
                <c:pt idx="1118">
                  <c:v>1437.0336108894635</c:v>
                </c:pt>
                <c:pt idx="1119">
                  <c:v>1310.2521710842764</c:v>
                </c:pt>
                <c:pt idx="1120">
                  <c:v>1204.4626239004567</c:v>
                </c:pt>
                <c:pt idx="1121">
                  <c:v>1230.8741301080086</c:v>
                </c:pt>
                <c:pt idx="1122">
                  <c:v>1364.9578734528347</c:v>
                </c:pt>
                <c:pt idx="1123">
                  <c:v>1589.4759826125762</c:v>
                </c:pt>
                <c:pt idx="1124">
                  <c:v>1308.3128524948177</c:v>
                </c:pt>
                <c:pt idx="1125">
                  <c:v>1174.2199803665246</c:v>
                </c:pt>
                <c:pt idx="1126">
                  <c:v>1249.4275944440062</c:v>
                </c:pt>
                <c:pt idx="1127">
                  <c:v>1111.9936110041949</c:v>
                </c:pt>
                <c:pt idx="1128">
                  <c:v>1278.049741423582</c:v>
                </c:pt>
                <c:pt idx="1129">
                  <c:v>1242.7730704711901</c:v>
                </c:pt>
                <c:pt idx="1130">
                  <c:v>1271.941706758196</c:v>
                </c:pt>
                <c:pt idx="1131">
                  <c:v>1307.4464072499215</c:v>
                </c:pt>
                <c:pt idx="1132">
                  <c:v>1432.7221923279981</c:v>
                </c:pt>
                <c:pt idx="1133">
                  <c:v>1243.4087648321022</c:v>
                </c:pt>
                <c:pt idx="1134">
                  <c:v>1114.0524600983238</c:v>
                </c:pt>
                <c:pt idx="1135">
                  <c:v>1274.6106003902594</c:v>
                </c:pt>
                <c:pt idx="1136">
                  <c:v>1279.4185406771942</c:v>
                </c:pt>
                <c:pt idx="1137">
                  <c:v>1213.6316617791404</c:v>
                </c:pt>
                <c:pt idx="1138">
                  <c:v>1315.9917782455</c:v>
                </c:pt>
                <c:pt idx="1139">
                  <c:v>1255.3275824969678</c:v>
                </c:pt>
                <c:pt idx="1140">
                  <c:v>1375.0883858916768</c:v>
                </c:pt>
                <c:pt idx="1141">
                  <c:v>1354.4353559559759</c:v>
                </c:pt>
                <c:pt idx="1142">
                  <c:v>1269.9958388808084</c:v>
                </c:pt>
                <c:pt idx="1143">
                  <c:v>1192.9881153143256</c:v>
                </c:pt>
                <c:pt idx="1144">
                  <c:v>1251.0768155597304</c:v>
                </c:pt>
                <c:pt idx="1145">
                  <c:v>1325.4759740602854</c:v>
                </c:pt>
                <c:pt idx="1146">
                  <c:v>1300.9984285911046</c:v>
                </c:pt>
                <c:pt idx="1147">
                  <c:v>1176.9241302579842</c:v>
                </c:pt>
                <c:pt idx="1148">
                  <c:v>1270.7313837642012</c:v>
                </c:pt>
                <c:pt idx="1149">
                  <c:v>1428.5628959213375</c:v>
                </c:pt>
                <c:pt idx="1150">
                  <c:v>1267.5972069913289</c:v>
                </c:pt>
                <c:pt idx="1151">
                  <c:v>1383.4592708455825</c:v>
                </c:pt>
                <c:pt idx="1152">
                  <c:v>1371.8201319634429</c:v>
                </c:pt>
                <c:pt idx="1153">
                  <c:v>1377.217764626387</c:v>
                </c:pt>
                <c:pt idx="1154">
                  <c:v>1305.3989228440259</c:v>
                </c:pt>
                <c:pt idx="1155">
                  <c:v>1481.0080938898432</c:v>
                </c:pt>
                <c:pt idx="1156">
                  <c:v>1406.6594825141481</c:v>
                </c:pt>
                <c:pt idx="1157">
                  <c:v>1165.8971052148941</c:v>
                </c:pt>
                <c:pt idx="1158">
                  <c:v>1311.1647954904845</c:v>
                </c:pt>
                <c:pt idx="1159">
                  <c:v>1383.5883673953711</c:v>
                </c:pt>
                <c:pt idx="1160">
                  <c:v>1385.446258022763</c:v>
                </c:pt>
                <c:pt idx="1161">
                  <c:v>1340.3583925850071</c:v>
                </c:pt>
                <c:pt idx="1162">
                  <c:v>1460.0777162556835</c:v>
                </c:pt>
                <c:pt idx="1163">
                  <c:v>1317.802763650865</c:v>
                </c:pt>
                <c:pt idx="1164">
                  <c:v>1310.016305311982</c:v>
                </c:pt>
                <c:pt idx="1165">
                  <c:v>1267.7936085766128</c:v>
                </c:pt>
                <c:pt idx="1166">
                  <c:v>1321.4663844614017</c:v>
                </c:pt>
                <c:pt idx="1167">
                  <c:v>1826.8853619810445</c:v>
                </c:pt>
                <c:pt idx="1168">
                  <c:v>1357.0976941980355</c:v>
                </c:pt>
                <c:pt idx="1169">
                  <c:v>1359.4412727407473</c:v>
                </c:pt>
                <c:pt idx="1170">
                  <c:v>1387.6411685067312</c:v>
                </c:pt>
                <c:pt idx="1171">
                  <c:v>1150.9634839451483</c:v>
                </c:pt>
                <c:pt idx="1172">
                  <c:v>1295.6231162409049</c:v>
                </c:pt>
                <c:pt idx="1173">
                  <c:v>1539.1391387901028</c:v>
                </c:pt>
                <c:pt idx="1174">
                  <c:v>1371.254999522049</c:v>
                </c:pt>
                <c:pt idx="1175">
                  <c:v>1424.1522751175296</c:v>
                </c:pt>
                <c:pt idx="1176">
                  <c:v>1391.9782712493384</c:v>
                </c:pt>
                <c:pt idx="1177">
                  <c:v>1584.678785671917</c:v>
                </c:pt>
                <c:pt idx="1178">
                  <c:v>1395.9720802872225</c:v>
                </c:pt>
                <c:pt idx="1179">
                  <c:v>1371.2247958666792</c:v>
                </c:pt>
                <c:pt idx="1180">
                  <c:v>1370.9984651763364</c:v>
                </c:pt>
                <c:pt idx="1181">
                  <c:v>1563.9402323050988</c:v>
                </c:pt>
                <c:pt idx="1182">
                  <c:v>1337.0947580503569</c:v>
                </c:pt>
                <c:pt idx="1183">
                  <c:v>1325.7518444424297</c:v>
                </c:pt>
                <c:pt idx="1184">
                  <c:v>1427.8302411909865</c:v>
                </c:pt>
                <c:pt idx="1185">
                  <c:v>1200.5334136736644</c:v>
                </c:pt>
                <c:pt idx="1186">
                  <c:v>1444.6677901346241</c:v>
                </c:pt>
                <c:pt idx="1187">
                  <c:v>1432.2334087327856</c:v>
                </c:pt>
                <c:pt idx="1188">
                  <c:v>1404.6787705116435</c:v>
                </c:pt>
                <c:pt idx="1189">
                  <c:v>1161.6436801145296</c:v>
                </c:pt>
                <c:pt idx="1190">
                  <c:v>1363.021977192634</c:v>
                </c:pt>
                <c:pt idx="1191">
                  <c:v>1346.6271374703419</c:v>
                </c:pt>
                <c:pt idx="1192">
                  <c:v>1448.996338351539</c:v>
                </c:pt>
                <c:pt idx="1193">
                  <c:v>1482.9514110874745</c:v>
                </c:pt>
                <c:pt idx="1194">
                  <c:v>1390.5784987464363</c:v>
                </c:pt>
                <c:pt idx="1195">
                  <c:v>1429.6059202787042</c:v>
                </c:pt>
                <c:pt idx="1196">
                  <c:v>1359.6333540435221</c:v>
                </c:pt>
                <c:pt idx="1197">
                  <c:v>1587.4597040222941</c:v>
                </c:pt>
                <c:pt idx="1198">
                  <c:v>1647.458980289239</c:v>
                </c:pt>
                <c:pt idx="1199">
                  <c:v>1346.2441031396831</c:v>
                </c:pt>
                <c:pt idx="1200">
                  <c:v>1445.8367188233062</c:v>
                </c:pt>
                <c:pt idx="1201">
                  <c:v>1730.4730417210897</c:v>
                </c:pt>
                <c:pt idx="1202">
                  <c:v>1356.5895046742612</c:v>
                </c:pt>
                <c:pt idx="1203">
                  <c:v>1591.7258522779505</c:v>
                </c:pt>
                <c:pt idx="1204">
                  <c:v>1556.4907067175213</c:v>
                </c:pt>
                <c:pt idx="1205">
                  <c:v>1683.1665123523981</c:v>
                </c:pt>
                <c:pt idx="1206">
                  <c:v>1284.7295298176182</c:v>
                </c:pt>
                <c:pt idx="1207">
                  <c:v>1534.2181153780816</c:v>
                </c:pt>
                <c:pt idx="1208">
                  <c:v>1438.838652331606</c:v>
                </c:pt>
                <c:pt idx="1209">
                  <c:v>1681.9975311449671</c:v>
                </c:pt>
                <c:pt idx="1210">
                  <c:v>1481.5422055824879</c:v>
                </c:pt>
                <c:pt idx="1211">
                  <c:v>1735.36241045509</c:v>
                </c:pt>
                <c:pt idx="1212">
                  <c:v>1513.5358910350649</c:v>
                </c:pt>
                <c:pt idx="1213">
                  <c:v>1382.6807164483989</c:v>
                </c:pt>
                <c:pt idx="1214">
                  <c:v>1527.7317696234677</c:v>
                </c:pt>
                <c:pt idx="1215">
                  <c:v>1503.339748441256</c:v>
                </c:pt>
                <c:pt idx="1216">
                  <c:v>1389.4175300686065</c:v>
                </c:pt>
                <c:pt idx="1217">
                  <c:v>1375.7530553818294</c:v>
                </c:pt>
                <c:pt idx="1218">
                  <c:v>1610.7589168672864</c:v>
                </c:pt>
                <c:pt idx="1219">
                  <c:v>1496.0887044370486</c:v>
                </c:pt>
                <c:pt idx="1220">
                  <c:v>1216.1745303777498</c:v>
                </c:pt>
                <c:pt idx="1221">
                  <c:v>1482.5726768267557</c:v>
                </c:pt>
                <c:pt idx="1222">
                  <c:v>1465.4593832082899</c:v>
                </c:pt>
                <c:pt idx="1223">
                  <c:v>1471.1770188491223</c:v>
                </c:pt>
                <c:pt idx="1224">
                  <c:v>1537.4240199934125</c:v>
                </c:pt>
                <c:pt idx="1225">
                  <c:v>1723.714227107539</c:v>
                </c:pt>
                <c:pt idx="1226">
                  <c:v>1582.9552078262684</c:v>
                </c:pt>
                <c:pt idx="1227">
                  <c:v>1706.5258529790369</c:v>
                </c:pt>
                <c:pt idx="1228">
                  <c:v>1467.6770863574027</c:v>
                </c:pt>
                <c:pt idx="1229">
                  <c:v>1591.4781213939327</c:v>
                </c:pt>
                <c:pt idx="1230">
                  <c:v>1632.8314171268303</c:v>
                </c:pt>
                <c:pt idx="1231">
                  <c:v>1613.6813659589395</c:v>
                </c:pt>
                <c:pt idx="1232">
                  <c:v>1402.61843289382</c:v>
                </c:pt>
                <c:pt idx="1233">
                  <c:v>1448.050967073154</c:v>
                </c:pt>
                <c:pt idx="1234">
                  <c:v>1345.7091148106556</c:v>
                </c:pt>
                <c:pt idx="1235">
                  <c:v>1557.4990369731952</c:v>
                </c:pt>
                <c:pt idx="1236">
                  <c:v>1625.3121315403278</c:v>
                </c:pt>
                <c:pt idx="1237">
                  <c:v>1586.9082231369491</c:v>
                </c:pt>
                <c:pt idx="1238">
                  <c:v>1597.2864386115746</c:v>
                </c:pt>
                <c:pt idx="1239">
                  <c:v>1554.6820416667547</c:v>
                </c:pt>
                <c:pt idx="1240">
                  <c:v>1559.884626901531</c:v>
                </c:pt>
                <c:pt idx="1241">
                  <c:v>1479.5802338034532</c:v>
                </c:pt>
                <c:pt idx="1242">
                  <c:v>1385.7122811363761</c:v>
                </c:pt>
                <c:pt idx="1243">
                  <c:v>1562.7617365614094</c:v>
                </c:pt>
                <c:pt idx="1244">
                  <c:v>1567.4739731675231</c:v>
                </c:pt>
                <c:pt idx="1245">
                  <c:v>1544.9455294633422</c:v>
                </c:pt>
                <c:pt idx="1246">
                  <c:v>1646.38542293365</c:v>
                </c:pt>
                <c:pt idx="1247">
                  <c:v>1526.2315254943423</c:v>
                </c:pt>
                <c:pt idx="1248">
                  <c:v>1527.5949500310448</c:v>
                </c:pt>
                <c:pt idx="1249">
                  <c:v>1664.7448958164771</c:v>
                </c:pt>
                <c:pt idx="1250">
                  <c:v>1498.8192973011737</c:v>
                </c:pt>
                <c:pt idx="1251">
                  <c:v>1749.7809740812427</c:v>
                </c:pt>
                <c:pt idx="1252">
                  <c:v>1626.2046853477079</c:v>
                </c:pt>
                <c:pt idx="1253">
                  <c:v>1692.6372648230563</c:v>
                </c:pt>
                <c:pt idx="1254">
                  <c:v>1592.9334129214199</c:v>
                </c:pt>
                <c:pt idx="1255">
                  <c:v>1741.7978109311509</c:v>
                </c:pt>
                <c:pt idx="1256">
                  <c:v>1671.027112497525</c:v>
                </c:pt>
                <c:pt idx="1257">
                  <c:v>1506.9774253670575</c:v>
                </c:pt>
                <c:pt idx="1258">
                  <c:v>1763.1219409868077</c:v>
                </c:pt>
                <c:pt idx="1259">
                  <c:v>1548.432535170838</c:v>
                </c:pt>
                <c:pt idx="1260">
                  <c:v>1732.5183374489375</c:v>
                </c:pt>
                <c:pt idx="1261">
                  <c:v>1311.0455658199999</c:v>
                </c:pt>
                <c:pt idx="1262">
                  <c:v>1458.8337307677425</c:v>
                </c:pt>
                <c:pt idx="1263">
                  <c:v>1455.1411442353372</c:v>
                </c:pt>
                <c:pt idx="1264">
                  <c:v>1663.9078857618888</c:v>
                </c:pt>
                <c:pt idx="1265">
                  <c:v>1613.7752487593154</c:v>
                </c:pt>
                <c:pt idx="1266">
                  <c:v>1688.6835935466327</c:v>
                </c:pt>
                <c:pt idx="1267">
                  <c:v>1620.5184502031043</c:v>
                </c:pt>
                <c:pt idx="1268">
                  <c:v>1591.6838487679572</c:v>
                </c:pt>
                <c:pt idx="1269">
                  <c:v>1647.2007297005446</c:v>
                </c:pt>
                <c:pt idx="1270">
                  <c:v>1661.2186570451556</c:v>
                </c:pt>
                <c:pt idx="1271">
                  <c:v>1478.7323364762449</c:v>
                </c:pt>
                <c:pt idx="1272">
                  <c:v>1653.0506473470864</c:v>
                </c:pt>
                <c:pt idx="1273">
                  <c:v>1897.3047238078391</c:v>
                </c:pt>
                <c:pt idx="1274">
                  <c:v>1527.5446306870747</c:v>
                </c:pt>
                <c:pt idx="1275">
                  <c:v>1692.120317007111</c:v>
                </c:pt>
                <c:pt idx="1276">
                  <c:v>1630.2143961491645</c:v>
                </c:pt>
                <c:pt idx="1277">
                  <c:v>1547.5861343834047</c:v>
                </c:pt>
                <c:pt idx="1278">
                  <c:v>1621.7822841157717</c:v>
                </c:pt>
                <c:pt idx="1279">
                  <c:v>1853.2250665600698</c:v>
                </c:pt>
                <c:pt idx="1280">
                  <c:v>1671.9829429948261</c:v>
                </c:pt>
                <c:pt idx="1281">
                  <c:v>1697.6163096081266</c:v>
                </c:pt>
                <c:pt idx="1282">
                  <c:v>1464.4176277222348</c:v>
                </c:pt>
                <c:pt idx="1283">
                  <c:v>1788.9813355714075</c:v>
                </c:pt>
                <c:pt idx="1284">
                  <c:v>1700.681003125484</c:v>
                </c:pt>
                <c:pt idx="1285">
                  <c:v>1658.8826998419599</c:v>
                </c:pt>
                <c:pt idx="1286">
                  <c:v>1573.3801690440423</c:v>
                </c:pt>
                <c:pt idx="1287">
                  <c:v>1578.4877817705358</c:v>
                </c:pt>
                <c:pt idx="1288">
                  <c:v>1557.3150189085093</c:v>
                </c:pt>
                <c:pt idx="1289">
                  <c:v>1563.5845152347908</c:v>
                </c:pt>
                <c:pt idx="1290">
                  <c:v>1709.8159654503374</c:v>
                </c:pt>
                <c:pt idx="1291">
                  <c:v>1638.4594742998906</c:v>
                </c:pt>
                <c:pt idx="1292">
                  <c:v>1586.8160480391537</c:v>
                </c:pt>
                <c:pt idx="1293">
                  <c:v>1577.4728539716441</c:v>
                </c:pt>
                <c:pt idx="1294">
                  <c:v>1865.7596476927529</c:v>
                </c:pt>
                <c:pt idx="1295">
                  <c:v>1603.4166757273754</c:v>
                </c:pt>
                <c:pt idx="1296">
                  <c:v>1623.5484522830241</c:v>
                </c:pt>
                <c:pt idx="1297">
                  <c:v>1679.541386507974</c:v>
                </c:pt>
                <c:pt idx="1298">
                  <c:v>1590.8201232376216</c:v>
                </c:pt>
                <c:pt idx="1299">
                  <c:v>1630.8744164636857</c:v>
                </c:pt>
                <c:pt idx="1300">
                  <c:v>1563.4626042094885</c:v>
                </c:pt>
                <c:pt idx="1301">
                  <c:v>1615.3290891507272</c:v>
                </c:pt>
                <c:pt idx="1302">
                  <c:v>1440.1914416703455</c:v>
                </c:pt>
                <c:pt idx="1303">
                  <c:v>1701.759657859041</c:v>
                </c:pt>
                <c:pt idx="1304">
                  <c:v>1683.6358294727099</c:v>
                </c:pt>
                <c:pt idx="1305">
                  <c:v>1653.168229342489</c:v>
                </c:pt>
                <c:pt idx="1306">
                  <c:v>1664.2351407127776</c:v>
                </c:pt>
                <c:pt idx="1307">
                  <c:v>1633.0721405137238</c:v>
                </c:pt>
                <c:pt idx="1308">
                  <c:v>1727.2422869269735</c:v>
                </c:pt>
                <c:pt idx="1309">
                  <c:v>1589.1786725251802</c:v>
                </c:pt>
                <c:pt idx="1310">
                  <c:v>1752.0677672884037</c:v>
                </c:pt>
                <c:pt idx="1311">
                  <c:v>1737.9396480503797</c:v>
                </c:pt>
                <c:pt idx="1312">
                  <c:v>1786.7651863028002</c:v>
                </c:pt>
                <c:pt idx="1313">
                  <c:v>1738.1361812954863</c:v>
                </c:pt>
                <c:pt idx="1314">
                  <c:v>1744.8210899748433</c:v>
                </c:pt>
                <c:pt idx="1315">
                  <c:v>1686.4989378171774</c:v>
                </c:pt>
                <c:pt idx="1316">
                  <c:v>1827.2504184005538</c:v>
                </c:pt>
                <c:pt idx="1317">
                  <c:v>1864.6395603032681</c:v>
                </c:pt>
                <c:pt idx="1318">
                  <c:v>1527.7719145130432</c:v>
                </c:pt>
                <c:pt idx="1319">
                  <c:v>1841.1899853408615</c:v>
                </c:pt>
                <c:pt idx="1320">
                  <c:v>1789.3846686011798</c:v>
                </c:pt>
                <c:pt idx="1321">
                  <c:v>1789.5902879808061</c:v>
                </c:pt>
                <c:pt idx="1322">
                  <c:v>1712.6610778194531</c:v>
                </c:pt>
                <c:pt idx="1323">
                  <c:v>1689.0310755933647</c:v>
                </c:pt>
                <c:pt idx="1324">
                  <c:v>1535.1327327454026</c:v>
                </c:pt>
                <c:pt idx="1325">
                  <c:v>1909.8063991988356</c:v>
                </c:pt>
                <c:pt idx="1326">
                  <c:v>1691.5396259071838</c:v>
                </c:pt>
                <c:pt idx="1327">
                  <c:v>1998.6186974520401</c:v>
                </c:pt>
                <c:pt idx="1328">
                  <c:v>1767.068902171693</c:v>
                </c:pt>
                <c:pt idx="1329">
                  <c:v>1752.0663310834896</c:v>
                </c:pt>
                <c:pt idx="1330">
                  <c:v>1755.2282978604783</c:v>
                </c:pt>
                <c:pt idx="1331">
                  <c:v>1917.4134019942776</c:v>
                </c:pt>
                <c:pt idx="1332">
                  <c:v>1882.2665135796076</c:v>
                </c:pt>
                <c:pt idx="1333">
                  <c:v>1809.769735923875</c:v>
                </c:pt>
                <c:pt idx="1334">
                  <c:v>1983.9114137759061</c:v>
                </c:pt>
                <c:pt idx="1335">
                  <c:v>1747.1878140441052</c:v>
                </c:pt>
                <c:pt idx="1336">
                  <c:v>1859.7120196376179</c:v>
                </c:pt>
                <c:pt idx="1337">
                  <c:v>1704.0793935221102</c:v>
                </c:pt>
                <c:pt idx="1338">
                  <c:v>1739.7062832487509</c:v>
                </c:pt>
                <c:pt idx="1339">
                  <c:v>1759.6197748759084</c:v>
                </c:pt>
                <c:pt idx="1340">
                  <c:v>1937.5474988070634</c:v>
                </c:pt>
                <c:pt idx="1341">
                  <c:v>1930.3073573997194</c:v>
                </c:pt>
                <c:pt idx="1342">
                  <c:v>1696.1311492799919</c:v>
                </c:pt>
                <c:pt idx="1343">
                  <c:v>1565.6430208915026</c:v>
                </c:pt>
                <c:pt idx="1344">
                  <c:v>1961.1502245619597</c:v>
                </c:pt>
                <c:pt idx="1345">
                  <c:v>1618.263131445219</c:v>
                </c:pt>
                <c:pt idx="1346">
                  <c:v>1776.6824319105729</c:v>
                </c:pt>
                <c:pt idx="1347">
                  <c:v>1808.9278868591246</c:v>
                </c:pt>
                <c:pt idx="1348">
                  <c:v>1892.9879263380917</c:v>
                </c:pt>
                <c:pt idx="1349">
                  <c:v>1650.7991941449704</c:v>
                </c:pt>
                <c:pt idx="1350">
                  <c:v>1745.1779776501639</c:v>
                </c:pt>
                <c:pt idx="1351">
                  <c:v>1734.0188945141101</c:v>
                </c:pt>
                <c:pt idx="1352">
                  <c:v>1783.7300630831317</c:v>
                </c:pt>
                <c:pt idx="1353">
                  <c:v>2003.6761557424941</c:v>
                </c:pt>
                <c:pt idx="1354">
                  <c:v>1979.440332148677</c:v>
                </c:pt>
                <c:pt idx="1355">
                  <c:v>1932.9003735622614</c:v>
                </c:pt>
                <c:pt idx="1356">
                  <c:v>2051.2003946651757</c:v>
                </c:pt>
                <c:pt idx="1357">
                  <c:v>1836.1424295900388</c:v>
                </c:pt>
                <c:pt idx="1358">
                  <c:v>1934.3147165314103</c:v>
                </c:pt>
                <c:pt idx="1359">
                  <c:v>1845.3053318435022</c:v>
                </c:pt>
                <c:pt idx="1360">
                  <c:v>1908.7820927093917</c:v>
                </c:pt>
                <c:pt idx="1361">
                  <c:v>2160.4726956064551</c:v>
                </c:pt>
                <c:pt idx="1362">
                  <c:v>1813.5483652272337</c:v>
                </c:pt>
                <c:pt idx="1363">
                  <c:v>1703.693780610897</c:v>
                </c:pt>
                <c:pt idx="1364">
                  <c:v>1874.052702313277</c:v>
                </c:pt>
                <c:pt idx="1365">
                  <c:v>1847.8652737271725</c:v>
                </c:pt>
                <c:pt idx="1366">
                  <c:v>1915.548110040593</c:v>
                </c:pt>
                <c:pt idx="1367">
                  <c:v>1948.982371715643</c:v>
                </c:pt>
                <c:pt idx="1368">
                  <c:v>1878.3307977367986</c:v>
                </c:pt>
                <c:pt idx="1369">
                  <c:v>1964.3861262261812</c:v>
                </c:pt>
                <c:pt idx="1370">
                  <c:v>1942.9933132874073</c:v>
                </c:pt>
                <c:pt idx="1371">
                  <c:v>1772.8395689245999</c:v>
                </c:pt>
                <c:pt idx="1372">
                  <c:v>1927.7876929676913</c:v>
                </c:pt>
                <c:pt idx="1373">
                  <c:v>1891.6430450920375</c:v>
                </c:pt>
                <c:pt idx="1374">
                  <c:v>1878.5381703690248</c:v>
                </c:pt>
                <c:pt idx="1375">
                  <c:v>2041.2082078776637</c:v>
                </c:pt>
                <c:pt idx="1376">
                  <c:v>1874.757617942503</c:v>
                </c:pt>
                <c:pt idx="1377">
                  <c:v>1864.8486856623326</c:v>
                </c:pt>
                <c:pt idx="1378">
                  <c:v>1909.3034266874381</c:v>
                </c:pt>
                <c:pt idx="1379">
                  <c:v>1999.8982750040643</c:v>
                </c:pt>
                <c:pt idx="1380">
                  <c:v>1852.1820695320021</c:v>
                </c:pt>
                <c:pt idx="1381">
                  <c:v>1862.7142028797168</c:v>
                </c:pt>
                <c:pt idx="1382">
                  <c:v>2027.3591897328336</c:v>
                </c:pt>
                <c:pt idx="1383">
                  <c:v>1956.8453833084704</c:v>
                </c:pt>
                <c:pt idx="1384">
                  <c:v>1852.8403357320242</c:v>
                </c:pt>
                <c:pt idx="1385">
                  <c:v>1996.0528314811879</c:v>
                </c:pt>
                <c:pt idx="1386">
                  <c:v>2035.5786632971419</c:v>
                </c:pt>
                <c:pt idx="1387">
                  <c:v>1905.9221705743969</c:v>
                </c:pt>
                <c:pt idx="1388">
                  <c:v>2009.0008153219931</c:v>
                </c:pt>
                <c:pt idx="1389">
                  <c:v>1795.1300295223543</c:v>
                </c:pt>
                <c:pt idx="1390">
                  <c:v>1904.8481128931887</c:v>
                </c:pt>
                <c:pt idx="1391">
                  <c:v>1813.8321338891078</c:v>
                </c:pt>
                <c:pt idx="1392">
                  <c:v>2075.3645111432793</c:v>
                </c:pt>
                <c:pt idx="1393">
                  <c:v>1938.7271061590538</c:v>
                </c:pt>
                <c:pt idx="1394">
                  <c:v>1938.9243644294363</c:v>
                </c:pt>
                <c:pt idx="1395">
                  <c:v>2143.0204965678854</c:v>
                </c:pt>
                <c:pt idx="1396">
                  <c:v>2036.9989549859943</c:v>
                </c:pt>
                <c:pt idx="1397">
                  <c:v>2193.5339939301798</c:v>
                </c:pt>
                <c:pt idx="1398">
                  <c:v>1758.1201060610922</c:v>
                </c:pt>
                <c:pt idx="1399">
                  <c:v>2247.8265772282775</c:v>
                </c:pt>
                <c:pt idx="1400">
                  <c:v>2173.5085673748299</c:v>
                </c:pt>
                <c:pt idx="1401">
                  <c:v>2186.5866286899991</c:v>
                </c:pt>
                <c:pt idx="1402">
                  <c:v>2044.7697366190744</c:v>
                </c:pt>
                <c:pt idx="1403">
                  <c:v>2147.4655918582912</c:v>
                </c:pt>
                <c:pt idx="1404">
                  <c:v>2180.5372896549607</c:v>
                </c:pt>
                <c:pt idx="1405">
                  <c:v>2078.6505761361636</c:v>
                </c:pt>
                <c:pt idx="1406">
                  <c:v>2036.9816401139537</c:v>
                </c:pt>
                <c:pt idx="1407">
                  <c:v>2183.2237926276434</c:v>
                </c:pt>
                <c:pt idx="1408">
                  <c:v>2239.0304950274408</c:v>
                </c:pt>
                <c:pt idx="1409">
                  <c:v>2242.6144327193115</c:v>
                </c:pt>
                <c:pt idx="1410">
                  <c:v>2193.2579992893484</c:v>
                </c:pt>
                <c:pt idx="1411">
                  <c:v>2119.9384994683487</c:v>
                </c:pt>
                <c:pt idx="1412">
                  <c:v>2187.2796581223733</c:v>
                </c:pt>
                <c:pt idx="1413">
                  <c:v>1842.040667215565</c:v>
                </c:pt>
                <c:pt idx="1414">
                  <c:v>2380.8346581578276</c:v>
                </c:pt>
                <c:pt idx="1415">
                  <c:v>2312.0464106172863</c:v>
                </c:pt>
                <c:pt idx="1416">
                  <c:v>1968.0776254791742</c:v>
                </c:pt>
                <c:pt idx="1417">
                  <c:v>2509.4826649435531</c:v>
                </c:pt>
                <c:pt idx="1418">
                  <c:v>2131.512284742294</c:v>
                </c:pt>
                <c:pt idx="1419">
                  <c:v>2046.6683452027387</c:v>
                </c:pt>
                <c:pt idx="1420">
                  <c:v>1995.6141892217668</c:v>
                </c:pt>
                <c:pt idx="1421">
                  <c:v>2096.9081419826675</c:v>
                </c:pt>
                <c:pt idx="1422">
                  <c:v>2224.5805747434006</c:v>
                </c:pt>
                <c:pt idx="1423">
                  <c:v>2104.1336025186702</c:v>
                </c:pt>
                <c:pt idx="1424">
                  <c:v>2034.3742530930997</c:v>
                </c:pt>
                <c:pt idx="1425">
                  <c:v>2153.4545493072264</c:v>
                </c:pt>
                <c:pt idx="1426">
                  <c:v>2226.8761809046714</c:v>
                </c:pt>
                <c:pt idx="1427">
                  <c:v>2141.8767746086819</c:v>
                </c:pt>
                <c:pt idx="1428">
                  <c:v>2260.3637666753075</c:v>
                </c:pt>
                <c:pt idx="1429">
                  <c:v>2281.8861689369837</c:v>
                </c:pt>
                <c:pt idx="1430">
                  <c:v>2266.6960196675413</c:v>
                </c:pt>
                <c:pt idx="1431">
                  <c:v>2780.9217065102189</c:v>
                </c:pt>
                <c:pt idx="1432">
                  <c:v>2489.5319255302647</c:v>
                </c:pt>
                <c:pt idx="1433">
                  <c:v>2095.2807895151204</c:v>
                </c:pt>
                <c:pt idx="1434">
                  <c:v>2311.6966625431442</c:v>
                </c:pt>
                <c:pt idx="1435">
                  <c:v>2359.9985938175646</c:v>
                </c:pt>
                <c:pt idx="1436">
                  <c:v>2394.5688795583851</c:v>
                </c:pt>
                <c:pt idx="1437">
                  <c:v>2296.6097487233351</c:v>
                </c:pt>
                <c:pt idx="1438">
                  <c:v>2046.8949201629569</c:v>
                </c:pt>
                <c:pt idx="1439">
                  <c:v>2402.6569626700457</c:v>
                </c:pt>
                <c:pt idx="1440">
                  <c:v>2122.990799261966</c:v>
                </c:pt>
                <c:pt idx="1441">
                  <c:v>2318.888559839957</c:v>
                </c:pt>
                <c:pt idx="1442">
                  <c:v>1921.4253084379825</c:v>
                </c:pt>
                <c:pt idx="1443">
                  <c:v>2208.3375370588387</c:v>
                </c:pt>
                <c:pt idx="1444">
                  <c:v>2156.2634728418543</c:v>
                </c:pt>
                <c:pt idx="1445">
                  <c:v>2751.6636198437159</c:v>
                </c:pt>
                <c:pt idx="1446">
                  <c:v>2187.4837998912453</c:v>
                </c:pt>
                <c:pt idx="1447">
                  <c:v>2130.5767232336311</c:v>
                </c:pt>
                <c:pt idx="1448">
                  <c:v>2367.6397735766036</c:v>
                </c:pt>
                <c:pt idx="1449">
                  <c:v>2364.5326759759928</c:v>
                </c:pt>
                <c:pt idx="1450">
                  <c:v>2234.2599876184431</c:v>
                </c:pt>
                <c:pt idx="1451">
                  <c:v>2183.5724590421833</c:v>
                </c:pt>
                <c:pt idx="1452">
                  <c:v>2302.7068558969313</c:v>
                </c:pt>
                <c:pt idx="1453">
                  <c:v>2461.1394961871574</c:v>
                </c:pt>
                <c:pt idx="1454">
                  <c:v>2481.5104476334659</c:v>
                </c:pt>
                <c:pt idx="1455">
                  <c:v>1968.2638549551878</c:v>
                </c:pt>
                <c:pt idx="1456">
                  <c:v>2462.5923839675729</c:v>
                </c:pt>
                <c:pt idx="1457">
                  <c:v>2014.6881035734416</c:v>
                </c:pt>
                <c:pt idx="1458">
                  <c:v>2645.1442208646617</c:v>
                </c:pt>
                <c:pt idx="1459">
                  <c:v>2047.7432517113698</c:v>
                </c:pt>
                <c:pt idx="1460">
                  <c:v>2577.6124693203255</c:v>
                </c:pt>
                <c:pt idx="1461">
                  <c:v>2308.8095492622888</c:v>
                </c:pt>
                <c:pt idx="1462">
                  <c:v>2395.6321787115548</c:v>
                </c:pt>
                <c:pt idx="1463">
                  <c:v>2211.1020131784853</c:v>
                </c:pt>
                <c:pt idx="1464">
                  <c:v>2288.9828975720548</c:v>
                </c:pt>
                <c:pt idx="1465">
                  <c:v>2527.8757516406154</c:v>
                </c:pt>
                <c:pt idx="1466">
                  <c:v>2625.5994455578402</c:v>
                </c:pt>
                <c:pt idx="1467">
                  <c:v>2659.9872196734368</c:v>
                </c:pt>
                <c:pt idx="1468">
                  <c:v>2466.8945357285716</c:v>
                </c:pt>
                <c:pt idx="1469">
                  <c:v>3039.0559244234987</c:v>
                </c:pt>
                <c:pt idx="1470">
                  <c:v>2628.6156667633641</c:v>
                </c:pt>
                <c:pt idx="1471">
                  <c:v>2520.2397435548851</c:v>
                </c:pt>
                <c:pt idx="1472">
                  <c:v>2200.8514330756971</c:v>
                </c:pt>
                <c:pt idx="1473">
                  <c:v>2867.1532585380191</c:v>
                </c:pt>
                <c:pt idx="1474">
                  <c:v>2544.3609760746754</c:v>
                </c:pt>
                <c:pt idx="1475">
                  <c:v>2721.6522256262265</c:v>
                </c:pt>
                <c:pt idx="1476">
                  <c:v>2501.0982940899426</c:v>
                </c:pt>
                <c:pt idx="1477">
                  <c:v>2507.577014152117</c:v>
                </c:pt>
                <c:pt idx="1478">
                  <c:v>2978.7535984539427</c:v>
                </c:pt>
                <c:pt idx="1479">
                  <c:v>2435.8191135484171</c:v>
                </c:pt>
                <c:pt idx="1480">
                  <c:v>2578.316108767136</c:v>
                </c:pt>
                <c:pt idx="1481">
                  <c:v>2439.4400968622476</c:v>
                </c:pt>
                <c:pt idx="1482">
                  <c:v>2479.6737798151548</c:v>
                </c:pt>
                <c:pt idx="1483">
                  <c:v>2466.1933252434815</c:v>
                </c:pt>
                <c:pt idx="1484">
                  <c:v>3026.7516929669464</c:v>
                </c:pt>
                <c:pt idx="1485">
                  <c:v>2653.5140897001934</c:v>
                </c:pt>
                <c:pt idx="1486">
                  <c:v>2767.5856875367194</c:v>
                </c:pt>
                <c:pt idx="1487">
                  <c:v>2507.9954588744263</c:v>
                </c:pt>
                <c:pt idx="1488">
                  <c:v>2671.0013418435697</c:v>
                </c:pt>
                <c:pt idx="1489">
                  <c:v>2645.8085856047473</c:v>
                </c:pt>
                <c:pt idx="1490">
                  <c:v>2682.9047229568419</c:v>
                </c:pt>
                <c:pt idx="1491">
                  <c:v>2855.6142598946763</c:v>
                </c:pt>
                <c:pt idx="1492">
                  <c:v>2499.7728610362365</c:v>
                </c:pt>
                <c:pt idx="1493">
                  <c:v>2646.7486473454001</c:v>
                </c:pt>
                <c:pt idx="1494">
                  <c:v>2600.4819998536977</c:v>
                </c:pt>
                <c:pt idx="1495">
                  <c:v>2464.6675093209733</c:v>
                </c:pt>
                <c:pt idx="1496">
                  <c:v>2717.3596732292076</c:v>
                </c:pt>
                <c:pt idx="1497">
                  <c:v>2539.742049106163</c:v>
                </c:pt>
                <c:pt idx="1498">
                  <c:v>2672.2386553220954</c:v>
                </c:pt>
                <c:pt idx="1499">
                  <c:v>2748.0586237618531</c:v>
                </c:pt>
                <c:pt idx="1500">
                  <c:v>2638.486193676214</c:v>
                </c:pt>
                <c:pt idx="1501">
                  <c:v>2496.6542942730875</c:v>
                </c:pt>
                <c:pt idx="1502">
                  <c:v>2548.4310976954857</c:v>
                </c:pt>
                <c:pt idx="1503">
                  <c:v>2239.0593570595979</c:v>
                </c:pt>
                <c:pt idx="1504">
                  <c:v>3120.5959031591578</c:v>
                </c:pt>
                <c:pt idx="1505">
                  <c:v>2923.6553415354447</c:v>
                </c:pt>
                <c:pt idx="1506">
                  <c:v>2847.513331253168</c:v>
                </c:pt>
                <c:pt idx="1507">
                  <c:v>3100.800504283276</c:v>
                </c:pt>
                <c:pt idx="1508">
                  <c:v>2629.6807910295865</c:v>
                </c:pt>
                <c:pt idx="1509">
                  <c:v>2728.0616092759474</c:v>
                </c:pt>
                <c:pt idx="1510">
                  <c:v>2623.1679097637243</c:v>
                </c:pt>
                <c:pt idx="1511">
                  <c:v>2811.3839166862535</c:v>
                </c:pt>
                <c:pt idx="1512">
                  <c:v>3003.8822179211752</c:v>
                </c:pt>
                <c:pt idx="1513">
                  <c:v>2999.6646008135972</c:v>
                </c:pt>
                <c:pt idx="1514">
                  <c:v>2675.8756649967281</c:v>
                </c:pt>
                <c:pt idx="1515">
                  <c:v>2707.1196795546257</c:v>
                </c:pt>
                <c:pt idx="1516">
                  <c:v>2587.0151617574552</c:v>
                </c:pt>
                <c:pt idx="1517">
                  <c:v>2893.7521644305252</c:v>
                </c:pt>
                <c:pt idx="1518">
                  <c:v>2204.3687740216283</c:v>
                </c:pt>
                <c:pt idx="1519">
                  <c:v>3465.6894635656986</c:v>
                </c:pt>
                <c:pt idx="1520">
                  <c:v>3097.2465324556401</c:v>
                </c:pt>
                <c:pt idx="1521">
                  <c:v>2485.4475115125647</c:v>
                </c:pt>
                <c:pt idx="1522">
                  <c:v>2897.6223847479782</c:v>
                </c:pt>
                <c:pt idx="1523">
                  <c:v>2589.1080856766403</c:v>
                </c:pt>
                <c:pt idx="1524">
                  <c:v>2578.3184241171475</c:v>
                </c:pt>
                <c:pt idx="1525">
                  <c:v>3061.2334485532042</c:v>
                </c:pt>
                <c:pt idx="1526">
                  <c:v>2812.2706214560972</c:v>
                </c:pt>
                <c:pt idx="1527">
                  <c:v>2887.7211334057574</c:v>
                </c:pt>
                <c:pt idx="1528">
                  <c:v>2479.1580239278069</c:v>
                </c:pt>
                <c:pt idx="1529">
                  <c:v>3215.4824976819018</c:v>
                </c:pt>
                <c:pt idx="1530">
                  <c:v>3411.3497947270221</c:v>
                </c:pt>
                <c:pt idx="1531">
                  <c:v>2592.2790497910023</c:v>
                </c:pt>
                <c:pt idx="1532">
                  <c:v>2496.6967618664398</c:v>
                </c:pt>
                <c:pt idx="1533">
                  <c:v>2835.5856900965364</c:v>
                </c:pt>
                <c:pt idx="1534">
                  <c:v>3023.8429126359551</c:v>
                </c:pt>
                <c:pt idx="1535">
                  <c:v>2747.1401395432094</c:v>
                </c:pt>
                <c:pt idx="1536">
                  <c:v>2620.1081618897315</c:v>
                </c:pt>
                <c:pt idx="1537">
                  <c:v>3105.0243305596114</c:v>
                </c:pt>
                <c:pt idx="1538">
                  <c:v>2645.7568669925845</c:v>
                </c:pt>
                <c:pt idx="1539">
                  <c:v>2999.655339945095</c:v>
                </c:pt>
                <c:pt idx="1540">
                  <c:v>3563.4461645917422</c:v>
                </c:pt>
                <c:pt idx="1541">
                  <c:v>2912.6904643249322</c:v>
                </c:pt>
                <c:pt idx="1542">
                  <c:v>2983.6942270134291</c:v>
                </c:pt>
                <c:pt idx="1543">
                  <c:v>3606.6848202697329</c:v>
                </c:pt>
                <c:pt idx="1544">
                  <c:v>3089.1775028636343</c:v>
                </c:pt>
                <c:pt idx="1545">
                  <c:v>2991.8413346163534</c:v>
                </c:pt>
                <c:pt idx="1546">
                  <c:v>3072.8574020105934</c:v>
                </c:pt>
                <c:pt idx="1547">
                  <c:v>3070.9804237402859</c:v>
                </c:pt>
                <c:pt idx="1548">
                  <c:v>3114.9287415398389</c:v>
                </c:pt>
                <c:pt idx="1549">
                  <c:v>2639.2976823913327</c:v>
                </c:pt>
                <c:pt idx="1550">
                  <c:v>2565.1175096055572</c:v>
                </c:pt>
                <c:pt idx="1551">
                  <c:v>3190.0659238480243</c:v>
                </c:pt>
                <c:pt idx="1552">
                  <c:v>3263.8974726652532</c:v>
                </c:pt>
                <c:pt idx="1553">
                  <c:v>3091.4814149795916</c:v>
                </c:pt>
                <c:pt idx="1554">
                  <c:v>3312.4885304869281</c:v>
                </c:pt>
                <c:pt idx="1555">
                  <c:v>3082.3737393701012</c:v>
                </c:pt>
                <c:pt idx="1556">
                  <c:v>2891.8320588322454</c:v>
                </c:pt>
                <c:pt idx="1557">
                  <c:v>3104.0164344696491</c:v>
                </c:pt>
                <c:pt idx="1558">
                  <c:v>3419.9296149532161</c:v>
                </c:pt>
                <c:pt idx="1559">
                  <c:v>3086.9562608657316</c:v>
                </c:pt>
                <c:pt idx="1560">
                  <c:v>3339.7715697386448</c:v>
                </c:pt>
                <c:pt idx="1561">
                  <c:v>3528.414775092645</c:v>
                </c:pt>
                <c:pt idx="1562">
                  <c:v>3271.3695128063082</c:v>
                </c:pt>
                <c:pt idx="1563">
                  <c:v>3553.7011432338631</c:v>
                </c:pt>
                <c:pt idx="1564">
                  <c:v>3180.3665130189688</c:v>
                </c:pt>
                <c:pt idx="1565">
                  <c:v>3379.101078894671</c:v>
                </c:pt>
                <c:pt idx="1566">
                  <c:v>3170.1608183483313</c:v>
                </c:pt>
                <c:pt idx="1567">
                  <c:v>3507.5063504107634</c:v>
                </c:pt>
                <c:pt idx="1568">
                  <c:v>3265.0350276920781</c:v>
                </c:pt>
                <c:pt idx="1569">
                  <c:v>3220.9876304278955</c:v>
                </c:pt>
                <c:pt idx="1570">
                  <c:v>3106.2711134175083</c:v>
                </c:pt>
                <c:pt idx="1571">
                  <c:v>3188.1459152913071</c:v>
                </c:pt>
                <c:pt idx="1572">
                  <c:v>3140.6020656613778</c:v>
                </c:pt>
                <c:pt idx="1573">
                  <c:v>3571.2221452315998</c:v>
                </c:pt>
                <c:pt idx="1574">
                  <c:v>3554.4821695012311</c:v>
                </c:pt>
                <c:pt idx="1575">
                  <c:v>3285.278791107989</c:v>
                </c:pt>
                <c:pt idx="1576">
                  <c:v>3408.9012763131091</c:v>
                </c:pt>
                <c:pt idx="1577">
                  <c:v>2908.0438707299199</c:v>
                </c:pt>
                <c:pt idx="1578">
                  <c:v>3520.1093112992944</c:v>
                </c:pt>
                <c:pt idx="1579">
                  <c:v>3447.3492191156579</c:v>
                </c:pt>
                <c:pt idx="1580">
                  <c:v>3492.7308116036229</c:v>
                </c:pt>
                <c:pt idx="1581">
                  <c:v>3683.9957151683952</c:v>
                </c:pt>
                <c:pt idx="1582">
                  <c:v>3507.6781042733633</c:v>
                </c:pt>
                <c:pt idx="1583">
                  <c:v>3427.3029944241216</c:v>
                </c:pt>
                <c:pt idx="1584">
                  <c:v>3599.768495678512</c:v>
                </c:pt>
                <c:pt idx="1585">
                  <c:v>3556.5296363578404</c:v>
                </c:pt>
                <c:pt idx="1586">
                  <c:v>3750.503214275222</c:v>
                </c:pt>
                <c:pt idx="1587">
                  <c:v>3452.2329835187534</c:v>
                </c:pt>
                <c:pt idx="1588">
                  <c:v>3322.8287573368771</c:v>
                </c:pt>
                <c:pt idx="1589">
                  <c:v>3487.9352974139242</c:v>
                </c:pt>
                <c:pt idx="1590">
                  <c:v>3312.7338392121942</c:v>
                </c:pt>
                <c:pt idx="1591">
                  <c:v>3295.0627867368535</c:v>
                </c:pt>
                <c:pt idx="1592">
                  <c:v>2699.353043122826</c:v>
                </c:pt>
                <c:pt idx="1593">
                  <c:v>3754.4525850742757</c:v>
                </c:pt>
                <c:pt idx="1594">
                  <c:v>3404.0322032593531</c:v>
                </c:pt>
                <c:pt idx="1595">
                  <c:v>3023.0397655870961</c:v>
                </c:pt>
                <c:pt idx="1596">
                  <c:v>4347.5367118729555</c:v>
                </c:pt>
                <c:pt idx="1597">
                  <c:v>3339.5432474640693</c:v>
                </c:pt>
                <c:pt idx="1598">
                  <c:v>4106.4335679706855</c:v>
                </c:pt>
                <c:pt idx="1599">
                  <c:v>3250.3014635135055</c:v>
                </c:pt>
                <c:pt idx="1600">
                  <c:v>3856.81318706306</c:v>
                </c:pt>
                <c:pt idx="1601">
                  <c:v>2647.1671816270391</c:v>
                </c:pt>
                <c:pt idx="1602">
                  <c:v>3629.1950027476264</c:v>
                </c:pt>
                <c:pt idx="1603">
                  <c:v>3695.3737033347652</c:v>
                </c:pt>
                <c:pt idx="1604">
                  <c:v>3600.1975166493175</c:v>
                </c:pt>
                <c:pt idx="1605">
                  <c:v>4083.3452856357117</c:v>
                </c:pt>
                <c:pt idx="1606">
                  <c:v>3407.5608866914686</c:v>
                </c:pt>
                <c:pt idx="1607">
                  <c:v>3927.6072588280058</c:v>
                </c:pt>
                <c:pt idx="1608">
                  <c:v>3636.001770302581</c:v>
                </c:pt>
                <c:pt idx="1609">
                  <c:v>4086.8229731129859</c:v>
                </c:pt>
                <c:pt idx="1610">
                  <c:v>3852.3918020172446</c:v>
                </c:pt>
                <c:pt idx="1611">
                  <c:v>4420.3885164083213</c:v>
                </c:pt>
                <c:pt idx="1612">
                  <c:v>3978.0570946550229</c:v>
                </c:pt>
                <c:pt idx="1613">
                  <c:v>4145.8580289299225</c:v>
                </c:pt>
                <c:pt idx="1614">
                  <c:v>3914.2531973509358</c:v>
                </c:pt>
                <c:pt idx="1615">
                  <c:v>3803.1427075202414</c:v>
                </c:pt>
                <c:pt idx="1616">
                  <c:v>3753.3938494575391</c:v>
                </c:pt>
                <c:pt idx="1617">
                  <c:v>4239.1167920988019</c:v>
                </c:pt>
                <c:pt idx="1618">
                  <c:v>3529.6247883846022</c:v>
                </c:pt>
                <c:pt idx="1619">
                  <c:v>3817.2831035823579</c:v>
                </c:pt>
                <c:pt idx="1620">
                  <c:v>4137.5409967109554</c:v>
                </c:pt>
                <c:pt idx="1621">
                  <c:v>4048.593858757632</c:v>
                </c:pt>
                <c:pt idx="1622">
                  <c:v>3724.2648488684872</c:v>
                </c:pt>
                <c:pt idx="1623">
                  <c:v>4305.004363643784</c:v>
                </c:pt>
                <c:pt idx="1624">
                  <c:v>4430.0909866904649</c:v>
                </c:pt>
                <c:pt idx="1625">
                  <c:v>3998.3219211144283</c:v>
                </c:pt>
                <c:pt idx="1626">
                  <c:v>3688.4865996822141</c:v>
                </c:pt>
                <c:pt idx="1627">
                  <c:v>4320.5927245869198</c:v>
                </c:pt>
                <c:pt idx="1628">
                  <c:v>3545.6806558735575</c:v>
                </c:pt>
                <c:pt idx="1629">
                  <c:v>4027.7627954719528</c:v>
                </c:pt>
                <c:pt idx="1630">
                  <c:v>3949.2814124810066</c:v>
                </c:pt>
                <c:pt idx="1631">
                  <c:v>3971.7443517368652</c:v>
                </c:pt>
                <c:pt idx="1632">
                  <c:v>4329.6277453962193</c:v>
                </c:pt>
                <c:pt idx="1633">
                  <c:v>3903.3063310342714</c:v>
                </c:pt>
                <c:pt idx="1634">
                  <c:v>4193.0000154131367</c:v>
                </c:pt>
                <c:pt idx="1635">
                  <c:v>4152.4329255470811</c:v>
                </c:pt>
                <c:pt idx="1636">
                  <c:v>4235.3315166951388</c:v>
                </c:pt>
                <c:pt idx="1637">
                  <c:v>4093.7091872138521</c:v>
                </c:pt>
                <c:pt idx="1638">
                  <c:v>4724.3275852560091</c:v>
                </c:pt>
                <c:pt idx="1639">
                  <c:v>3759.5961310246507</c:v>
                </c:pt>
                <c:pt idx="1640">
                  <c:v>4211.1644561440917</c:v>
                </c:pt>
                <c:pt idx="1641">
                  <c:v>4081.8701210069298</c:v>
                </c:pt>
                <c:pt idx="1642">
                  <c:v>4681.5706958438877</c:v>
                </c:pt>
                <c:pt idx="1643">
                  <c:v>4552.072873474006</c:v>
                </c:pt>
                <c:pt idx="1644">
                  <c:v>4267.19858171741</c:v>
                </c:pt>
                <c:pt idx="1645">
                  <c:v>4110.3937825338044</c:v>
                </c:pt>
                <c:pt idx="1646">
                  <c:v>4242.416507695677</c:v>
                </c:pt>
                <c:pt idx="1647">
                  <c:v>5484.0749046264373</c:v>
                </c:pt>
                <c:pt idx="1648">
                  <c:v>4098.5603828597459</c:v>
                </c:pt>
                <c:pt idx="1649">
                  <c:v>4355.0138248539788</c:v>
                </c:pt>
                <c:pt idx="1650">
                  <c:v>3964.3772205394675</c:v>
                </c:pt>
                <c:pt idx="1651">
                  <c:v>3760.9514918686232</c:v>
                </c:pt>
                <c:pt idx="1652">
                  <c:v>4560.2093426023512</c:v>
                </c:pt>
                <c:pt idx="1653">
                  <c:v>3808.3821593078096</c:v>
                </c:pt>
                <c:pt idx="1654">
                  <c:v>4564.4583441173718</c:v>
                </c:pt>
                <c:pt idx="1655">
                  <c:v>4034.2240546537319</c:v>
                </c:pt>
                <c:pt idx="1656">
                  <c:v>4209.3653327374859</c:v>
                </c:pt>
                <c:pt idx="1657">
                  <c:v>4262.0004967831737</c:v>
                </c:pt>
                <c:pt idx="1658">
                  <c:v>4234.912133864671</c:v>
                </c:pt>
                <c:pt idx="1659">
                  <c:v>5161.4346141267233</c:v>
                </c:pt>
                <c:pt idx="1660">
                  <c:v>4542.4461550587112</c:v>
                </c:pt>
                <c:pt idx="1661">
                  <c:v>5602.8252087399969</c:v>
                </c:pt>
                <c:pt idx="1662">
                  <c:v>4178.7830418235189</c:v>
                </c:pt>
                <c:pt idx="1663">
                  <c:v>4375.2682600949747</c:v>
                </c:pt>
                <c:pt idx="1664">
                  <c:v>5036.2842744606105</c:v>
                </c:pt>
                <c:pt idx="1665">
                  <c:v>3768.4071228149473</c:v>
                </c:pt>
                <c:pt idx="1666">
                  <c:v>4929.850757726902</c:v>
                </c:pt>
                <c:pt idx="1667">
                  <c:v>4709.0612795176721</c:v>
                </c:pt>
                <c:pt idx="1668">
                  <c:v>4563.295575820337</c:v>
                </c:pt>
                <c:pt idx="1669">
                  <c:v>3651.2202215705265</c:v>
                </c:pt>
                <c:pt idx="1670">
                  <c:v>4776.6948929117661</c:v>
                </c:pt>
                <c:pt idx="1671">
                  <c:v>4703.7833748788471</c:v>
                </c:pt>
                <c:pt idx="1672">
                  <c:v>4397.5699470138061</c:v>
                </c:pt>
                <c:pt idx="1673">
                  <c:v>5278.2579074597425</c:v>
                </c:pt>
                <c:pt idx="1674">
                  <c:v>5022.5112013788757</c:v>
                </c:pt>
                <c:pt idx="1675">
                  <c:v>6957.7560560428392</c:v>
                </c:pt>
                <c:pt idx="1676">
                  <c:v>6563.1862283285718</c:v>
                </c:pt>
                <c:pt idx="1677">
                  <c:v>7488.2261509565833</c:v>
                </c:pt>
                <c:pt idx="1678">
                  <c:v>6236.9690939898746</c:v>
                </c:pt>
                <c:pt idx="1679">
                  <c:v>9205.8559728160417</c:v>
                </c:pt>
                <c:pt idx="1680">
                  <c:v>8050.6353368464033</c:v>
                </c:pt>
                <c:pt idx="1681">
                  <c:v>8059.6465026641245</c:v>
                </c:pt>
                <c:pt idx="1682">
                  <c:v>7172.9085847892038</c:v>
                </c:pt>
                <c:pt idx="1683">
                  <c:v>9151.8611609635336</c:v>
                </c:pt>
                <c:pt idx="1684">
                  <c:v>9556.568167632051</c:v>
                </c:pt>
                <c:pt idx="1685">
                  <c:v>8800.9074542123362</c:v>
                </c:pt>
                <c:pt idx="1686">
                  <c:v>9675.9612846721138</c:v>
                </c:pt>
                <c:pt idx="1687">
                  <c:v>9087.3252954192485</c:v>
                </c:pt>
                <c:pt idx="1688">
                  <c:v>9837.3074769324412</c:v>
                </c:pt>
                <c:pt idx="1689">
                  <c:v>8957.786886703936</c:v>
                </c:pt>
                <c:pt idx="1690">
                  <c:v>8261.7659583970508</c:v>
                </c:pt>
                <c:pt idx="1691">
                  <c:v>9145.2725505826784</c:v>
                </c:pt>
                <c:pt idx="1692">
                  <c:v>8653.1084342280465</c:v>
                </c:pt>
                <c:pt idx="1693">
                  <c:v>7576.0389709390101</c:v>
                </c:pt>
                <c:pt idx="1694">
                  <c:v>11265.626381683342</c:v>
                </c:pt>
                <c:pt idx="1695">
                  <c:v>12575.107373503193</c:v>
                </c:pt>
                <c:pt idx="1696">
                  <c:v>10610.39182484676</c:v>
                </c:pt>
                <c:pt idx="1697">
                  <c:v>12896.46334195344</c:v>
                </c:pt>
                <c:pt idx="1698">
                  <c:v>11930.454797410117</c:v>
                </c:pt>
                <c:pt idx="1699">
                  <c:v>10142.217458825236</c:v>
                </c:pt>
                <c:pt idx="1700">
                  <c:v>13397.651045758394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7-43DC-BFD6-5ECB1D69A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Data'!$N$6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Data'!$B$7:$B$1708</c:f>
              <c:numCache>
                <c:formatCode>0.00</c:formatCode>
                <c:ptCount val="1702"/>
                <c:pt idx="0">
                  <c:v>1.2199999999999999E-3</c:v>
                </c:pt>
                <c:pt idx="1">
                  <c:v>1.2199999999999999E-3</c:v>
                </c:pt>
                <c:pt idx="2">
                  <c:v>2.5600000000000002E-3</c:v>
                </c:pt>
                <c:pt idx="3">
                  <c:v>2.5600000000000002E-3</c:v>
                </c:pt>
                <c:pt idx="4">
                  <c:v>2.99E-3</c:v>
                </c:pt>
                <c:pt idx="5">
                  <c:v>3.1700000000000001E-3</c:v>
                </c:pt>
                <c:pt idx="6">
                  <c:v>3.31E-3</c:v>
                </c:pt>
                <c:pt idx="7">
                  <c:v>3.31E-3</c:v>
                </c:pt>
                <c:pt idx="8">
                  <c:v>3.31E-3</c:v>
                </c:pt>
                <c:pt idx="9">
                  <c:v>3.31E-3</c:v>
                </c:pt>
                <c:pt idx="10">
                  <c:v>3.3300000000000001E-3</c:v>
                </c:pt>
                <c:pt idx="11">
                  <c:v>3.49E-3</c:v>
                </c:pt>
                <c:pt idx="12">
                  <c:v>3.49E-3</c:v>
                </c:pt>
                <c:pt idx="13">
                  <c:v>3.5899999999999999E-3</c:v>
                </c:pt>
                <c:pt idx="14">
                  <c:v>3.8400000000000001E-3</c:v>
                </c:pt>
                <c:pt idx="15">
                  <c:v>4.0699999999999998E-3</c:v>
                </c:pt>
                <c:pt idx="16">
                  <c:v>4.0699999999999998E-3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4.6499999999999996E-3</c:v>
                </c:pt>
                <c:pt idx="20">
                  <c:v>4.6499999999999996E-3</c:v>
                </c:pt>
                <c:pt idx="21">
                  <c:v>4.8199999999999996E-3</c:v>
                </c:pt>
                <c:pt idx="22">
                  <c:v>4.8300000000000001E-3</c:v>
                </c:pt>
                <c:pt idx="23">
                  <c:v>4.8300000000000001E-3</c:v>
                </c:pt>
                <c:pt idx="24">
                  <c:v>4.8300000000000001E-3</c:v>
                </c:pt>
                <c:pt idx="25">
                  <c:v>4.8300000000000001E-3</c:v>
                </c:pt>
                <c:pt idx="26">
                  <c:v>4.8300000000000001E-3</c:v>
                </c:pt>
                <c:pt idx="27">
                  <c:v>4.8799999999999998E-3</c:v>
                </c:pt>
                <c:pt idx="28">
                  <c:v>4.8799999999999998E-3</c:v>
                </c:pt>
                <c:pt idx="29">
                  <c:v>5.3800000000000002E-3</c:v>
                </c:pt>
                <c:pt idx="30">
                  <c:v>5.4799999999999996E-3</c:v>
                </c:pt>
                <c:pt idx="31">
                  <c:v>5.7000000000000002E-3</c:v>
                </c:pt>
                <c:pt idx="32">
                  <c:v>5.7000000000000002E-3</c:v>
                </c:pt>
                <c:pt idx="33">
                  <c:v>5.7099999999999998E-3</c:v>
                </c:pt>
                <c:pt idx="34">
                  <c:v>5.7099999999999998E-3</c:v>
                </c:pt>
                <c:pt idx="35">
                  <c:v>5.8700000000000002E-3</c:v>
                </c:pt>
                <c:pt idx="36">
                  <c:v>5.8799999999999998E-3</c:v>
                </c:pt>
                <c:pt idx="37">
                  <c:v>5.9199999999999999E-3</c:v>
                </c:pt>
                <c:pt idx="38">
                  <c:v>6.0200000000000002E-3</c:v>
                </c:pt>
                <c:pt idx="39">
                  <c:v>6.0200000000000002E-3</c:v>
                </c:pt>
                <c:pt idx="40">
                  <c:v>6.0200000000000002E-3</c:v>
                </c:pt>
                <c:pt idx="41">
                  <c:v>6.1599999999999997E-3</c:v>
                </c:pt>
                <c:pt idx="42">
                  <c:v>6.1599999999999997E-3</c:v>
                </c:pt>
                <c:pt idx="43">
                  <c:v>6.2500000000000003E-3</c:v>
                </c:pt>
                <c:pt idx="44">
                  <c:v>6.2500000000000003E-3</c:v>
                </c:pt>
                <c:pt idx="45">
                  <c:v>6.2500000000000003E-3</c:v>
                </c:pt>
                <c:pt idx="46">
                  <c:v>6.2500000000000003E-3</c:v>
                </c:pt>
                <c:pt idx="47">
                  <c:v>6.3E-3</c:v>
                </c:pt>
                <c:pt idx="48">
                  <c:v>6.3E-3</c:v>
                </c:pt>
                <c:pt idx="49">
                  <c:v>6.3E-3</c:v>
                </c:pt>
                <c:pt idx="50">
                  <c:v>6.3099999999999996E-3</c:v>
                </c:pt>
                <c:pt idx="51">
                  <c:v>6.3400000000000001E-3</c:v>
                </c:pt>
                <c:pt idx="52">
                  <c:v>6.4799999999999996E-3</c:v>
                </c:pt>
                <c:pt idx="53">
                  <c:v>6.4799999999999996E-3</c:v>
                </c:pt>
                <c:pt idx="54">
                  <c:v>6.6499999999999997E-3</c:v>
                </c:pt>
                <c:pt idx="55">
                  <c:v>6.6800000000000002E-3</c:v>
                </c:pt>
                <c:pt idx="56">
                  <c:v>6.7299999999999999E-3</c:v>
                </c:pt>
                <c:pt idx="57">
                  <c:v>6.7600000000000004E-3</c:v>
                </c:pt>
                <c:pt idx="58">
                  <c:v>6.77E-3</c:v>
                </c:pt>
                <c:pt idx="59">
                  <c:v>6.77E-3</c:v>
                </c:pt>
                <c:pt idx="60">
                  <c:v>6.77E-3</c:v>
                </c:pt>
                <c:pt idx="61">
                  <c:v>6.9199999999999999E-3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7.1900000000000002E-3</c:v>
                </c:pt>
                <c:pt idx="66">
                  <c:v>7.1900000000000002E-3</c:v>
                </c:pt>
                <c:pt idx="67">
                  <c:v>7.4700000000000001E-3</c:v>
                </c:pt>
                <c:pt idx="68">
                  <c:v>7.4700000000000001E-3</c:v>
                </c:pt>
                <c:pt idx="69">
                  <c:v>7.4700000000000001E-3</c:v>
                </c:pt>
                <c:pt idx="70">
                  <c:v>7.4999999999999997E-3</c:v>
                </c:pt>
                <c:pt idx="71">
                  <c:v>7.4999999999999997E-3</c:v>
                </c:pt>
                <c:pt idx="72">
                  <c:v>7.9500000000000005E-3</c:v>
                </c:pt>
                <c:pt idx="73">
                  <c:v>8.1399999999999997E-3</c:v>
                </c:pt>
                <c:pt idx="74">
                  <c:v>8.1399999999999997E-3</c:v>
                </c:pt>
                <c:pt idx="75">
                  <c:v>8.1399999999999997E-3</c:v>
                </c:pt>
                <c:pt idx="76">
                  <c:v>8.1499999999999993E-3</c:v>
                </c:pt>
                <c:pt idx="77">
                  <c:v>8.1499999999999993E-3</c:v>
                </c:pt>
                <c:pt idx="78">
                  <c:v>8.1499999999999993E-3</c:v>
                </c:pt>
                <c:pt idx="79">
                  <c:v>8.1700000000000002E-3</c:v>
                </c:pt>
                <c:pt idx="80">
                  <c:v>8.1799999999999998E-3</c:v>
                </c:pt>
                <c:pt idx="81">
                  <c:v>8.2100000000000003E-3</c:v>
                </c:pt>
                <c:pt idx="82">
                  <c:v>8.3800000000000003E-3</c:v>
                </c:pt>
                <c:pt idx="83">
                  <c:v>8.3800000000000003E-3</c:v>
                </c:pt>
                <c:pt idx="84">
                  <c:v>8.5500000000000003E-3</c:v>
                </c:pt>
                <c:pt idx="85">
                  <c:v>8.5500000000000003E-3</c:v>
                </c:pt>
                <c:pt idx="86">
                  <c:v>8.5699999999999995E-3</c:v>
                </c:pt>
                <c:pt idx="87">
                  <c:v>8.6099999999999996E-3</c:v>
                </c:pt>
                <c:pt idx="88">
                  <c:v>8.6300000000000005E-3</c:v>
                </c:pt>
                <c:pt idx="89">
                  <c:v>8.6300000000000005E-3</c:v>
                </c:pt>
                <c:pt idx="90">
                  <c:v>8.6300000000000005E-3</c:v>
                </c:pt>
                <c:pt idx="91">
                  <c:v>8.6400000000000001E-3</c:v>
                </c:pt>
                <c:pt idx="92">
                  <c:v>8.8299999999999993E-3</c:v>
                </c:pt>
                <c:pt idx="93">
                  <c:v>9.0600000000000003E-3</c:v>
                </c:pt>
                <c:pt idx="94">
                  <c:v>9.0600000000000003E-3</c:v>
                </c:pt>
                <c:pt idx="95">
                  <c:v>9.2499999999999995E-3</c:v>
                </c:pt>
                <c:pt idx="96">
                  <c:v>9.2499999999999995E-3</c:v>
                </c:pt>
                <c:pt idx="97">
                  <c:v>9.2499999999999995E-3</c:v>
                </c:pt>
                <c:pt idx="98">
                  <c:v>9.3500000000000007E-3</c:v>
                </c:pt>
                <c:pt idx="99">
                  <c:v>9.5399999999999999E-3</c:v>
                </c:pt>
                <c:pt idx="100">
                  <c:v>9.5399999999999999E-3</c:v>
                </c:pt>
                <c:pt idx="101">
                  <c:v>9.5399999999999999E-3</c:v>
                </c:pt>
                <c:pt idx="102">
                  <c:v>9.5399999999999999E-3</c:v>
                </c:pt>
                <c:pt idx="103">
                  <c:v>9.5700000000000004E-3</c:v>
                </c:pt>
                <c:pt idx="104">
                  <c:v>9.5700000000000004E-3</c:v>
                </c:pt>
                <c:pt idx="105">
                  <c:v>9.6600000000000002E-3</c:v>
                </c:pt>
                <c:pt idx="106">
                  <c:v>9.6600000000000002E-3</c:v>
                </c:pt>
                <c:pt idx="107">
                  <c:v>9.9299999999999996E-3</c:v>
                </c:pt>
                <c:pt idx="108">
                  <c:v>9.9600000000000001E-3</c:v>
                </c:pt>
                <c:pt idx="109">
                  <c:v>9.9600000000000001E-3</c:v>
                </c:pt>
                <c:pt idx="110">
                  <c:v>9.9600000000000001E-3</c:v>
                </c:pt>
                <c:pt idx="111">
                  <c:v>1.0160000000000001E-2</c:v>
                </c:pt>
                <c:pt idx="112">
                  <c:v>1.017E-2</c:v>
                </c:pt>
                <c:pt idx="113">
                  <c:v>1.017E-2</c:v>
                </c:pt>
                <c:pt idx="114">
                  <c:v>1.026E-2</c:v>
                </c:pt>
                <c:pt idx="115">
                  <c:v>1.026E-2</c:v>
                </c:pt>
                <c:pt idx="116">
                  <c:v>1.0279999999999999E-2</c:v>
                </c:pt>
                <c:pt idx="117">
                  <c:v>1.042E-2</c:v>
                </c:pt>
                <c:pt idx="118">
                  <c:v>1.044E-2</c:v>
                </c:pt>
                <c:pt idx="119">
                  <c:v>1.061E-2</c:v>
                </c:pt>
                <c:pt idx="120">
                  <c:v>1.061E-2</c:v>
                </c:pt>
                <c:pt idx="121">
                  <c:v>1.073E-2</c:v>
                </c:pt>
                <c:pt idx="122">
                  <c:v>1.0789999999999999E-2</c:v>
                </c:pt>
                <c:pt idx="123">
                  <c:v>1.0789999999999999E-2</c:v>
                </c:pt>
                <c:pt idx="124">
                  <c:v>1.0959999999999999E-2</c:v>
                </c:pt>
                <c:pt idx="125">
                  <c:v>1.1140000000000001E-2</c:v>
                </c:pt>
                <c:pt idx="126">
                  <c:v>1.1140000000000001E-2</c:v>
                </c:pt>
                <c:pt idx="127">
                  <c:v>1.1220000000000001E-2</c:v>
                </c:pt>
                <c:pt idx="128">
                  <c:v>1.1220000000000001E-2</c:v>
                </c:pt>
                <c:pt idx="129">
                  <c:v>1.1220000000000001E-2</c:v>
                </c:pt>
                <c:pt idx="130">
                  <c:v>1.155E-2</c:v>
                </c:pt>
                <c:pt idx="131">
                  <c:v>1.1950000000000001E-2</c:v>
                </c:pt>
                <c:pt idx="132">
                  <c:v>1.213E-2</c:v>
                </c:pt>
                <c:pt idx="133">
                  <c:v>1.2200000000000001E-2</c:v>
                </c:pt>
                <c:pt idx="134">
                  <c:v>1.2330000000000001E-2</c:v>
                </c:pt>
                <c:pt idx="135">
                  <c:v>1.2460000000000001E-2</c:v>
                </c:pt>
                <c:pt idx="136">
                  <c:v>1.2579999999999999E-2</c:v>
                </c:pt>
                <c:pt idx="137">
                  <c:v>1.2579999999999999E-2</c:v>
                </c:pt>
                <c:pt idx="138">
                  <c:v>1.259E-2</c:v>
                </c:pt>
                <c:pt idx="139">
                  <c:v>1.259E-2</c:v>
                </c:pt>
                <c:pt idx="140">
                  <c:v>1.2789999999999999E-2</c:v>
                </c:pt>
                <c:pt idx="141">
                  <c:v>1.2829999999999999E-2</c:v>
                </c:pt>
                <c:pt idx="142">
                  <c:v>1.2829999999999999E-2</c:v>
                </c:pt>
                <c:pt idx="143">
                  <c:v>1.303E-2</c:v>
                </c:pt>
                <c:pt idx="144">
                  <c:v>1.303E-2</c:v>
                </c:pt>
                <c:pt idx="145">
                  <c:v>1.304E-2</c:v>
                </c:pt>
                <c:pt idx="146">
                  <c:v>1.304E-2</c:v>
                </c:pt>
                <c:pt idx="147">
                  <c:v>1.312E-2</c:v>
                </c:pt>
                <c:pt idx="148">
                  <c:v>1.312E-2</c:v>
                </c:pt>
                <c:pt idx="149">
                  <c:v>1.325E-2</c:v>
                </c:pt>
                <c:pt idx="150">
                  <c:v>1.325E-2</c:v>
                </c:pt>
                <c:pt idx="151">
                  <c:v>1.325E-2</c:v>
                </c:pt>
                <c:pt idx="152">
                  <c:v>1.375E-2</c:v>
                </c:pt>
                <c:pt idx="153">
                  <c:v>1.375E-2</c:v>
                </c:pt>
                <c:pt idx="154">
                  <c:v>1.375E-2</c:v>
                </c:pt>
                <c:pt idx="155">
                  <c:v>1.376E-2</c:v>
                </c:pt>
                <c:pt idx="156">
                  <c:v>1.3860000000000001E-2</c:v>
                </c:pt>
                <c:pt idx="157">
                  <c:v>1.388E-2</c:v>
                </c:pt>
                <c:pt idx="158">
                  <c:v>1.389E-2</c:v>
                </c:pt>
                <c:pt idx="159">
                  <c:v>1.389E-2</c:v>
                </c:pt>
                <c:pt idx="160">
                  <c:v>1.4109999999999999E-2</c:v>
                </c:pt>
                <c:pt idx="161">
                  <c:v>1.4239999999999999E-2</c:v>
                </c:pt>
                <c:pt idx="162">
                  <c:v>1.4420000000000001E-2</c:v>
                </c:pt>
                <c:pt idx="163">
                  <c:v>1.4420000000000001E-2</c:v>
                </c:pt>
                <c:pt idx="164">
                  <c:v>1.4420000000000001E-2</c:v>
                </c:pt>
                <c:pt idx="165">
                  <c:v>1.4420000000000001E-2</c:v>
                </c:pt>
                <c:pt idx="166">
                  <c:v>1.4420000000000001E-2</c:v>
                </c:pt>
                <c:pt idx="167">
                  <c:v>1.4460000000000001E-2</c:v>
                </c:pt>
                <c:pt idx="168">
                  <c:v>1.4500000000000001E-2</c:v>
                </c:pt>
                <c:pt idx="169">
                  <c:v>1.453E-2</c:v>
                </c:pt>
                <c:pt idx="170">
                  <c:v>1.46E-2</c:v>
                </c:pt>
                <c:pt idx="171">
                  <c:v>1.4619999999999999E-2</c:v>
                </c:pt>
                <c:pt idx="172">
                  <c:v>1.4630000000000001E-2</c:v>
                </c:pt>
                <c:pt idx="173">
                  <c:v>1.4630000000000001E-2</c:v>
                </c:pt>
                <c:pt idx="174">
                  <c:v>1.4670000000000001E-2</c:v>
                </c:pt>
                <c:pt idx="175">
                  <c:v>1.472E-2</c:v>
                </c:pt>
                <c:pt idx="176">
                  <c:v>1.4840000000000001E-2</c:v>
                </c:pt>
                <c:pt idx="177">
                  <c:v>1.4919999999999999E-2</c:v>
                </c:pt>
                <c:pt idx="178">
                  <c:v>1.4930000000000001E-2</c:v>
                </c:pt>
                <c:pt idx="179">
                  <c:v>1.499E-2</c:v>
                </c:pt>
                <c:pt idx="180">
                  <c:v>1.499E-2</c:v>
                </c:pt>
                <c:pt idx="181">
                  <c:v>1.515E-2</c:v>
                </c:pt>
                <c:pt idx="182">
                  <c:v>1.519E-2</c:v>
                </c:pt>
                <c:pt idx="183">
                  <c:v>1.525E-2</c:v>
                </c:pt>
                <c:pt idx="184">
                  <c:v>1.529E-2</c:v>
                </c:pt>
                <c:pt idx="185">
                  <c:v>1.542E-2</c:v>
                </c:pt>
                <c:pt idx="186">
                  <c:v>1.5429999999999999E-2</c:v>
                </c:pt>
                <c:pt idx="187">
                  <c:v>1.546E-2</c:v>
                </c:pt>
                <c:pt idx="188">
                  <c:v>1.549E-2</c:v>
                </c:pt>
                <c:pt idx="189">
                  <c:v>1.55E-2</c:v>
                </c:pt>
                <c:pt idx="190">
                  <c:v>1.55E-2</c:v>
                </c:pt>
                <c:pt idx="191">
                  <c:v>1.55E-2</c:v>
                </c:pt>
                <c:pt idx="192">
                  <c:v>1.55E-2</c:v>
                </c:pt>
                <c:pt idx="193">
                  <c:v>1.5570000000000001E-2</c:v>
                </c:pt>
                <c:pt idx="194">
                  <c:v>1.5570000000000001E-2</c:v>
                </c:pt>
                <c:pt idx="195">
                  <c:v>1.562E-2</c:v>
                </c:pt>
                <c:pt idx="196">
                  <c:v>1.562E-2</c:v>
                </c:pt>
                <c:pt idx="197">
                  <c:v>1.5650000000000001E-2</c:v>
                </c:pt>
                <c:pt idx="198">
                  <c:v>1.576E-2</c:v>
                </c:pt>
                <c:pt idx="199">
                  <c:v>1.5779999999999999E-2</c:v>
                </c:pt>
                <c:pt idx="200">
                  <c:v>1.5779999999999999E-2</c:v>
                </c:pt>
                <c:pt idx="201">
                  <c:v>1.5810000000000001E-2</c:v>
                </c:pt>
                <c:pt idx="202">
                  <c:v>1.5810000000000001E-2</c:v>
                </c:pt>
                <c:pt idx="203">
                  <c:v>1.5869999999999999E-2</c:v>
                </c:pt>
                <c:pt idx="204">
                  <c:v>1.5879999999999998E-2</c:v>
                </c:pt>
                <c:pt idx="205">
                  <c:v>1.5900000000000001E-2</c:v>
                </c:pt>
                <c:pt idx="206">
                  <c:v>1.5900000000000001E-2</c:v>
                </c:pt>
                <c:pt idx="207">
                  <c:v>1.5900000000000001E-2</c:v>
                </c:pt>
                <c:pt idx="208">
                  <c:v>1.6029999999999999E-2</c:v>
                </c:pt>
                <c:pt idx="209">
                  <c:v>1.652E-2</c:v>
                </c:pt>
                <c:pt idx="210">
                  <c:v>1.652E-2</c:v>
                </c:pt>
                <c:pt idx="211">
                  <c:v>1.6559999999999998E-2</c:v>
                </c:pt>
                <c:pt idx="212">
                  <c:v>1.6570000000000001E-2</c:v>
                </c:pt>
                <c:pt idx="213">
                  <c:v>1.6619999999999999E-2</c:v>
                </c:pt>
                <c:pt idx="214">
                  <c:v>1.6660000000000001E-2</c:v>
                </c:pt>
                <c:pt idx="215">
                  <c:v>1.6709999999999999E-2</c:v>
                </c:pt>
                <c:pt idx="216">
                  <c:v>1.678E-2</c:v>
                </c:pt>
                <c:pt idx="217">
                  <c:v>1.6820000000000002E-2</c:v>
                </c:pt>
                <c:pt idx="218">
                  <c:v>1.6820000000000002E-2</c:v>
                </c:pt>
                <c:pt idx="219">
                  <c:v>1.6820000000000002E-2</c:v>
                </c:pt>
                <c:pt idx="220">
                  <c:v>1.6899999999999998E-2</c:v>
                </c:pt>
                <c:pt idx="221">
                  <c:v>1.6899999999999998E-2</c:v>
                </c:pt>
                <c:pt idx="222">
                  <c:v>1.6920000000000001E-2</c:v>
                </c:pt>
                <c:pt idx="223">
                  <c:v>1.6979999999999999E-2</c:v>
                </c:pt>
                <c:pt idx="224">
                  <c:v>1.6990000000000002E-2</c:v>
                </c:pt>
                <c:pt idx="225">
                  <c:v>1.7049999999999999E-2</c:v>
                </c:pt>
                <c:pt idx="226">
                  <c:v>1.7180000000000001E-2</c:v>
                </c:pt>
                <c:pt idx="227">
                  <c:v>1.7180000000000001E-2</c:v>
                </c:pt>
                <c:pt idx="228">
                  <c:v>1.72E-2</c:v>
                </c:pt>
                <c:pt idx="229">
                  <c:v>1.7299999999999999E-2</c:v>
                </c:pt>
                <c:pt idx="230">
                  <c:v>1.7299999999999999E-2</c:v>
                </c:pt>
                <c:pt idx="231">
                  <c:v>1.7330000000000002E-2</c:v>
                </c:pt>
                <c:pt idx="232">
                  <c:v>1.7330000000000002E-2</c:v>
                </c:pt>
                <c:pt idx="233">
                  <c:v>1.7340000000000001E-2</c:v>
                </c:pt>
                <c:pt idx="234">
                  <c:v>1.737E-2</c:v>
                </c:pt>
                <c:pt idx="235">
                  <c:v>1.737E-2</c:v>
                </c:pt>
                <c:pt idx="236">
                  <c:v>1.7430000000000001E-2</c:v>
                </c:pt>
                <c:pt idx="237">
                  <c:v>1.7469999999999999E-2</c:v>
                </c:pt>
                <c:pt idx="238">
                  <c:v>1.7469999999999999E-2</c:v>
                </c:pt>
                <c:pt idx="239">
                  <c:v>1.7520000000000001E-2</c:v>
                </c:pt>
                <c:pt idx="240">
                  <c:v>1.7760000000000001E-2</c:v>
                </c:pt>
                <c:pt idx="241">
                  <c:v>1.7780000000000001E-2</c:v>
                </c:pt>
                <c:pt idx="242">
                  <c:v>1.7780000000000001E-2</c:v>
                </c:pt>
                <c:pt idx="243">
                  <c:v>1.7840000000000002E-2</c:v>
                </c:pt>
                <c:pt idx="244">
                  <c:v>1.7840000000000002E-2</c:v>
                </c:pt>
                <c:pt idx="245">
                  <c:v>1.7899999999999999E-2</c:v>
                </c:pt>
                <c:pt idx="246">
                  <c:v>1.8020000000000001E-2</c:v>
                </c:pt>
                <c:pt idx="247">
                  <c:v>1.8079999999999999E-2</c:v>
                </c:pt>
                <c:pt idx="248">
                  <c:v>1.8259999999999998E-2</c:v>
                </c:pt>
                <c:pt idx="249">
                  <c:v>1.8259999999999998E-2</c:v>
                </c:pt>
                <c:pt idx="250">
                  <c:v>1.839E-2</c:v>
                </c:pt>
                <c:pt idx="251">
                  <c:v>1.8550000000000001E-2</c:v>
                </c:pt>
                <c:pt idx="252">
                  <c:v>1.8550000000000001E-2</c:v>
                </c:pt>
                <c:pt idx="253">
                  <c:v>1.865E-2</c:v>
                </c:pt>
                <c:pt idx="254">
                  <c:v>1.865E-2</c:v>
                </c:pt>
                <c:pt idx="255">
                  <c:v>1.866E-2</c:v>
                </c:pt>
                <c:pt idx="256">
                  <c:v>1.8749999999999999E-2</c:v>
                </c:pt>
                <c:pt idx="257">
                  <c:v>1.8749999999999999E-2</c:v>
                </c:pt>
                <c:pt idx="258">
                  <c:v>1.9050000000000001E-2</c:v>
                </c:pt>
                <c:pt idx="259">
                  <c:v>1.9470000000000001E-2</c:v>
                </c:pt>
                <c:pt idx="260">
                  <c:v>1.9470000000000001E-2</c:v>
                </c:pt>
                <c:pt idx="261">
                  <c:v>1.975E-2</c:v>
                </c:pt>
                <c:pt idx="262">
                  <c:v>1.975E-2</c:v>
                </c:pt>
                <c:pt idx="263">
                  <c:v>1.976E-2</c:v>
                </c:pt>
                <c:pt idx="264">
                  <c:v>1.9949999999999999E-2</c:v>
                </c:pt>
                <c:pt idx="265">
                  <c:v>2.001E-2</c:v>
                </c:pt>
                <c:pt idx="266">
                  <c:v>2.0060000000000001E-2</c:v>
                </c:pt>
                <c:pt idx="267">
                  <c:v>2.019E-2</c:v>
                </c:pt>
                <c:pt idx="268">
                  <c:v>2.019E-2</c:v>
                </c:pt>
                <c:pt idx="269">
                  <c:v>2.0230000000000001E-2</c:v>
                </c:pt>
                <c:pt idx="270">
                  <c:v>2.0230000000000001E-2</c:v>
                </c:pt>
                <c:pt idx="271">
                  <c:v>2.0230000000000001E-2</c:v>
                </c:pt>
                <c:pt idx="272">
                  <c:v>2.0230000000000001E-2</c:v>
                </c:pt>
                <c:pt idx="273">
                  <c:v>2.0240000000000001E-2</c:v>
                </c:pt>
                <c:pt idx="274">
                  <c:v>2.034E-2</c:v>
                </c:pt>
                <c:pt idx="275">
                  <c:v>2.034E-2</c:v>
                </c:pt>
                <c:pt idx="276">
                  <c:v>2.035E-2</c:v>
                </c:pt>
                <c:pt idx="277">
                  <c:v>2.035E-2</c:v>
                </c:pt>
                <c:pt idx="278">
                  <c:v>2.035E-2</c:v>
                </c:pt>
                <c:pt idx="279">
                  <c:v>2.044E-2</c:v>
                </c:pt>
                <c:pt idx="280">
                  <c:v>2.0490000000000001E-2</c:v>
                </c:pt>
                <c:pt idx="281">
                  <c:v>2.052E-2</c:v>
                </c:pt>
                <c:pt idx="282">
                  <c:v>2.0559999999999998E-2</c:v>
                </c:pt>
                <c:pt idx="283">
                  <c:v>2.0559999999999998E-2</c:v>
                </c:pt>
                <c:pt idx="284">
                  <c:v>2.0809999999999999E-2</c:v>
                </c:pt>
                <c:pt idx="285">
                  <c:v>2.0820000000000002E-2</c:v>
                </c:pt>
                <c:pt idx="286">
                  <c:v>2.0820000000000002E-2</c:v>
                </c:pt>
                <c:pt idx="287">
                  <c:v>2.0899999999999998E-2</c:v>
                </c:pt>
                <c:pt idx="288">
                  <c:v>2.0959999999999999E-2</c:v>
                </c:pt>
                <c:pt idx="289">
                  <c:v>2.1059999999999999E-2</c:v>
                </c:pt>
                <c:pt idx="290">
                  <c:v>2.1160000000000002E-2</c:v>
                </c:pt>
                <c:pt idx="291">
                  <c:v>2.1160000000000002E-2</c:v>
                </c:pt>
                <c:pt idx="292">
                  <c:v>2.1180000000000001E-2</c:v>
                </c:pt>
                <c:pt idx="293">
                  <c:v>2.1180000000000001E-2</c:v>
                </c:pt>
                <c:pt idx="294">
                  <c:v>2.1309999999999999E-2</c:v>
                </c:pt>
                <c:pt idx="295">
                  <c:v>2.1309999999999999E-2</c:v>
                </c:pt>
                <c:pt idx="296">
                  <c:v>2.1309999999999999E-2</c:v>
                </c:pt>
                <c:pt idx="297">
                  <c:v>2.1340000000000001E-2</c:v>
                </c:pt>
                <c:pt idx="298">
                  <c:v>2.137E-2</c:v>
                </c:pt>
                <c:pt idx="299">
                  <c:v>2.1510000000000001E-2</c:v>
                </c:pt>
                <c:pt idx="300">
                  <c:v>2.1530000000000001E-2</c:v>
                </c:pt>
                <c:pt idx="301">
                  <c:v>2.1700000000000001E-2</c:v>
                </c:pt>
                <c:pt idx="302">
                  <c:v>2.1829999999999999E-2</c:v>
                </c:pt>
                <c:pt idx="303">
                  <c:v>2.1829999999999999E-2</c:v>
                </c:pt>
                <c:pt idx="304">
                  <c:v>2.197E-2</c:v>
                </c:pt>
                <c:pt idx="305">
                  <c:v>2.198E-2</c:v>
                </c:pt>
                <c:pt idx="306">
                  <c:v>2.2030000000000001E-2</c:v>
                </c:pt>
                <c:pt idx="307">
                  <c:v>2.205E-2</c:v>
                </c:pt>
                <c:pt idx="308">
                  <c:v>2.2069999999999999E-2</c:v>
                </c:pt>
                <c:pt idx="309">
                  <c:v>2.215E-2</c:v>
                </c:pt>
                <c:pt idx="310">
                  <c:v>2.2190000000000001E-2</c:v>
                </c:pt>
                <c:pt idx="311">
                  <c:v>2.2280000000000001E-2</c:v>
                </c:pt>
                <c:pt idx="312">
                  <c:v>2.2280000000000001E-2</c:v>
                </c:pt>
                <c:pt idx="313">
                  <c:v>2.231E-2</c:v>
                </c:pt>
                <c:pt idx="314">
                  <c:v>2.2339999999999999E-2</c:v>
                </c:pt>
                <c:pt idx="315">
                  <c:v>2.2339999999999999E-2</c:v>
                </c:pt>
                <c:pt idx="316">
                  <c:v>2.2360000000000001E-2</c:v>
                </c:pt>
                <c:pt idx="317">
                  <c:v>2.239E-2</c:v>
                </c:pt>
                <c:pt idx="318">
                  <c:v>2.239E-2</c:v>
                </c:pt>
                <c:pt idx="319">
                  <c:v>2.24E-2</c:v>
                </c:pt>
                <c:pt idx="320">
                  <c:v>2.24E-2</c:v>
                </c:pt>
                <c:pt idx="321">
                  <c:v>2.2409999999999999E-2</c:v>
                </c:pt>
                <c:pt idx="322">
                  <c:v>2.2550000000000001E-2</c:v>
                </c:pt>
                <c:pt idx="323">
                  <c:v>2.266E-2</c:v>
                </c:pt>
                <c:pt idx="324">
                  <c:v>2.2700000000000001E-2</c:v>
                </c:pt>
                <c:pt idx="325">
                  <c:v>2.273E-2</c:v>
                </c:pt>
                <c:pt idx="326">
                  <c:v>2.2950000000000002E-2</c:v>
                </c:pt>
                <c:pt idx="327">
                  <c:v>2.2950000000000002E-2</c:v>
                </c:pt>
                <c:pt idx="328">
                  <c:v>2.298E-2</c:v>
                </c:pt>
                <c:pt idx="329">
                  <c:v>2.298E-2</c:v>
                </c:pt>
                <c:pt idx="330">
                  <c:v>2.3029999999999998E-2</c:v>
                </c:pt>
                <c:pt idx="331">
                  <c:v>2.307E-2</c:v>
                </c:pt>
                <c:pt idx="332">
                  <c:v>2.3130000000000001E-2</c:v>
                </c:pt>
                <c:pt idx="333">
                  <c:v>2.316E-2</c:v>
                </c:pt>
                <c:pt idx="334">
                  <c:v>2.3210000000000001E-2</c:v>
                </c:pt>
                <c:pt idx="335">
                  <c:v>2.325E-2</c:v>
                </c:pt>
                <c:pt idx="336">
                  <c:v>2.3310000000000001E-2</c:v>
                </c:pt>
                <c:pt idx="337">
                  <c:v>2.3310000000000001E-2</c:v>
                </c:pt>
                <c:pt idx="338">
                  <c:v>2.342E-2</c:v>
                </c:pt>
                <c:pt idx="339">
                  <c:v>2.342E-2</c:v>
                </c:pt>
                <c:pt idx="340">
                  <c:v>2.342E-2</c:v>
                </c:pt>
                <c:pt idx="341">
                  <c:v>2.3429999999999999E-2</c:v>
                </c:pt>
                <c:pt idx="342">
                  <c:v>2.3429999999999999E-2</c:v>
                </c:pt>
                <c:pt idx="343">
                  <c:v>2.3439999999999999E-2</c:v>
                </c:pt>
                <c:pt idx="344">
                  <c:v>2.3519999999999999E-2</c:v>
                </c:pt>
                <c:pt idx="345">
                  <c:v>2.3539999999999998E-2</c:v>
                </c:pt>
                <c:pt idx="346">
                  <c:v>2.3570000000000001E-2</c:v>
                </c:pt>
                <c:pt idx="347">
                  <c:v>2.3570000000000001E-2</c:v>
                </c:pt>
                <c:pt idx="348">
                  <c:v>2.3570000000000001E-2</c:v>
                </c:pt>
                <c:pt idx="349">
                  <c:v>2.3650000000000001E-2</c:v>
                </c:pt>
                <c:pt idx="350">
                  <c:v>2.3689999999999999E-2</c:v>
                </c:pt>
                <c:pt idx="351">
                  <c:v>2.3879999999999998E-2</c:v>
                </c:pt>
                <c:pt idx="352">
                  <c:v>2.3900000000000001E-2</c:v>
                </c:pt>
                <c:pt idx="353">
                  <c:v>2.3900000000000001E-2</c:v>
                </c:pt>
                <c:pt idx="354">
                  <c:v>2.3910000000000001E-2</c:v>
                </c:pt>
                <c:pt idx="355">
                  <c:v>2.401E-2</c:v>
                </c:pt>
                <c:pt idx="356">
                  <c:v>2.4109999999999999E-2</c:v>
                </c:pt>
                <c:pt idx="357">
                  <c:v>2.4109999999999999E-2</c:v>
                </c:pt>
                <c:pt idx="358">
                  <c:v>2.4119999999999999E-2</c:v>
                </c:pt>
                <c:pt idx="359">
                  <c:v>2.4170000000000001E-2</c:v>
                </c:pt>
                <c:pt idx="360">
                  <c:v>2.4170000000000001E-2</c:v>
                </c:pt>
                <c:pt idx="361">
                  <c:v>2.4279999999999999E-2</c:v>
                </c:pt>
                <c:pt idx="362">
                  <c:v>2.4289999999999999E-2</c:v>
                </c:pt>
                <c:pt idx="363">
                  <c:v>2.4320000000000001E-2</c:v>
                </c:pt>
                <c:pt idx="364">
                  <c:v>2.4320000000000001E-2</c:v>
                </c:pt>
                <c:pt idx="365">
                  <c:v>2.4320000000000001E-2</c:v>
                </c:pt>
                <c:pt idx="366">
                  <c:v>2.4340000000000001E-2</c:v>
                </c:pt>
                <c:pt idx="367">
                  <c:v>2.453E-2</c:v>
                </c:pt>
                <c:pt idx="368">
                  <c:v>2.453E-2</c:v>
                </c:pt>
                <c:pt idx="369">
                  <c:v>2.453E-2</c:v>
                </c:pt>
                <c:pt idx="370">
                  <c:v>2.4570000000000002E-2</c:v>
                </c:pt>
                <c:pt idx="371">
                  <c:v>2.462E-2</c:v>
                </c:pt>
                <c:pt idx="372">
                  <c:v>2.462E-2</c:v>
                </c:pt>
                <c:pt idx="373">
                  <c:v>2.462E-2</c:v>
                </c:pt>
                <c:pt idx="374">
                  <c:v>2.4639999999999999E-2</c:v>
                </c:pt>
                <c:pt idx="375">
                  <c:v>2.4639999999999999E-2</c:v>
                </c:pt>
                <c:pt idx="376">
                  <c:v>2.4660000000000001E-2</c:v>
                </c:pt>
                <c:pt idx="377">
                  <c:v>2.4910000000000002E-2</c:v>
                </c:pt>
                <c:pt idx="378">
                  <c:v>2.494E-2</c:v>
                </c:pt>
                <c:pt idx="379">
                  <c:v>2.5090000000000001E-2</c:v>
                </c:pt>
                <c:pt idx="380">
                  <c:v>2.5100000000000001E-2</c:v>
                </c:pt>
                <c:pt idx="381">
                  <c:v>2.5100000000000001E-2</c:v>
                </c:pt>
                <c:pt idx="382">
                  <c:v>2.5100000000000001E-2</c:v>
                </c:pt>
                <c:pt idx="383">
                  <c:v>2.5100000000000001E-2</c:v>
                </c:pt>
                <c:pt idx="384">
                  <c:v>2.512E-2</c:v>
                </c:pt>
                <c:pt idx="385">
                  <c:v>2.513E-2</c:v>
                </c:pt>
                <c:pt idx="386">
                  <c:v>2.5170000000000001E-2</c:v>
                </c:pt>
                <c:pt idx="387">
                  <c:v>2.5170000000000001E-2</c:v>
                </c:pt>
                <c:pt idx="388">
                  <c:v>2.5170000000000001E-2</c:v>
                </c:pt>
                <c:pt idx="389">
                  <c:v>2.5190000000000001E-2</c:v>
                </c:pt>
                <c:pt idx="390">
                  <c:v>2.5190000000000001E-2</c:v>
                </c:pt>
                <c:pt idx="391">
                  <c:v>2.521E-2</c:v>
                </c:pt>
                <c:pt idx="392">
                  <c:v>2.5250000000000002E-2</c:v>
                </c:pt>
                <c:pt idx="393">
                  <c:v>2.5250000000000002E-2</c:v>
                </c:pt>
                <c:pt idx="394">
                  <c:v>2.5340000000000001E-2</c:v>
                </c:pt>
                <c:pt idx="395">
                  <c:v>2.5340000000000001E-2</c:v>
                </c:pt>
                <c:pt idx="396">
                  <c:v>2.5559999999999999E-2</c:v>
                </c:pt>
                <c:pt idx="397">
                  <c:v>2.5569999999999999E-2</c:v>
                </c:pt>
                <c:pt idx="398">
                  <c:v>2.5850000000000001E-2</c:v>
                </c:pt>
                <c:pt idx="399">
                  <c:v>2.5909999999999999E-2</c:v>
                </c:pt>
                <c:pt idx="400">
                  <c:v>2.596E-2</c:v>
                </c:pt>
                <c:pt idx="401">
                  <c:v>2.598E-2</c:v>
                </c:pt>
                <c:pt idx="402">
                  <c:v>2.598E-2</c:v>
                </c:pt>
                <c:pt idx="403">
                  <c:v>2.598E-2</c:v>
                </c:pt>
                <c:pt idx="404">
                  <c:v>2.598E-2</c:v>
                </c:pt>
                <c:pt idx="405">
                  <c:v>2.6259999999999999E-2</c:v>
                </c:pt>
                <c:pt idx="406">
                  <c:v>2.6259999999999999E-2</c:v>
                </c:pt>
                <c:pt idx="407">
                  <c:v>2.632E-2</c:v>
                </c:pt>
                <c:pt idx="408">
                  <c:v>2.6689999999999998E-2</c:v>
                </c:pt>
                <c:pt idx="409">
                  <c:v>2.691E-2</c:v>
                </c:pt>
                <c:pt idx="410">
                  <c:v>2.691E-2</c:v>
                </c:pt>
                <c:pt idx="411">
                  <c:v>2.6950000000000002E-2</c:v>
                </c:pt>
                <c:pt idx="412">
                  <c:v>2.7130000000000001E-2</c:v>
                </c:pt>
                <c:pt idx="413">
                  <c:v>2.7140000000000001E-2</c:v>
                </c:pt>
                <c:pt idx="414">
                  <c:v>2.7300000000000001E-2</c:v>
                </c:pt>
                <c:pt idx="415">
                  <c:v>2.7310000000000001E-2</c:v>
                </c:pt>
                <c:pt idx="416">
                  <c:v>2.7310000000000001E-2</c:v>
                </c:pt>
                <c:pt idx="417">
                  <c:v>2.7310000000000001E-2</c:v>
                </c:pt>
                <c:pt idx="418">
                  <c:v>2.7310000000000001E-2</c:v>
                </c:pt>
                <c:pt idx="419">
                  <c:v>2.7359999999999999E-2</c:v>
                </c:pt>
                <c:pt idx="420">
                  <c:v>2.7400000000000001E-2</c:v>
                </c:pt>
                <c:pt idx="421">
                  <c:v>2.741E-2</c:v>
                </c:pt>
                <c:pt idx="422">
                  <c:v>2.7480000000000001E-2</c:v>
                </c:pt>
                <c:pt idx="423">
                  <c:v>2.7480000000000001E-2</c:v>
                </c:pt>
                <c:pt idx="424">
                  <c:v>2.7480000000000001E-2</c:v>
                </c:pt>
                <c:pt idx="425">
                  <c:v>2.7730000000000001E-2</c:v>
                </c:pt>
                <c:pt idx="426">
                  <c:v>2.8029999999999999E-2</c:v>
                </c:pt>
                <c:pt idx="427">
                  <c:v>2.8049999999999999E-2</c:v>
                </c:pt>
                <c:pt idx="428">
                  <c:v>2.81E-2</c:v>
                </c:pt>
                <c:pt idx="429">
                  <c:v>2.8160000000000001E-2</c:v>
                </c:pt>
                <c:pt idx="430">
                  <c:v>2.819E-2</c:v>
                </c:pt>
                <c:pt idx="431">
                  <c:v>2.8199999999999999E-2</c:v>
                </c:pt>
                <c:pt idx="432">
                  <c:v>2.8230000000000002E-2</c:v>
                </c:pt>
                <c:pt idx="433">
                  <c:v>2.8230000000000002E-2</c:v>
                </c:pt>
                <c:pt idx="434">
                  <c:v>2.8230000000000002E-2</c:v>
                </c:pt>
                <c:pt idx="435">
                  <c:v>2.8330000000000001E-2</c:v>
                </c:pt>
                <c:pt idx="436">
                  <c:v>2.844E-2</c:v>
                </c:pt>
                <c:pt idx="437">
                  <c:v>2.844E-2</c:v>
                </c:pt>
                <c:pt idx="438">
                  <c:v>2.8490000000000001E-2</c:v>
                </c:pt>
                <c:pt idx="439">
                  <c:v>2.8490000000000001E-2</c:v>
                </c:pt>
                <c:pt idx="440">
                  <c:v>2.8490000000000001E-2</c:v>
                </c:pt>
                <c:pt idx="441">
                  <c:v>2.8490000000000001E-2</c:v>
                </c:pt>
                <c:pt idx="442">
                  <c:v>2.8490000000000001E-2</c:v>
                </c:pt>
                <c:pt idx="443">
                  <c:v>2.8570000000000002E-2</c:v>
                </c:pt>
                <c:pt idx="444">
                  <c:v>2.8580000000000001E-2</c:v>
                </c:pt>
                <c:pt idx="445">
                  <c:v>2.8660000000000001E-2</c:v>
                </c:pt>
                <c:pt idx="446">
                  <c:v>2.8660000000000001E-2</c:v>
                </c:pt>
                <c:pt idx="447">
                  <c:v>2.8729999999999999E-2</c:v>
                </c:pt>
                <c:pt idx="448">
                  <c:v>2.8879999999999999E-2</c:v>
                </c:pt>
                <c:pt idx="449">
                  <c:v>2.8979999999999999E-2</c:v>
                </c:pt>
                <c:pt idx="450">
                  <c:v>2.9020000000000001E-2</c:v>
                </c:pt>
                <c:pt idx="451">
                  <c:v>2.913E-2</c:v>
                </c:pt>
                <c:pt idx="452">
                  <c:v>2.9149999999999999E-2</c:v>
                </c:pt>
                <c:pt idx="453">
                  <c:v>2.9170000000000001E-2</c:v>
                </c:pt>
                <c:pt idx="454">
                  <c:v>2.9190000000000001E-2</c:v>
                </c:pt>
                <c:pt idx="455">
                  <c:v>2.938E-2</c:v>
                </c:pt>
                <c:pt idx="456">
                  <c:v>2.938E-2</c:v>
                </c:pt>
                <c:pt idx="457">
                  <c:v>2.9440000000000001E-2</c:v>
                </c:pt>
                <c:pt idx="458">
                  <c:v>2.947E-2</c:v>
                </c:pt>
                <c:pt idx="459">
                  <c:v>2.9489999999999999E-2</c:v>
                </c:pt>
                <c:pt idx="460">
                  <c:v>2.9499999999999998E-2</c:v>
                </c:pt>
                <c:pt idx="461">
                  <c:v>2.9530000000000001E-2</c:v>
                </c:pt>
                <c:pt idx="462">
                  <c:v>2.9559999999999999E-2</c:v>
                </c:pt>
                <c:pt idx="463">
                  <c:v>2.9690000000000001E-2</c:v>
                </c:pt>
                <c:pt idx="464">
                  <c:v>2.9780000000000001E-2</c:v>
                </c:pt>
                <c:pt idx="465">
                  <c:v>2.9780000000000001E-2</c:v>
                </c:pt>
                <c:pt idx="466">
                  <c:v>2.9899999999999999E-2</c:v>
                </c:pt>
                <c:pt idx="467">
                  <c:v>2.9960000000000001E-2</c:v>
                </c:pt>
                <c:pt idx="468">
                  <c:v>3.0120000000000001E-2</c:v>
                </c:pt>
                <c:pt idx="469">
                  <c:v>3.0120000000000001E-2</c:v>
                </c:pt>
                <c:pt idx="470">
                  <c:v>3.0120000000000001E-2</c:v>
                </c:pt>
                <c:pt idx="471">
                  <c:v>3.023E-2</c:v>
                </c:pt>
                <c:pt idx="472">
                  <c:v>3.031E-2</c:v>
                </c:pt>
                <c:pt idx="473">
                  <c:v>3.0360000000000002E-2</c:v>
                </c:pt>
                <c:pt idx="474">
                  <c:v>3.0470000000000001E-2</c:v>
                </c:pt>
                <c:pt idx="475">
                  <c:v>3.0589999999999999E-2</c:v>
                </c:pt>
                <c:pt idx="476">
                  <c:v>3.075E-2</c:v>
                </c:pt>
                <c:pt idx="477">
                  <c:v>3.0759999999999999E-2</c:v>
                </c:pt>
                <c:pt idx="478">
                  <c:v>3.083E-2</c:v>
                </c:pt>
                <c:pt idx="479">
                  <c:v>3.0859999999999999E-2</c:v>
                </c:pt>
                <c:pt idx="480">
                  <c:v>3.091E-2</c:v>
                </c:pt>
                <c:pt idx="481">
                  <c:v>3.0960000000000001E-2</c:v>
                </c:pt>
                <c:pt idx="482">
                  <c:v>3.108E-2</c:v>
                </c:pt>
                <c:pt idx="483">
                  <c:v>3.108E-2</c:v>
                </c:pt>
                <c:pt idx="484">
                  <c:v>3.108E-2</c:v>
                </c:pt>
                <c:pt idx="485">
                  <c:v>3.1099999999999999E-2</c:v>
                </c:pt>
                <c:pt idx="486">
                  <c:v>3.1140000000000001E-2</c:v>
                </c:pt>
                <c:pt idx="487">
                  <c:v>3.1140000000000001E-2</c:v>
                </c:pt>
                <c:pt idx="488">
                  <c:v>3.116E-2</c:v>
                </c:pt>
                <c:pt idx="489">
                  <c:v>3.117E-2</c:v>
                </c:pt>
                <c:pt idx="490">
                  <c:v>3.1179999999999999E-2</c:v>
                </c:pt>
                <c:pt idx="491">
                  <c:v>3.1199999999999999E-2</c:v>
                </c:pt>
                <c:pt idx="492">
                  <c:v>3.1199999999999999E-2</c:v>
                </c:pt>
                <c:pt idx="493">
                  <c:v>3.1199999999999999E-2</c:v>
                </c:pt>
                <c:pt idx="494">
                  <c:v>3.1210000000000002E-2</c:v>
                </c:pt>
                <c:pt idx="495">
                  <c:v>3.1210000000000002E-2</c:v>
                </c:pt>
                <c:pt idx="496">
                  <c:v>3.1210000000000002E-2</c:v>
                </c:pt>
                <c:pt idx="497">
                  <c:v>3.1320000000000001E-2</c:v>
                </c:pt>
                <c:pt idx="498">
                  <c:v>3.143E-2</c:v>
                </c:pt>
                <c:pt idx="499">
                  <c:v>3.143E-2</c:v>
                </c:pt>
                <c:pt idx="500">
                  <c:v>3.1469999999999998E-2</c:v>
                </c:pt>
                <c:pt idx="501">
                  <c:v>3.1480000000000001E-2</c:v>
                </c:pt>
                <c:pt idx="502">
                  <c:v>3.1480000000000001E-2</c:v>
                </c:pt>
                <c:pt idx="503">
                  <c:v>3.1620000000000002E-2</c:v>
                </c:pt>
                <c:pt idx="504">
                  <c:v>3.1620000000000002E-2</c:v>
                </c:pt>
                <c:pt idx="505">
                  <c:v>3.1660000000000001E-2</c:v>
                </c:pt>
                <c:pt idx="506">
                  <c:v>3.1919999999999997E-2</c:v>
                </c:pt>
                <c:pt idx="507">
                  <c:v>3.2009999999999997E-2</c:v>
                </c:pt>
                <c:pt idx="508">
                  <c:v>3.236E-2</c:v>
                </c:pt>
                <c:pt idx="509">
                  <c:v>3.2550000000000003E-2</c:v>
                </c:pt>
                <c:pt idx="510">
                  <c:v>3.2599999999999997E-2</c:v>
                </c:pt>
                <c:pt idx="511">
                  <c:v>3.2599999999999997E-2</c:v>
                </c:pt>
                <c:pt idx="512">
                  <c:v>3.2640000000000002E-2</c:v>
                </c:pt>
                <c:pt idx="513">
                  <c:v>3.2640000000000002E-2</c:v>
                </c:pt>
                <c:pt idx="514">
                  <c:v>3.2640000000000002E-2</c:v>
                </c:pt>
                <c:pt idx="515">
                  <c:v>3.2719999999999999E-2</c:v>
                </c:pt>
                <c:pt idx="516">
                  <c:v>3.2719999999999999E-2</c:v>
                </c:pt>
                <c:pt idx="517">
                  <c:v>3.2719999999999999E-2</c:v>
                </c:pt>
                <c:pt idx="518">
                  <c:v>3.2820000000000002E-2</c:v>
                </c:pt>
                <c:pt idx="519">
                  <c:v>3.2890000000000003E-2</c:v>
                </c:pt>
                <c:pt idx="520">
                  <c:v>3.2899999999999999E-2</c:v>
                </c:pt>
                <c:pt idx="521">
                  <c:v>3.2939999999999997E-2</c:v>
                </c:pt>
                <c:pt idx="522">
                  <c:v>3.2960000000000003E-2</c:v>
                </c:pt>
                <c:pt idx="523">
                  <c:v>3.2960000000000003E-2</c:v>
                </c:pt>
                <c:pt idx="524">
                  <c:v>3.2980000000000002E-2</c:v>
                </c:pt>
                <c:pt idx="525">
                  <c:v>3.3329999999999999E-2</c:v>
                </c:pt>
                <c:pt idx="526">
                  <c:v>3.3329999999999999E-2</c:v>
                </c:pt>
                <c:pt idx="527">
                  <c:v>3.3349999999999998E-2</c:v>
                </c:pt>
                <c:pt idx="528">
                  <c:v>3.3410000000000002E-2</c:v>
                </c:pt>
                <c:pt idx="529">
                  <c:v>3.3410000000000002E-2</c:v>
                </c:pt>
                <c:pt idx="530">
                  <c:v>3.3709999999999997E-2</c:v>
                </c:pt>
                <c:pt idx="531">
                  <c:v>3.3730000000000003E-2</c:v>
                </c:pt>
                <c:pt idx="532">
                  <c:v>3.3750000000000002E-2</c:v>
                </c:pt>
                <c:pt idx="533">
                  <c:v>3.3779999999999998E-2</c:v>
                </c:pt>
                <c:pt idx="534">
                  <c:v>3.3930000000000002E-2</c:v>
                </c:pt>
                <c:pt idx="535">
                  <c:v>3.4029999999999998E-2</c:v>
                </c:pt>
                <c:pt idx="536">
                  <c:v>3.4279999999999998E-2</c:v>
                </c:pt>
                <c:pt idx="537">
                  <c:v>3.4279999999999998E-2</c:v>
                </c:pt>
                <c:pt idx="538">
                  <c:v>3.4369999999999998E-2</c:v>
                </c:pt>
                <c:pt idx="539">
                  <c:v>3.4410000000000003E-2</c:v>
                </c:pt>
                <c:pt idx="540">
                  <c:v>3.4509999999999999E-2</c:v>
                </c:pt>
                <c:pt idx="541">
                  <c:v>3.4590000000000003E-2</c:v>
                </c:pt>
                <c:pt idx="542">
                  <c:v>3.4790000000000001E-2</c:v>
                </c:pt>
                <c:pt idx="543">
                  <c:v>3.4909999999999997E-2</c:v>
                </c:pt>
                <c:pt idx="544">
                  <c:v>3.5119999999999998E-2</c:v>
                </c:pt>
                <c:pt idx="545">
                  <c:v>3.5150000000000001E-2</c:v>
                </c:pt>
                <c:pt idx="546">
                  <c:v>3.5159999999999997E-2</c:v>
                </c:pt>
                <c:pt idx="547">
                  <c:v>3.5159999999999997E-2</c:v>
                </c:pt>
                <c:pt idx="548">
                  <c:v>3.5220000000000001E-2</c:v>
                </c:pt>
                <c:pt idx="549">
                  <c:v>3.5290000000000002E-2</c:v>
                </c:pt>
                <c:pt idx="550">
                  <c:v>3.551E-2</c:v>
                </c:pt>
                <c:pt idx="551">
                  <c:v>3.5680000000000003E-2</c:v>
                </c:pt>
                <c:pt idx="552">
                  <c:v>3.576E-2</c:v>
                </c:pt>
                <c:pt idx="553">
                  <c:v>3.576E-2</c:v>
                </c:pt>
                <c:pt idx="554">
                  <c:v>3.5830000000000001E-2</c:v>
                </c:pt>
                <c:pt idx="555">
                  <c:v>3.585E-2</c:v>
                </c:pt>
                <c:pt idx="556">
                  <c:v>3.5990000000000001E-2</c:v>
                </c:pt>
                <c:pt idx="557">
                  <c:v>3.6159999999999998E-2</c:v>
                </c:pt>
                <c:pt idx="558">
                  <c:v>3.6240000000000001E-2</c:v>
                </c:pt>
                <c:pt idx="559">
                  <c:v>3.635E-2</c:v>
                </c:pt>
                <c:pt idx="560">
                  <c:v>3.6819999999999999E-2</c:v>
                </c:pt>
                <c:pt idx="561">
                  <c:v>3.6819999999999999E-2</c:v>
                </c:pt>
                <c:pt idx="562">
                  <c:v>3.6970000000000003E-2</c:v>
                </c:pt>
                <c:pt idx="563">
                  <c:v>3.7019999999999997E-2</c:v>
                </c:pt>
                <c:pt idx="564">
                  <c:v>3.7019999999999997E-2</c:v>
                </c:pt>
                <c:pt idx="565">
                  <c:v>3.7019999999999997E-2</c:v>
                </c:pt>
                <c:pt idx="566">
                  <c:v>3.7019999999999997E-2</c:v>
                </c:pt>
                <c:pt idx="567">
                  <c:v>3.705E-2</c:v>
                </c:pt>
                <c:pt idx="568">
                  <c:v>3.7069999999999999E-2</c:v>
                </c:pt>
                <c:pt idx="569">
                  <c:v>3.7249999999999998E-2</c:v>
                </c:pt>
                <c:pt idx="570">
                  <c:v>3.7249999999999998E-2</c:v>
                </c:pt>
                <c:pt idx="571">
                  <c:v>3.73E-2</c:v>
                </c:pt>
                <c:pt idx="572">
                  <c:v>3.7400000000000003E-2</c:v>
                </c:pt>
                <c:pt idx="573">
                  <c:v>3.7530000000000001E-2</c:v>
                </c:pt>
                <c:pt idx="574">
                  <c:v>3.7560000000000003E-2</c:v>
                </c:pt>
                <c:pt idx="575">
                  <c:v>3.7560000000000003E-2</c:v>
                </c:pt>
                <c:pt idx="576">
                  <c:v>3.7870000000000001E-2</c:v>
                </c:pt>
                <c:pt idx="577">
                  <c:v>3.7900000000000003E-2</c:v>
                </c:pt>
                <c:pt idx="578">
                  <c:v>3.7960000000000001E-2</c:v>
                </c:pt>
                <c:pt idx="579">
                  <c:v>3.8179999999999999E-2</c:v>
                </c:pt>
                <c:pt idx="580">
                  <c:v>3.8179999999999999E-2</c:v>
                </c:pt>
                <c:pt idx="581">
                  <c:v>3.8280000000000002E-2</c:v>
                </c:pt>
                <c:pt idx="582">
                  <c:v>3.8339999999999999E-2</c:v>
                </c:pt>
                <c:pt idx="583">
                  <c:v>3.8469999999999997E-2</c:v>
                </c:pt>
                <c:pt idx="584">
                  <c:v>3.848E-2</c:v>
                </c:pt>
                <c:pt idx="585">
                  <c:v>3.8730000000000001E-2</c:v>
                </c:pt>
                <c:pt idx="586">
                  <c:v>3.884E-2</c:v>
                </c:pt>
                <c:pt idx="587">
                  <c:v>3.9019999999999999E-2</c:v>
                </c:pt>
                <c:pt idx="588">
                  <c:v>3.909E-2</c:v>
                </c:pt>
                <c:pt idx="589">
                  <c:v>3.9100000000000003E-2</c:v>
                </c:pt>
                <c:pt idx="590">
                  <c:v>4.0140000000000002E-2</c:v>
                </c:pt>
                <c:pt idx="591">
                  <c:v>4.0349999999999997E-2</c:v>
                </c:pt>
                <c:pt idx="592">
                  <c:v>4.0559999999999999E-2</c:v>
                </c:pt>
                <c:pt idx="593">
                  <c:v>4.0559999999999999E-2</c:v>
                </c:pt>
                <c:pt idx="594">
                  <c:v>4.0770000000000001E-2</c:v>
                </c:pt>
                <c:pt idx="595">
                  <c:v>4.0890000000000003E-2</c:v>
                </c:pt>
                <c:pt idx="596">
                  <c:v>4.095E-2</c:v>
                </c:pt>
                <c:pt idx="597">
                  <c:v>4.0989999999999999E-2</c:v>
                </c:pt>
                <c:pt idx="598">
                  <c:v>4.1009999999999998E-2</c:v>
                </c:pt>
                <c:pt idx="599">
                  <c:v>4.1669999999999999E-2</c:v>
                </c:pt>
                <c:pt idx="600">
                  <c:v>4.2220000000000001E-2</c:v>
                </c:pt>
                <c:pt idx="601">
                  <c:v>4.258E-2</c:v>
                </c:pt>
                <c:pt idx="602">
                  <c:v>4.2680000000000003E-2</c:v>
                </c:pt>
                <c:pt idx="603">
                  <c:v>4.2680000000000003E-2</c:v>
                </c:pt>
                <c:pt idx="604">
                  <c:v>4.2849999999999999E-2</c:v>
                </c:pt>
                <c:pt idx="605">
                  <c:v>4.2849999999999999E-2</c:v>
                </c:pt>
                <c:pt idx="606">
                  <c:v>4.2889999999999998E-2</c:v>
                </c:pt>
                <c:pt idx="607">
                  <c:v>4.3060000000000001E-2</c:v>
                </c:pt>
                <c:pt idx="608">
                  <c:v>4.3490000000000001E-2</c:v>
                </c:pt>
                <c:pt idx="609">
                  <c:v>4.3490000000000001E-2</c:v>
                </c:pt>
                <c:pt idx="610">
                  <c:v>4.3490000000000001E-2</c:v>
                </c:pt>
                <c:pt idx="611">
                  <c:v>4.369E-2</c:v>
                </c:pt>
                <c:pt idx="612">
                  <c:v>4.4080000000000001E-2</c:v>
                </c:pt>
                <c:pt idx="613">
                  <c:v>4.4380000000000003E-2</c:v>
                </c:pt>
                <c:pt idx="614">
                  <c:v>4.4389999999999999E-2</c:v>
                </c:pt>
                <c:pt idx="615">
                  <c:v>4.4400000000000002E-2</c:v>
                </c:pt>
                <c:pt idx="616">
                  <c:v>4.4639999999999999E-2</c:v>
                </c:pt>
                <c:pt idx="617">
                  <c:v>4.487E-2</c:v>
                </c:pt>
                <c:pt idx="618">
                  <c:v>4.521E-2</c:v>
                </c:pt>
                <c:pt idx="619">
                  <c:v>4.5449999999999997E-2</c:v>
                </c:pt>
                <c:pt idx="620">
                  <c:v>4.5749999999999999E-2</c:v>
                </c:pt>
                <c:pt idx="621">
                  <c:v>4.5749999999999999E-2</c:v>
                </c:pt>
                <c:pt idx="622">
                  <c:v>4.5830000000000003E-2</c:v>
                </c:pt>
                <c:pt idx="623">
                  <c:v>4.5900000000000003E-2</c:v>
                </c:pt>
                <c:pt idx="624">
                  <c:v>4.6249999999999999E-2</c:v>
                </c:pt>
                <c:pt idx="625">
                  <c:v>4.6309999999999997E-2</c:v>
                </c:pt>
                <c:pt idx="626">
                  <c:v>4.6429999999999999E-2</c:v>
                </c:pt>
                <c:pt idx="627">
                  <c:v>4.6559999999999997E-2</c:v>
                </c:pt>
                <c:pt idx="628">
                  <c:v>4.6640000000000001E-2</c:v>
                </c:pt>
                <c:pt idx="629">
                  <c:v>4.6820000000000001E-2</c:v>
                </c:pt>
                <c:pt idx="630">
                  <c:v>4.6820000000000001E-2</c:v>
                </c:pt>
                <c:pt idx="631">
                  <c:v>4.691E-2</c:v>
                </c:pt>
                <c:pt idx="632">
                  <c:v>4.7379999999999999E-2</c:v>
                </c:pt>
                <c:pt idx="633">
                  <c:v>4.7600000000000003E-2</c:v>
                </c:pt>
                <c:pt idx="634">
                  <c:v>4.777E-2</c:v>
                </c:pt>
                <c:pt idx="635">
                  <c:v>4.777E-2</c:v>
                </c:pt>
                <c:pt idx="636">
                  <c:v>4.8189999999999997E-2</c:v>
                </c:pt>
                <c:pt idx="637">
                  <c:v>4.8370000000000003E-2</c:v>
                </c:pt>
                <c:pt idx="638">
                  <c:v>4.8599999999999997E-2</c:v>
                </c:pt>
                <c:pt idx="639">
                  <c:v>4.8649999999999999E-2</c:v>
                </c:pt>
                <c:pt idx="640">
                  <c:v>4.9340000000000002E-2</c:v>
                </c:pt>
                <c:pt idx="641">
                  <c:v>4.9399999999999999E-2</c:v>
                </c:pt>
                <c:pt idx="642">
                  <c:v>4.9439999999999998E-2</c:v>
                </c:pt>
                <c:pt idx="643">
                  <c:v>4.9849999999999998E-2</c:v>
                </c:pt>
                <c:pt idx="644">
                  <c:v>4.9889999999999997E-2</c:v>
                </c:pt>
                <c:pt idx="645">
                  <c:v>5.0180000000000002E-2</c:v>
                </c:pt>
                <c:pt idx="646">
                  <c:v>5.0229999999999997E-2</c:v>
                </c:pt>
                <c:pt idx="647">
                  <c:v>5.0319999999999997E-2</c:v>
                </c:pt>
                <c:pt idx="648">
                  <c:v>5.0439999999999999E-2</c:v>
                </c:pt>
                <c:pt idx="649">
                  <c:v>5.049E-2</c:v>
                </c:pt>
                <c:pt idx="650">
                  <c:v>5.0520000000000002E-2</c:v>
                </c:pt>
                <c:pt idx="651">
                  <c:v>5.0659999999999997E-2</c:v>
                </c:pt>
                <c:pt idx="652">
                  <c:v>5.1060000000000001E-2</c:v>
                </c:pt>
                <c:pt idx="653">
                  <c:v>5.126E-2</c:v>
                </c:pt>
                <c:pt idx="654">
                  <c:v>5.151E-2</c:v>
                </c:pt>
                <c:pt idx="655">
                  <c:v>5.194E-2</c:v>
                </c:pt>
                <c:pt idx="656">
                  <c:v>5.2019999999999997E-2</c:v>
                </c:pt>
                <c:pt idx="657">
                  <c:v>5.2019999999999997E-2</c:v>
                </c:pt>
                <c:pt idx="658">
                  <c:v>5.2220000000000003E-2</c:v>
                </c:pt>
                <c:pt idx="659">
                  <c:v>5.262E-2</c:v>
                </c:pt>
                <c:pt idx="660">
                  <c:v>5.3089999999999998E-2</c:v>
                </c:pt>
                <c:pt idx="661">
                  <c:v>5.3159999999999999E-2</c:v>
                </c:pt>
                <c:pt idx="662">
                  <c:v>5.3460000000000001E-2</c:v>
                </c:pt>
                <c:pt idx="663">
                  <c:v>5.4679999999999999E-2</c:v>
                </c:pt>
                <c:pt idx="664">
                  <c:v>5.4690000000000003E-2</c:v>
                </c:pt>
                <c:pt idx="665">
                  <c:v>5.5019999999999999E-2</c:v>
                </c:pt>
                <c:pt idx="666">
                  <c:v>5.5410000000000001E-2</c:v>
                </c:pt>
                <c:pt idx="667">
                  <c:v>5.6140000000000002E-2</c:v>
                </c:pt>
                <c:pt idx="668">
                  <c:v>5.6529999999999997E-2</c:v>
                </c:pt>
                <c:pt idx="669">
                  <c:v>5.6930000000000001E-2</c:v>
                </c:pt>
                <c:pt idx="670">
                  <c:v>5.7079999999999999E-2</c:v>
                </c:pt>
                <c:pt idx="671">
                  <c:v>5.7279999999999998E-2</c:v>
                </c:pt>
                <c:pt idx="672">
                  <c:v>5.824E-2</c:v>
                </c:pt>
                <c:pt idx="673">
                  <c:v>5.824E-2</c:v>
                </c:pt>
                <c:pt idx="674">
                  <c:v>5.8299999999999998E-2</c:v>
                </c:pt>
                <c:pt idx="675">
                  <c:v>5.8860000000000003E-2</c:v>
                </c:pt>
                <c:pt idx="676">
                  <c:v>5.8860000000000003E-2</c:v>
                </c:pt>
                <c:pt idx="677">
                  <c:v>5.9740000000000001E-2</c:v>
                </c:pt>
                <c:pt idx="678">
                  <c:v>6.0920000000000002E-2</c:v>
                </c:pt>
                <c:pt idx="679">
                  <c:v>6.0990000000000003E-2</c:v>
                </c:pt>
                <c:pt idx="680">
                  <c:v>6.0990000000000003E-2</c:v>
                </c:pt>
                <c:pt idx="681">
                  <c:v>6.1210000000000001E-2</c:v>
                </c:pt>
                <c:pt idx="682">
                  <c:v>6.1370000000000001E-2</c:v>
                </c:pt>
                <c:pt idx="683">
                  <c:v>6.1370000000000001E-2</c:v>
                </c:pt>
                <c:pt idx="684">
                  <c:v>6.1530000000000001E-2</c:v>
                </c:pt>
                <c:pt idx="685">
                  <c:v>6.3719999999999999E-2</c:v>
                </c:pt>
                <c:pt idx="686">
                  <c:v>6.3839999999999994E-2</c:v>
                </c:pt>
                <c:pt idx="687">
                  <c:v>6.4460000000000003E-2</c:v>
                </c:pt>
                <c:pt idx="688">
                  <c:v>6.5329999999999999E-2</c:v>
                </c:pt>
                <c:pt idx="689">
                  <c:v>6.6269999999999996E-2</c:v>
                </c:pt>
                <c:pt idx="690">
                  <c:v>6.6540000000000002E-2</c:v>
                </c:pt>
                <c:pt idx="691">
                  <c:v>6.7110000000000003E-2</c:v>
                </c:pt>
                <c:pt idx="692">
                  <c:v>6.7250000000000004E-2</c:v>
                </c:pt>
                <c:pt idx="693">
                  <c:v>6.7860000000000004E-2</c:v>
                </c:pt>
                <c:pt idx="694">
                  <c:v>6.8440000000000001E-2</c:v>
                </c:pt>
                <c:pt idx="695">
                  <c:v>6.8860000000000005E-2</c:v>
                </c:pt>
                <c:pt idx="696">
                  <c:v>6.8970000000000004E-2</c:v>
                </c:pt>
                <c:pt idx="697">
                  <c:v>7.0230000000000001E-2</c:v>
                </c:pt>
                <c:pt idx="698">
                  <c:v>7.0559999999999998E-2</c:v>
                </c:pt>
                <c:pt idx="699">
                  <c:v>7.0559999999999998E-2</c:v>
                </c:pt>
                <c:pt idx="700">
                  <c:v>7.0730000000000001E-2</c:v>
                </c:pt>
                <c:pt idx="701">
                  <c:v>7.0830000000000004E-2</c:v>
                </c:pt>
                <c:pt idx="702">
                  <c:v>7.0889999999999995E-2</c:v>
                </c:pt>
                <c:pt idx="703">
                  <c:v>7.0900000000000005E-2</c:v>
                </c:pt>
                <c:pt idx="704">
                  <c:v>7.0910000000000001E-2</c:v>
                </c:pt>
                <c:pt idx="705">
                  <c:v>7.1160000000000001E-2</c:v>
                </c:pt>
                <c:pt idx="706">
                  <c:v>7.1580000000000005E-2</c:v>
                </c:pt>
                <c:pt idx="707">
                  <c:v>7.1669999999999998E-2</c:v>
                </c:pt>
                <c:pt idx="708">
                  <c:v>7.1929999999999994E-2</c:v>
                </c:pt>
                <c:pt idx="709">
                  <c:v>7.2220000000000006E-2</c:v>
                </c:pt>
                <c:pt idx="710">
                  <c:v>7.2520000000000001E-2</c:v>
                </c:pt>
                <c:pt idx="711">
                  <c:v>7.3929999999999996E-2</c:v>
                </c:pt>
                <c:pt idx="712">
                  <c:v>7.4399999999999994E-2</c:v>
                </c:pt>
                <c:pt idx="713">
                  <c:v>7.4459999999999998E-2</c:v>
                </c:pt>
                <c:pt idx="714">
                  <c:v>7.5200000000000003E-2</c:v>
                </c:pt>
                <c:pt idx="715">
                  <c:v>7.5200000000000003E-2</c:v>
                </c:pt>
                <c:pt idx="716">
                  <c:v>7.5600000000000001E-2</c:v>
                </c:pt>
                <c:pt idx="717">
                  <c:v>7.5749999999999998E-2</c:v>
                </c:pt>
                <c:pt idx="718">
                  <c:v>7.5880000000000003E-2</c:v>
                </c:pt>
                <c:pt idx="719">
                  <c:v>7.8450000000000006E-2</c:v>
                </c:pt>
                <c:pt idx="720">
                  <c:v>7.8589999999999993E-2</c:v>
                </c:pt>
                <c:pt idx="721">
                  <c:v>7.8750000000000001E-2</c:v>
                </c:pt>
                <c:pt idx="722">
                  <c:v>7.8750000000000001E-2</c:v>
                </c:pt>
                <c:pt idx="723">
                  <c:v>7.8950000000000006E-2</c:v>
                </c:pt>
                <c:pt idx="724">
                  <c:v>7.9060000000000005E-2</c:v>
                </c:pt>
                <c:pt idx="725">
                  <c:v>7.9310000000000005E-2</c:v>
                </c:pt>
                <c:pt idx="726">
                  <c:v>7.9909999999999995E-2</c:v>
                </c:pt>
                <c:pt idx="727">
                  <c:v>8.0089999999999995E-2</c:v>
                </c:pt>
                <c:pt idx="728">
                  <c:v>8.1670000000000006E-2</c:v>
                </c:pt>
                <c:pt idx="729">
                  <c:v>8.2449999999999996E-2</c:v>
                </c:pt>
                <c:pt idx="730">
                  <c:v>8.2820000000000005E-2</c:v>
                </c:pt>
                <c:pt idx="731">
                  <c:v>8.3089999999999997E-2</c:v>
                </c:pt>
                <c:pt idx="732">
                  <c:v>8.4099999999999994E-2</c:v>
                </c:pt>
                <c:pt idx="733">
                  <c:v>8.5720000000000005E-2</c:v>
                </c:pt>
                <c:pt idx="734">
                  <c:v>8.7040000000000006E-2</c:v>
                </c:pt>
                <c:pt idx="735">
                  <c:v>8.8700000000000001E-2</c:v>
                </c:pt>
                <c:pt idx="736">
                  <c:v>9.0389999999999998E-2</c:v>
                </c:pt>
                <c:pt idx="737">
                  <c:v>9.0889999999999999E-2</c:v>
                </c:pt>
                <c:pt idx="738">
                  <c:v>9.2050000000000007E-2</c:v>
                </c:pt>
                <c:pt idx="739">
                  <c:v>9.2929999999999999E-2</c:v>
                </c:pt>
                <c:pt idx="740">
                  <c:v>9.9500000000000005E-2</c:v>
                </c:pt>
                <c:pt idx="741">
                  <c:v>0.10165</c:v>
                </c:pt>
                <c:pt idx="742">
                  <c:v>0.10221</c:v>
                </c:pt>
                <c:pt idx="743">
                  <c:v>0.10246</c:v>
                </c:pt>
                <c:pt idx="744">
                  <c:v>0.10294</c:v>
                </c:pt>
                <c:pt idx="745">
                  <c:v>0.10360999999999999</c:v>
                </c:pt>
                <c:pt idx="746">
                  <c:v>0.10374</c:v>
                </c:pt>
                <c:pt idx="747">
                  <c:v>0.10507</c:v>
                </c:pt>
                <c:pt idx="748">
                  <c:v>0.10661</c:v>
                </c:pt>
                <c:pt idx="749">
                  <c:v>0.10707</c:v>
                </c:pt>
                <c:pt idx="750">
                  <c:v>0.10711</c:v>
                </c:pt>
                <c:pt idx="751">
                  <c:v>0.10713</c:v>
                </c:pt>
                <c:pt idx="752">
                  <c:v>0.10774</c:v>
                </c:pt>
                <c:pt idx="753">
                  <c:v>0.10793999999999999</c:v>
                </c:pt>
                <c:pt idx="754">
                  <c:v>0.10908</c:v>
                </c:pt>
                <c:pt idx="755">
                  <c:v>0.11001</c:v>
                </c:pt>
                <c:pt idx="756">
                  <c:v>0.11259</c:v>
                </c:pt>
                <c:pt idx="757">
                  <c:v>0.11388</c:v>
                </c:pt>
                <c:pt idx="758">
                  <c:v>0.11650000000000001</c:v>
                </c:pt>
                <c:pt idx="759">
                  <c:v>0.11652999999999999</c:v>
                </c:pt>
                <c:pt idx="760">
                  <c:v>0.1176</c:v>
                </c:pt>
                <c:pt idx="761">
                  <c:v>0.11792</c:v>
                </c:pt>
                <c:pt idx="762">
                  <c:v>0.11817999999999999</c:v>
                </c:pt>
                <c:pt idx="763">
                  <c:v>0.11901</c:v>
                </c:pt>
                <c:pt idx="764">
                  <c:v>0.12014</c:v>
                </c:pt>
                <c:pt idx="765">
                  <c:v>0.12058000000000001</c:v>
                </c:pt>
                <c:pt idx="766">
                  <c:v>0.12086</c:v>
                </c:pt>
                <c:pt idx="767">
                  <c:v>0.12207</c:v>
                </c:pt>
                <c:pt idx="768">
                  <c:v>0.12231</c:v>
                </c:pt>
                <c:pt idx="769">
                  <c:v>0.12278</c:v>
                </c:pt>
                <c:pt idx="770">
                  <c:v>0.12316000000000001</c:v>
                </c:pt>
                <c:pt idx="771">
                  <c:v>0.12357</c:v>
                </c:pt>
                <c:pt idx="772">
                  <c:v>0.12377000000000001</c:v>
                </c:pt>
                <c:pt idx="773">
                  <c:v>0.12383</c:v>
                </c:pt>
                <c:pt idx="774">
                  <c:v>0.12393</c:v>
                </c:pt>
                <c:pt idx="775">
                  <c:v>0.12404999999999999</c:v>
                </c:pt>
                <c:pt idx="776">
                  <c:v>0.12472</c:v>
                </c:pt>
                <c:pt idx="777">
                  <c:v>0.12559999999999999</c:v>
                </c:pt>
                <c:pt idx="778">
                  <c:v>0.12623000000000001</c:v>
                </c:pt>
                <c:pt idx="779">
                  <c:v>0.12706000000000001</c:v>
                </c:pt>
                <c:pt idx="780">
                  <c:v>0.12709999999999999</c:v>
                </c:pt>
                <c:pt idx="781">
                  <c:v>0.12720000000000001</c:v>
                </c:pt>
                <c:pt idx="782">
                  <c:v>0.12731999999999999</c:v>
                </c:pt>
                <c:pt idx="783">
                  <c:v>0.12920000000000001</c:v>
                </c:pt>
                <c:pt idx="784">
                  <c:v>0.12920999999999999</c:v>
                </c:pt>
                <c:pt idx="785">
                  <c:v>0.1295</c:v>
                </c:pt>
                <c:pt idx="786">
                  <c:v>0.12958</c:v>
                </c:pt>
                <c:pt idx="787">
                  <c:v>0.13169</c:v>
                </c:pt>
                <c:pt idx="788">
                  <c:v>0.13281000000000001</c:v>
                </c:pt>
                <c:pt idx="789">
                  <c:v>0.13366</c:v>
                </c:pt>
                <c:pt idx="790">
                  <c:v>0.13372000000000001</c:v>
                </c:pt>
                <c:pt idx="791">
                  <c:v>0.13477</c:v>
                </c:pt>
                <c:pt idx="792">
                  <c:v>0.13535</c:v>
                </c:pt>
                <c:pt idx="793">
                  <c:v>0.13614000000000001</c:v>
                </c:pt>
                <c:pt idx="794">
                  <c:v>0.13658000000000001</c:v>
                </c:pt>
                <c:pt idx="795">
                  <c:v>0.13700000000000001</c:v>
                </c:pt>
                <c:pt idx="796">
                  <c:v>0.13713</c:v>
                </c:pt>
                <c:pt idx="797">
                  <c:v>0.13744999999999999</c:v>
                </c:pt>
                <c:pt idx="798">
                  <c:v>0.13822000000000001</c:v>
                </c:pt>
                <c:pt idx="799">
                  <c:v>0.13825999999999999</c:v>
                </c:pt>
                <c:pt idx="800">
                  <c:v>0.1384</c:v>
                </c:pt>
                <c:pt idx="801">
                  <c:v>0.13850999999999999</c:v>
                </c:pt>
                <c:pt idx="802">
                  <c:v>0.13875000000000001</c:v>
                </c:pt>
                <c:pt idx="803">
                  <c:v>0.13880000000000001</c:v>
                </c:pt>
                <c:pt idx="804">
                  <c:v>0.13955000000000001</c:v>
                </c:pt>
                <c:pt idx="805">
                  <c:v>0.14082</c:v>
                </c:pt>
                <c:pt idx="806">
                  <c:v>0.14104</c:v>
                </c:pt>
                <c:pt idx="807">
                  <c:v>0.14122999999999999</c:v>
                </c:pt>
                <c:pt idx="808">
                  <c:v>0.14133999999999999</c:v>
                </c:pt>
                <c:pt idx="809">
                  <c:v>0.14324999999999999</c:v>
                </c:pt>
                <c:pt idx="810">
                  <c:v>0.14344999999999999</c:v>
                </c:pt>
                <c:pt idx="811">
                  <c:v>0.14359</c:v>
                </c:pt>
                <c:pt idx="812">
                  <c:v>0.14404</c:v>
                </c:pt>
                <c:pt idx="813">
                  <c:v>0.14423</c:v>
                </c:pt>
                <c:pt idx="814">
                  <c:v>0.14541999999999999</c:v>
                </c:pt>
                <c:pt idx="815">
                  <c:v>0.14638000000000001</c:v>
                </c:pt>
                <c:pt idx="816">
                  <c:v>0.14652000000000001</c:v>
                </c:pt>
                <c:pt idx="817">
                  <c:v>0.14737</c:v>
                </c:pt>
                <c:pt idx="818">
                  <c:v>0.14746999999999999</c:v>
                </c:pt>
                <c:pt idx="819">
                  <c:v>0.14771000000000001</c:v>
                </c:pt>
                <c:pt idx="820">
                  <c:v>0.14777999999999999</c:v>
                </c:pt>
                <c:pt idx="821">
                  <c:v>0.14802999999999999</c:v>
                </c:pt>
                <c:pt idx="822">
                  <c:v>0.14806</c:v>
                </c:pt>
                <c:pt idx="823">
                  <c:v>0.14834</c:v>
                </c:pt>
                <c:pt idx="824">
                  <c:v>0.14898</c:v>
                </c:pt>
                <c:pt idx="825">
                  <c:v>0.14940000000000001</c:v>
                </c:pt>
                <c:pt idx="826">
                  <c:v>0.15049999999999999</c:v>
                </c:pt>
                <c:pt idx="827">
                  <c:v>0.15084</c:v>
                </c:pt>
                <c:pt idx="828">
                  <c:v>0.15195</c:v>
                </c:pt>
                <c:pt idx="829">
                  <c:v>0.15290999999999999</c:v>
                </c:pt>
                <c:pt idx="830">
                  <c:v>0.15318000000000001</c:v>
                </c:pt>
                <c:pt idx="831">
                  <c:v>0.15336</c:v>
                </c:pt>
                <c:pt idx="832">
                  <c:v>0.15340999999999999</c:v>
                </c:pt>
                <c:pt idx="833">
                  <c:v>0.15357000000000001</c:v>
                </c:pt>
                <c:pt idx="834">
                  <c:v>0.15511</c:v>
                </c:pt>
                <c:pt idx="835">
                  <c:v>0.15526000000000001</c:v>
                </c:pt>
                <c:pt idx="836">
                  <c:v>0.15536</c:v>
                </c:pt>
                <c:pt idx="837">
                  <c:v>0.15601000000000001</c:v>
                </c:pt>
                <c:pt idx="838">
                  <c:v>0.15670999999999999</c:v>
                </c:pt>
                <c:pt idx="839">
                  <c:v>0.15856000000000001</c:v>
                </c:pt>
                <c:pt idx="840">
                  <c:v>0.15920999999999999</c:v>
                </c:pt>
                <c:pt idx="841">
                  <c:v>0.15931000000000001</c:v>
                </c:pt>
                <c:pt idx="842">
                  <c:v>0.15948000000000001</c:v>
                </c:pt>
                <c:pt idx="843">
                  <c:v>0.16003999999999999</c:v>
                </c:pt>
                <c:pt idx="844">
                  <c:v>0.16008</c:v>
                </c:pt>
                <c:pt idx="845">
                  <c:v>0.16053000000000001</c:v>
                </c:pt>
                <c:pt idx="846">
                  <c:v>0.16061</c:v>
                </c:pt>
                <c:pt idx="847">
                  <c:v>0.16077</c:v>
                </c:pt>
                <c:pt idx="848">
                  <c:v>0.16122</c:v>
                </c:pt>
                <c:pt idx="849">
                  <c:v>0.16236</c:v>
                </c:pt>
                <c:pt idx="850">
                  <c:v>0.16375000000000001</c:v>
                </c:pt>
                <c:pt idx="851">
                  <c:v>0.16447999999999999</c:v>
                </c:pt>
                <c:pt idx="852">
                  <c:v>0.16471</c:v>
                </c:pt>
                <c:pt idx="853">
                  <c:v>0.16495000000000001</c:v>
                </c:pt>
                <c:pt idx="854">
                  <c:v>0.16603000000000001</c:v>
                </c:pt>
                <c:pt idx="855">
                  <c:v>0.16606000000000001</c:v>
                </c:pt>
                <c:pt idx="856">
                  <c:v>0.16828000000000001</c:v>
                </c:pt>
                <c:pt idx="857">
                  <c:v>0.16924</c:v>
                </c:pt>
                <c:pt idx="858">
                  <c:v>0.16971</c:v>
                </c:pt>
                <c:pt idx="859">
                  <c:v>0.17041999999999999</c:v>
                </c:pt>
                <c:pt idx="860">
                  <c:v>0.17124</c:v>
                </c:pt>
                <c:pt idx="861">
                  <c:v>0.17169000000000001</c:v>
                </c:pt>
                <c:pt idx="862">
                  <c:v>0.17255999999999999</c:v>
                </c:pt>
                <c:pt idx="863">
                  <c:v>0.17269999999999999</c:v>
                </c:pt>
                <c:pt idx="864">
                  <c:v>0.17297000000000001</c:v>
                </c:pt>
                <c:pt idx="865">
                  <c:v>0.17330999999999999</c:v>
                </c:pt>
                <c:pt idx="866">
                  <c:v>0.17374000000000001</c:v>
                </c:pt>
                <c:pt idx="867">
                  <c:v>0.17377999999999999</c:v>
                </c:pt>
                <c:pt idx="868">
                  <c:v>0.17391999999999999</c:v>
                </c:pt>
                <c:pt idx="869">
                  <c:v>0.17416999999999999</c:v>
                </c:pt>
                <c:pt idx="870">
                  <c:v>0.17419999999999999</c:v>
                </c:pt>
                <c:pt idx="871">
                  <c:v>0.17438000000000001</c:v>
                </c:pt>
                <c:pt idx="872">
                  <c:v>0.17443</c:v>
                </c:pt>
                <c:pt idx="873">
                  <c:v>0.17444000000000001</c:v>
                </c:pt>
                <c:pt idx="874">
                  <c:v>0.17498</c:v>
                </c:pt>
                <c:pt idx="875">
                  <c:v>0.17666000000000001</c:v>
                </c:pt>
                <c:pt idx="876">
                  <c:v>0.17713000000000001</c:v>
                </c:pt>
                <c:pt idx="877">
                  <c:v>0.17737</c:v>
                </c:pt>
                <c:pt idx="878">
                  <c:v>0.17785999999999999</c:v>
                </c:pt>
                <c:pt idx="879">
                  <c:v>0.17791000000000001</c:v>
                </c:pt>
                <c:pt idx="880">
                  <c:v>0.17852000000000001</c:v>
                </c:pt>
                <c:pt idx="881">
                  <c:v>0.17901</c:v>
                </c:pt>
                <c:pt idx="882">
                  <c:v>0.17910999999999999</c:v>
                </c:pt>
                <c:pt idx="883">
                  <c:v>0.17931</c:v>
                </c:pt>
                <c:pt idx="884">
                  <c:v>0.17952000000000001</c:v>
                </c:pt>
                <c:pt idx="885">
                  <c:v>0.17973</c:v>
                </c:pt>
                <c:pt idx="886">
                  <c:v>0.17974999999999999</c:v>
                </c:pt>
                <c:pt idx="887">
                  <c:v>0.18004000000000001</c:v>
                </c:pt>
                <c:pt idx="888">
                  <c:v>0.18049999999999999</c:v>
                </c:pt>
                <c:pt idx="889">
                  <c:v>0.18073</c:v>
                </c:pt>
                <c:pt idx="890">
                  <c:v>0.18078</c:v>
                </c:pt>
                <c:pt idx="891">
                  <c:v>0.18082000000000001</c:v>
                </c:pt>
                <c:pt idx="892">
                  <c:v>0.18085999999999999</c:v>
                </c:pt>
                <c:pt idx="893">
                  <c:v>0.18092</c:v>
                </c:pt>
                <c:pt idx="894">
                  <c:v>0.18126</c:v>
                </c:pt>
                <c:pt idx="895">
                  <c:v>0.18135999999999999</c:v>
                </c:pt>
                <c:pt idx="896">
                  <c:v>0.18145</c:v>
                </c:pt>
                <c:pt idx="897">
                  <c:v>0.18217</c:v>
                </c:pt>
                <c:pt idx="898">
                  <c:v>0.18229000000000001</c:v>
                </c:pt>
                <c:pt idx="899">
                  <c:v>0.18231</c:v>
                </c:pt>
                <c:pt idx="900">
                  <c:v>0.18251999999999999</c:v>
                </c:pt>
                <c:pt idx="901">
                  <c:v>0.18360000000000001</c:v>
                </c:pt>
                <c:pt idx="902">
                  <c:v>0.18375</c:v>
                </c:pt>
                <c:pt idx="903">
                  <c:v>0.18389</c:v>
                </c:pt>
                <c:pt idx="904">
                  <c:v>0.18401999999999999</c:v>
                </c:pt>
                <c:pt idx="905">
                  <c:v>0.18457999999999999</c:v>
                </c:pt>
                <c:pt idx="906">
                  <c:v>0.18459</c:v>
                </c:pt>
                <c:pt idx="907">
                  <c:v>0.18484</c:v>
                </c:pt>
                <c:pt idx="908">
                  <c:v>0.18493000000000001</c:v>
                </c:pt>
                <c:pt idx="909">
                  <c:v>0.18506</c:v>
                </c:pt>
                <c:pt idx="910">
                  <c:v>0.18515000000000001</c:v>
                </c:pt>
                <c:pt idx="911">
                  <c:v>0.18522</c:v>
                </c:pt>
                <c:pt idx="912">
                  <c:v>0.18526999999999999</c:v>
                </c:pt>
                <c:pt idx="913">
                  <c:v>0.18667</c:v>
                </c:pt>
                <c:pt idx="914">
                  <c:v>0.18728</c:v>
                </c:pt>
                <c:pt idx="915">
                  <c:v>0.18809000000000001</c:v>
                </c:pt>
                <c:pt idx="916">
                  <c:v>0.18906000000000001</c:v>
                </c:pt>
                <c:pt idx="917">
                  <c:v>0.18908</c:v>
                </c:pt>
                <c:pt idx="918">
                  <c:v>0.18929000000000001</c:v>
                </c:pt>
                <c:pt idx="919">
                  <c:v>0.18929000000000001</c:v>
                </c:pt>
                <c:pt idx="920">
                  <c:v>0.18948000000000001</c:v>
                </c:pt>
                <c:pt idx="921">
                  <c:v>0.18951999999999999</c:v>
                </c:pt>
                <c:pt idx="922">
                  <c:v>0.18995000000000001</c:v>
                </c:pt>
                <c:pt idx="923">
                  <c:v>0.19025</c:v>
                </c:pt>
                <c:pt idx="924">
                  <c:v>0.19042000000000001</c:v>
                </c:pt>
                <c:pt idx="925">
                  <c:v>0.19044</c:v>
                </c:pt>
                <c:pt idx="926">
                  <c:v>0.19413</c:v>
                </c:pt>
                <c:pt idx="927">
                  <c:v>0.19434000000000001</c:v>
                </c:pt>
                <c:pt idx="928">
                  <c:v>0.19545999999999999</c:v>
                </c:pt>
                <c:pt idx="929">
                  <c:v>0.19553000000000001</c:v>
                </c:pt>
                <c:pt idx="930">
                  <c:v>0.19556999999999999</c:v>
                </c:pt>
                <c:pt idx="931">
                  <c:v>0.19567999999999999</c:v>
                </c:pt>
                <c:pt idx="932">
                  <c:v>0.19616</c:v>
                </c:pt>
                <c:pt idx="933">
                  <c:v>0.19621</c:v>
                </c:pt>
                <c:pt idx="934">
                  <c:v>0.19627</c:v>
                </c:pt>
                <c:pt idx="935">
                  <c:v>0.19635</c:v>
                </c:pt>
                <c:pt idx="936">
                  <c:v>0.19733000000000001</c:v>
                </c:pt>
                <c:pt idx="937">
                  <c:v>0.19741</c:v>
                </c:pt>
                <c:pt idx="938">
                  <c:v>0.19782</c:v>
                </c:pt>
                <c:pt idx="939">
                  <c:v>0.19817000000000001</c:v>
                </c:pt>
                <c:pt idx="940">
                  <c:v>0.19828000000000001</c:v>
                </c:pt>
                <c:pt idx="941">
                  <c:v>0.19861000000000001</c:v>
                </c:pt>
                <c:pt idx="942">
                  <c:v>0.19877</c:v>
                </c:pt>
                <c:pt idx="943">
                  <c:v>0.19878000000000001</c:v>
                </c:pt>
                <c:pt idx="944">
                  <c:v>0.19908000000000001</c:v>
                </c:pt>
                <c:pt idx="945">
                  <c:v>0.19953000000000001</c:v>
                </c:pt>
                <c:pt idx="946">
                  <c:v>0.19961000000000001</c:v>
                </c:pt>
                <c:pt idx="947">
                  <c:v>0.19969999999999999</c:v>
                </c:pt>
                <c:pt idx="948">
                  <c:v>0.20077</c:v>
                </c:pt>
                <c:pt idx="949">
                  <c:v>0.20083000000000001</c:v>
                </c:pt>
                <c:pt idx="950">
                  <c:v>0.20086999999999999</c:v>
                </c:pt>
                <c:pt idx="951">
                  <c:v>0.20127999999999999</c:v>
                </c:pt>
                <c:pt idx="952">
                  <c:v>0.20230999999999999</c:v>
                </c:pt>
                <c:pt idx="953">
                  <c:v>0.20249</c:v>
                </c:pt>
                <c:pt idx="954">
                  <c:v>0.20279</c:v>
                </c:pt>
                <c:pt idx="955">
                  <c:v>0.20319999999999999</c:v>
                </c:pt>
                <c:pt idx="956">
                  <c:v>0.20329</c:v>
                </c:pt>
                <c:pt idx="957">
                  <c:v>0.20330999999999999</c:v>
                </c:pt>
                <c:pt idx="958">
                  <c:v>0.20333999999999999</c:v>
                </c:pt>
                <c:pt idx="959">
                  <c:v>0.20382</c:v>
                </c:pt>
                <c:pt idx="960">
                  <c:v>0.20469000000000001</c:v>
                </c:pt>
                <c:pt idx="961">
                  <c:v>0.20483000000000001</c:v>
                </c:pt>
                <c:pt idx="962">
                  <c:v>0.20523</c:v>
                </c:pt>
                <c:pt idx="963">
                  <c:v>0.20562</c:v>
                </c:pt>
                <c:pt idx="964">
                  <c:v>0.20691000000000001</c:v>
                </c:pt>
                <c:pt idx="965">
                  <c:v>0.20748</c:v>
                </c:pt>
                <c:pt idx="966">
                  <c:v>0.20751</c:v>
                </c:pt>
                <c:pt idx="967">
                  <c:v>0.2084</c:v>
                </c:pt>
                <c:pt idx="968">
                  <c:v>0.20856</c:v>
                </c:pt>
                <c:pt idx="969">
                  <c:v>0.20868</c:v>
                </c:pt>
                <c:pt idx="970">
                  <c:v>0.2087</c:v>
                </c:pt>
                <c:pt idx="971">
                  <c:v>0.20879</c:v>
                </c:pt>
                <c:pt idx="972">
                  <c:v>0.20948</c:v>
                </c:pt>
                <c:pt idx="973">
                  <c:v>0.21015</c:v>
                </c:pt>
                <c:pt idx="974">
                  <c:v>0.21037</c:v>
                </c:pt>
                <c:pt idx="975">
                  <c:v>0.21084</c:v>
                </c:pt>
                <c:pt idx="976">
                  <c:v>0.21095</c:v>
                </c:pt>
                <c:pt idx="977">
                  <c:v>0.21113999999999999</c:v>
                </c:pt>
                <c:pt idx="978">
                  <c:v>0.21134</c:v>
                </c:pt>
                <c:pt idx="979">
                  <c:v>0.21174000000000001</c:v>
                </c:pt>
                <c:pt idx="980">
                  <c:v>0.21199999999999999</c:v>
                </c:pt>
                <c:pt idx="981">
                  <c:v>0.21224999999999999</c:v>
                </c:pt>
                <c:pt idx="982">
                  <c:v>0.2135</c:v>
                </c:pt>
                <c:pt idx="983">
                  <c:v>0.21365000000000001</c:v>
                </c:pt>
                <c:pt idx="984">
                  <c:v>0.21398</c:v>
                </c:pt>
                <c:pt idx="985">
                  <c:v>0.21440000000000001</c:v>
                </c:pt>
                <c:pt idx="986">
                  <c:v>0.21507000000000001</c:v>
                </c:pt>
                <c:pt idx="987">
                  <c:v>0.21521000000000001</c:v>
                </c:pt>
                <c:pt idx="988">
                  <c:v>0.21578</c:v>
                </c:pt>
                <c:pt idx="989">
                  <c:v>0.2165</c:v>
                </c:pt>
                <c:pt idx="990">
                  <c:v>0.21689</c:v>
                </c:pt>
                <c:pt idx="991">
                  <c:v>0.21692</c:v>
                </c:pt>
                <c:pt idx="992">
                  <c:v>0.21742</c:v>
                </c:pt>
                <c:pt idx="993">
                  <c:v>0.21793999999999999</c:v>
                </c:pt>
                <c:pt idx="994">
                  <c:v>0.21845000000000001</c:v>
                </c:pt>
                <c:pt idx="995">
                  <c:v>0.21881</c:v>
                </c:pt>
                <c:pt idx="996">
                  <c:v>0.21897</c:v>
                </c:pt>
                <c:pt idx="997">
                  <c:v>0.21898000000000001</c:v>
                </c:pt>
                <c:pt idx="998">
                  <c:v>0.21898999999999999</c:v>
                </c:pt>
                <c:pt idx="999">
                  <c:v>0.21940999999999999</c:v>
                </c:pt>
                <c:pt idx="1000">
                  <c:v>0.2195</c:v>
                </c:pt>
                <c:pt idx="1001">
                  <c:v>0.21972</c:v>
                </c:pt>
                <c:pt idx="1002">
                  <c:v>0.21978</c:v>
                </c:pt>
                <c:pt idx="1003">
                  <c:v>0.21990000000000001</c:v>
                </c:pt>
                <c:pt idx="1004">
                  <c:v>0.22017</c:v>
                </c:pt>
                <c:pt idx="1005">
                  <c:v>0.22066</c:v>
                </c:pt>
                <c:pt idx="1006">
                  <c:v>0.22083</c:v>
                </c:pt>
                <c:pt idx="1007">
                  <c:v>0.22131999999999999</c:v>
                </c:pt>
                <c:pt idx="1008">
                  <c:v>0.22131999999999999</c:v>
                </c:pt>
                <c:pt idx="1009">
                  <c:v>0.2215</c:v>
                </c:pt>
                <c:pt idx="1010">
                  <c:v>0.22298999999999999</c:v>
                </c:pt>
                <c:pt idx="1011">
                  <c:v>0.22348999999999999</c:v>
                </c:pt>
                <c:pt idx="1012">
                  <c:v>0.22384999999999999</c:v>
                </c:pt>
                <c:pt idx="1013">
                  <c:v>0.22449</c:v>
                </c:pt>
                <c:pt idx="1014">
                  <c:v>0.22449</c:v>
                </c:pt>
                <c:pt idx="1015">
                  <c:v>0.22492999999999999</c:v>
                </c:pt>
                <c:pt idx="1016">
                  <c:v>0.22542000000000001</c:v>
                </c:pt>
                <c:pt idx="1017">
                  <c:v>0.22542999999999999</c:v>
                </c:pt>
                <c:pt idx="1018">
                  <c:v>0.22550999999999999</c:v>
                </c:pt>
                <c:pt idx="1019">
                  <c:v>0.22578000000000001</c:v>
                </c:pt>
                <c:pt idx="1020">
                  <c:v>0.22645000000000001</c:v>
                </c:pt>
                <c:pt idx="1021">
                  <c:v>0.22725999999999999</c:v>
                </c:pt>
                <c:pt idx="1022">
                  <c:v>0.22817999999999999</c:v>
                </c:pt>
                <c:pt idx="1023">
                  <c:v>0.22864999999999999</c:v>
                </c:pt>
                <c:pt idx="1024">
                  <c:v>0.22928000000000001</c:v>
                </c:pt>
                <c:pt idx="1025">
                  <c:v>0.22978000000000001</c:v>
                </c:pt>
                <c:pt idx="1026">
                  <c:v>0.23019999999999999</c:v>
                </c:pt>
                <c:pt idx="1027">
                  <c:v>0.23041</c:v>
                </c:pt>
                <c:pt idx="1028">
                  <c:v>0.23082</c:v>
                </c:pt>
                <c:pt idx="1029">
                  <c:v>0.23086000000000001</c:v>
                </c:pt>
                <c:pt idx="1030">
                  <c:v>0.23091999999999999</c:v>
                </c:pt>
                <c:pt idx="1031">
                  <c:v>0.23125000000000001</c:v>
                </c:pt>
                <c:pt idx="1032">
                  <c:v>0.23161999999999999</c:v>
                </c:pt>
                <c:pt idx="1033">
                  <c:v>0.23164000000000001</c:v>
                </c:pt>
                <c:pt idx="1034">
                  <c:v>0.23205000000000001</c:v>
                </c:pt>
                <c:pt idx="1035">
                  <c:v>0.23282</c:v>
                </c:pt>
                <c:pt idx="1036">
                  <c:v>0.23366999999999999</c:v>
                </c:pt>
                <c:pt idx="1037">
                  <c:v>0.23377999999999999</c:v>
                </c:pt>
                <c:pt idx="1038">
                  <c:v>0.23391000000000001</c:v>
                </c:pt>
                <c:pt idx="1039">
                  <c:v>0.23394999999999999</c:v>
                </c:pt>
                <c:pt idx="1040">
                  <c:v>0.23472000000000001</c:v>
                </c:pt>
                <c:pt idx="1041">
                  <c:v>0.23480999999999999</c:v>
                </c:pt>
                <c:pt idx="1042">
                  <c:v>0.23494000000000001</c:v>
                </c:pt>
                <c:pt idx="1043">
                  <c:v>0.23519999999999999</c:v>
                </c:pt>
                <c:pt idx="1044">
                  <c:v>0.23555999999999999</c:v>
                </c:pt>
                <c:pt idx="1045">
                  <c:v>0.23638999999999999</c:v>
                </c:pt>
                <c:pt idx="1046">
                  <c:v>0.23662</c:v>
                </c:pt>
                <c:pt idx="1047">
                  <c:v>0.23663999999999999</c:v>
                </c:pt>
                <c:pt idx="1048">
                  <c:v>0.23685</c:v>
                </c:pt>
                <c:pt idx="1049">
                  <c:v>0.23693</c:v>
                </c:pt>
                <c:pt idx="1050">
                  <c:v>0.23721</c:v>
                </c:pt>
                <c:pt idx="1051">
                  <c:v>0.23746</c:v>
                </c:pt>
                <c:pt idx="1052">
                  <c:v>0.23788999999999999</c:v>
                </c:pt>
                <c:pt idx="1053">
                  <c:v>0.23949999999999999</c:v>
                </c:pt>
                <c:pt idx="1054">
                  <c:v>0.23981</c:v>
                </c:pt>
                <c:pt idx="1055">
                  <c:v>0.2402</c:v>
                </c:pt>
                <c:pt idx="1056">
                  <c:v>0.24085000000000001</c:v>
                </c:pt>
                <c:pt idx="1057">
                  <c:v>0.24121999999999999</c:v>
                </c:pt>
                <c:pt idx="1058">
                  <c:v>0.24151</c:v>
                </c:pt>
                <c:pt idx="1059">
                  <c:v>0.24163999999999999</c:v>
                </c:pt>
                <c:pt idx="1060">
                  <c:v>0.2422</c:v>
                </c:pt>
                <c:pt idx="1061">
                  <c:v>0.24279999999999999</c:v>
                </c:pt>
                <c:pt idx="1062">
                  <c:v>0.24284</c:v>
                </c:pt>
                <c:pt idx="1063">
                  <c:v>0.24329000000000001</c:v>
                </c:pt>
                <c:pt idx="1064">
                  <c:v>0.24354000000000001</c:v>
                </c:pt>
                <c:pt idx="1065">
                  <c:v>0.24410000000000001</c:v>
                </c:pt>
                <c:pt idx="1066">
                  <c:v>0.24443999999999999</c:v>
                </c:pt>
                <c:pt idx="1067">
                  <c:v>0.24459</c:v>
                </c:pt>
                <c:pt idx="1068">
                  <c:v>0.24510999999999999</c:v>
                </c:pt>
                <c:pt idx="1069">
                  <c:v>0.24523</c:v>
                </c:pt>
                <c:pt idx="1070">
                  <c:v>0.24553</c:v>
                </c:pt>
                <c:pt idx="1071">
                  <c:v>0.24585000000000001</c:v>
                </c:pt>
                <c:pt idx="1072">
                  <c:v>0.24617</c:v>
                </c:pt>
                <c:pt idx="1073">
                  <c:v>0.2465</c:v>
                </c:pt>
                <c:pt idx="1074">
                  <c:v>0.24656</c:v>
                </c:pt>
                <c:pt idx="1075">
                  <c:v>0.24660000000000001</c:v>
                </c:pt>
                <c:pt idx="1076">
                  <c:v>0.24711</c:v>
                </c:pt>
                <c:pt idx="1077">
                  <c:v>0.24845999999999999</c:v>
                </c:pt>
                <c:pt idx="1078">
                  <c:v>0.24859999999999999</c:v>
                </c:pt>
                <c:pt idx="1079">
                  <c:v>0.24861</c:v>
                </c:pt>
                <c:pt idx="1080">
                  <c:v>0.24862000000000001</c:v>
                </c:pt>
                <c:pt idx="1081">
                  <c:v>0.24865000000000001</c:v>
                </c:pt>
                <c:pt idx="1082">
                  <c:v>0.24895999999999999</c:v>
                </c:pt>
                <c:pt idx="1083">
                  <c:v>0.24909000000000001</c:v>
                </c:pt>
                <c:pt idx="1084">
                  <c:v>0.24972</c:v>
                </c:pt>
                <c:pt idx="1085">
                  <c:v>0.24983</c:v>
                </c:pt>
                <c:pt idx="1086">
                  <c:v>0.24986</c:v>
                </c:pt>
                <c:pt idx="1087">
                  <c:v>0.25019000000000002</c:v>
                </c:pt>
                <c:pt idx="1088">
                  <c:v>0.25022</c:v>
                </c:pt>
                <c:pt idx="1089">
                  <c:v>0.25042999999999999</c:v>
                </c:pt>
                <c:pt idx="1090">
                  <c:v>0.25051000000000001</c:v>
                </c:pt>
                <c:pt idx="1091">
                  <c:v>0.25063000000000002</c:v>
                </c:pt>
                <c:pt idx="1092">
                  <c:v>0.25090000000000001</c:v>
                </c:pt>
                <c:pt idx="1093">
                  <c:v>0.25198999999999999</c:v>
                </c:pt>
                <c:pt idx="1094">
                  <c:v>0.25259999999999999</c:v>
                </c:pt>
                <c:pt idx="1095">
                  <c:v>0.25259999999999999</c:v>
                </c:pt>
                <c:pt idx="1096">
                  <c:v>0.25330000000000003</c:v>
                </c:pt>
                <c:pt idx="1097">
                  <c:v>0.25358000000000003</c:v>
                </c:pt>
                <c:pt idx="1098">
                  <c:v>0.25407000000000002</c:v>
                </c:pt>
                <c:pt idx="1099">
                  <c:v>0.25616</c:v>
                </c:pt>
                <c:pt idx="1100">
                  <c:v>0.25619999999999998</c:v>
                </c:pt>
                <c:pt idx="1101">
                  <c:v>0.25636999999999999</c:v>
                </c:pt>
                <c:pt idx="1102">
                  <c:v>0.25683</c:v>
                </c:pt>
                <c:pt idx="1103">
                  <c:v>0.25730999999999998</c:v>
                </c:pt>
                <c:pt idx="1104">
                  <c:v>0.25735999999999998</c:v>
                </c:pt>
                <c:pt idx="1105">
                  <c:v>0.25772</c:v>
                </c:pt>
                <c:pt idx="1106">
                  <c:v>0.25813000000000003</c:v>
                </c:pt>
                <c:pt idx="1107">
                  <c:v>0.25858999999999999</c:v>
                </c:pt>
                <c:pt idx="1108">
                  <c:v>0.25864999999999999</c:v>
                </c:pt>
                <c:pt idx="1109">
                  <c:v>0.25903999999999999</c:v>
                </c:pt>
                <c:pt idx="1110">
                  <c:v>0.25918999999999998</c:v>
                </c:pt>
                <c:pt idx="1111">
                  <c:v>0.25923000000000002</c:v>
                </c:pt>
                <c:pt idx="1112">
                  <c:v>0.25947999999999999</c:v>
                </c:pt>
                <c:pt idx="1113">
                  <c:v>0.25951999999999997</c:v>
                </c:pt>
                <c:pt idx="1114">
                  <c:v>0.26062000000000002</c:v>
                </c:pt>
                <c:pt idx="1115">
                  <c:v>0.26094000000000001</c:v>
                </c:pt>
                <c:pt idx="1116">
                  <c:v>0.26140999999999998</c:v>
                </c:pt>
                <c:pt idx="1117">
                  <c:v>0.26162000000000002</c:v>
                </c:pt>
                <c:pt idx="1118">
                  <c:v>0.26172000000000001</c:v>
                </c:pt>
                <c:pt idx="1119">
                  <c:v>0.26173000000000002</c:v>
                </c:pt>
                <c:pt idx="1120">
                  <c:v>0.26174999999999998</c:v>
                </c:pt>
                <c:pt idx="1121">
                  <c:v>0.26184000000000002</c:v>
                </c:pt>
                <c:pt idx="1122">
                  <c:v>0.26200000000000001</c:v>
                </c:pt>
                <c:pt idx="1123">
                  <c:v>0.26302999999999999</c:v>
                </c:pt>
                <c:pt idx="1124">
                  <c:v>0.26323000000000002</c:v>
                </c:pt>
                <c:pt idx="1125">
                  <c:v>0.2636</c:v>
                </c:pt>
                <c:pt idx="1126">
                  <c:v>0.26393</c:v>
                </c:pt>
                <c:pt idx="1127">
                  <c:v>0.26396999999999998</c:v>
                </c:pt>
                <c:pt idx="1128">
                  <c:v>0.26407999999999998</c:v>
                </c:pt>
                <c:pt idx="1129">
                  <c:v>0.26418999999999998</c:v>
                </c:pt>
                <c:pt idx="1130">
                  <c:v>0.2646</c:v>
                </c:pt>
                <c:pt idx="1131">
                  <c:v>0.26462999999999998</c:v>
                </c:pt>
                <c:pt idx="1132">
                  <c:v>0.26582</c:v>
                </c:pt>
                <c:pt idx="1133">
                  <c:v>0.26583000000000001</c:v>
                </c:pt>
                <c:pt idx="1134">
                  <c:v>0.26640000000000003</c:v>
                </c:pt>
                <c:pt idx="1135">
                  <c:v>0.26700000000000002</c:v>
                </c:pt>
                <c:pt idx="1136">
                  <c:v>0.26790999999999998</c:v>
                </c:pt>
                <c:pt idx="1137">
                  <c:v>0.26817999999999997</c:v>
                </c:pt>
                <c:pt idx="1138">
                  <c:v>0.26859</c:v>
                </c:pt>
                <c:pt idx="1139">
                  <c:v>0.26860000000000001</c:v>
                </c:pt>
                <c:pt idx="1140">
                  <c:v>0.26887</c:v>
                </c:pt>
                <c:pt idx="1141">
                  <c:v>0.2702</c:v>
                </c:pt>
                <c:pt idx="1142">
                  <c:v>0.27021000000000001</c:v>
                </c:pt>
                <c:pt idx="1143">
                  <c:v>0.27056999999999998</c:v>
                </c:pt>
                <c:pt idx="1144">
                  <c:v>0.27094000000000001</c:v>
                </c:pt>
                <c:pt idx="1145">
                  <c:v>0.27140999999999998</c:v>
                </c:pt>
                <c:pt idx="1146">
                  <c:v>0.27276</c:v>
                </c:pt>
                <c:pt idx="1147">
                  <c:v>0.27350999999999998</c:v>
                </c:pt>
                <c:pt idx="1148">
                  <c:v>0.27456000000000003</c:v>
                </c:pt>
                <c:pt idx="1149">
                  <c:v>0.27509</c:v>
                </c:pt>
                <c:pt idx="1150">
                  <c:v>0.27516000000000002</c:v>
                </c:pt>
                <c:pt idx="1151">
                  <c:v>0.27584999999999998</c:v>
                </c:pt>
                <c:pt idx="1152">
                  <c:v>0.27631</c:v>
                </c:pt>
                <c:pt idx="1153">
                  <c:v>0.27667999999999998</c:v>
                </c:pt>
                <c:pt idx="1154">
                  <c:v>0.27776000000000001</c:v>
                </c:pt>
                <c:pt idx="1155">
                  <c:v>0.27782000000000001</c:v>
                </c:pt>
                <c:pt idx="1156">
                  <c:v>0.27934999999999999</c:v>
                </c:pt>
                <c:pt idx="1157">
                  <c:v>0.27989999999999998</c:v>
                </c:pt>
                <c:pt idx="1158">
                  <c:v>0.27994999999999998</c:v>
                </c:pt>
                <c:pt idx="1159">
                  <c:v>0.28060000000000002</c:v>
                </c:pt>
                <c:pt idx="1160">
                  <c:v>0.28132000000000001</c:v>
                </c:pt>
                <c:pt idx="1161">
                  <c:v>0.28206999999999999</c:v>
                </c:pt>
                <c:pt idx="1162">
                  <c:v>0.28266000000000002</c:v>
                </c:pt>
                <c:pt idx="1163">
                  <c:v>0.28344000000000003</c:v>
                </c:pt>
                <c:pt idx="1164">
                  <c:v>0.28405000000000002</c:v>
                </c:pt>
                <c:pt idx="1165">
                  <c:v>0.28445999999999999</c:v>
                </c:pt>
                <c:pt idx="1166">
                  <c:v>0.28445999999999999</c:v>
                </c:pt>
                <c:pt idx="1167">
                  <c:v>0.28477999999999998</c:v>
                </c:pt>
                <c:pt idx="1168">
                  <c:v>0.28556999999999999</c:v>
                </c:pt>
                <c:pt idx="1169">
                  <c:v>0.28588000000000002</c:v>
                </c:pt>
                <c:pt idx="1170">
                  <c:v>0.28665000000000002</c:v>
                </c:pt>
                <c:pt idx="1171">
                  <c:v>0.28733999999999998</c:v>
                </c:pt>
                <c:pt idx="1172">
                  <c:v>0.28758</c:v>
                </c:pt>
                <c:pt idx="1173">
                  <c:v>0.28775000000000001</c:v>
                </c:pt>
                <c:pt idx="1174">
                  <c:v>0.28814000000000001</c:v>
                </c:pt>
                <c:pt idx="1175">
                  <c:v>0.28843999999999997</c:v>
                </c:pt>
                <c:pt idx="1176">
                  <c:v>0.28854000000000002</c:v>
                </c:pt>
                <c:pt idx="1177">
                  <c:v>0.28893999999999997</c:v>
                </c:pt>
                <c:pt idx="1178">
                  <c:v>0.28900999999999999</c:v>
                </c:pt>
                <c:pt idx="1179">
                  <c:v>0.28904999999999997</c:v>
                </c:pt>
                <c:pt idx="1180">
                  <c:v>0.28906999999999999</c:v>
                </c:pt>
                <c:pt idx="1181">
                  <c:v>0.28949000000000003</c:v>
                </c:pt>
                <c:pt idx="1182">
                  <c:v>0.28994999999999999</c:v>
                </c:pt>
                <c:pt idx="1183">
                  <c:v>0.29008</c:v>
                </c:pt>
                <c:pt idx="1184">
                  <c:v>0.29044999999999999</c:v>
                </c:pt>
                <c:pt idx="1185">
                  <c:v>0.29122999999999999</c:v>
                </c:pt>
                <c:pt idx="1186">
                  <c:v>0.29193000000000002</c:v>
                </c:pt>
                <c:pt idx="1187">
                  <c:v>0.29196</c:v>
                </c:pt>
                <c:pt idx="1188">
                  <c:v>0.29215000000000002</c:v>
                </c:pt>
                <c:pt idx="1189">
                  <c:v>0.29221000000000003</c:v>
                </c:pt>
                <c:pt idx="1190">
                  <c:v>0.29250999999999999</c:v>
                </c:pt>
                <c:pt idx="1191">
                  <c:v>0.29255999999999999</c:v>
                </c:pt>
                <c:pt idx="1192">
                  <c:v>0.29293000000000002</c:v>
                </c:pt>
                <c:pt idx="1193">
                  <c:v>0.29298000000000002</c:v>
                </c:pt>
                <c:pt idx="1194">
                  <c:v>0.29365000000000002</c:v>
                </c:pt>
                <c:pt idx="1195">
                  <c:v>0.29504000000000002</c:v>
                </c:pt>
                <c:pt idx="1196">
                  <c:v>0.29580000000000001</c:v>
                </c:pt>
                <c:pt idx="1197">
                  <c:v>0.29587000000000002</c:v>
                </c:pt>
                <c:pt idx="1198">
                  <c:v>0.29647000000000001</c:v>
                </c:pt>
                <c:pt idx="1199">
                  <c:v>0.29692000000000002</c:v>
                </c:pt>
                <c:pt idx="1200">
                  <c:v>0.29694999999999999</c:v>
                </c:pt>
                <c:pt idx="1201">
                  <c:v>0.29853000000000002</c:v>
                </c:pt>
                <c:pt idx="1202">
                  <c:v>0.29854999999999998</c:v>
                </c:pt>
                <c:pt idx="1203">
                  <c:v>0.29892999999999997</c:v>
                </c:pt>
                <c:pt idx="1204">
                  <c:v>0.29932999999999998</c:v>
                </c:pt>
                <c:pt idx="1205">
                  <c:v>0.29944999999999999</c:v>
                </c:pt>
                <c:pt idx="1206">
                  <c:v>0.29947000000000001</c:v>
                </c:pt>
                <c:pt idx="1207">
                  <c:v>0.30020000000000002</c:v>
                </c:pt>
                <c:pt idx="1208">
                  <c:v>0.30030000000000001</c:v>
                </c:pt>
                <c:pt idx="1209">
                  <c:v>0.30088999999999999</c:v>
                </c:pt>
                <c:pt idx="1210">
                  <c:v>0.30142000000000002</c:v>
                </c:pt>
                <c:pt idx="1211">
                  <c:v>0.30152000000000001</c:v>
                </c:pt>
                <c:pt idx="1212">
                  <c:v>0.30251</c:v>
                </c:pt>
                <c:pt idx="1213">
                  <c:v>0.30303999999999998</c:v>
                </c:pt>
                <c:pt idx="1214">
                  <c:v>0.30352000000000001</c:v>
                </c:pt>
                <c:pt idx="1215">
                  <c:v>0.30364999999999998</c:v>
                </c:pt>
                <c:pt idx="1216">
                  <c:v>0.30403999999999998</c:v>
                </c:pt>
                <c:pt idx="1217">
                  <c:v>0.30406</c:v>
                </c:pt>
                <c:pt idx="1218">
                  <c:v>0.30475999999999998</c:v>
                </c:pt>
                <c:pt idx="1219">
                  <c:v>0.30486000000000002</c:v>
                </c:pt>
                <c:pt idx="1220">
                  <c:v>0.30525999999999998</c:v>
                </c:pt>
                <c:pt idx="1221">
                  <c:v>0.30537999999999998</c:v>
                </c:pt>
                <c:pt idx="1222">
                  <c:v>0.30547999999999997</c:v>
                </c:pt>
                <c:pt idx="1223">
                  <c:v>0.30581000000000003</c:v>
                </c:pt>
                <c:pt idx="1224">
                  <c:v>0.30652000000000001</c:v>
                </c:pt>
                <c:pt idx="1225">
                  <c:v>0.30681000000000003</c:v>
                </c:pt>
                <c:pt idx="1226">
                  <c:v>0.30691000000000002</c:v>
                </c:pt>
                <c:pt idx="1227">
                  <c:v>0.30818000000000001</c:v>
                </c:pt>
                <c:pt idx="1228">
                  <c:v>0.30834</c:v>
                </c:pt>
                <c:pt idx="1229">
                  <c:v>0.30878</c:v>
                </c:pt>
                <c:pt idx="1230">
                  <c:v>0.30921999999999999</c:v>
                </c:pt>
                <c:pt idx="1231">
                  <c:v>0.30937999999999999</c:v>
                </c:pt>
                <c:pt idx="1232">
                  <c:v>0.30948999999999999</c:v>
                </c:pt>
                <c:pt idx="1233">
                  <c:v>0.30962000000000001</c:v>
                </c:pt>
                <c:pt idx="1234">
                  <c:v>0.31052000000000002</c:v>
                </c:pt>
                <c:pt idx="1235">
                  <c:v>0.31061</c:v>
                </c:pt>
                <c:pt idx="1236">
                  <c:v>0.31087999999999999</c:v>
                </c:pt>
                <c:pt idx="1237">
                  <c:v>0.31143999999999999</c:v>
                </c:pt>
                <c:pt idx="1238">
                  <c:v>0.31179000000000001</c:v>
                </c:pt>
                <c:pt idx="1239">
                  <c:v>0.31202999999999997</c:v>
                </c:pt>
                <c:pt idx="1240">
                  <c:v>0.31262000000000001</c:v>
                </c:pt>
                <c:pt idx="1241">
                  <c:v>0.31267</c:v>
                </c:pt>
                <c:pt idx="1242">
                  <c:v>0.31269999999999998</c:v>
                </c:pt>
                <c:pt idx="1243">
                  <c:v>0.31296000000000002</c:v>
                </c:pt>
                <c:pt idx="1244">
                  <c:v>0.31302999999999997</c:v>
                </c:pt>
                <c:pt idx="1245">
                  <c:v>0.31386999999999998</c:v>
                </c:pt>
                <c:pt idx="1246">
                  <c:v>0.31452999999999998</c:v>
                </c:pt>
                <c:pt idx="1247">
                  <c:v>0.31506000000000001</c:v>
                </c:pt>
                <c:pt idx="1248">
                  <c:v>0.31519999999999998</c:v>
                </c:pt>
                <c:pt idx="1249">
                  <c:v>0.31587999999999999</c:v>
                </c:pt>
                <c:pt idx="1250">
                  <c:v>0.31592999999999999</c:v>
                </c:pt>
                <c:pt idx="1251">
                  <c:v>0.31623000000000001</c:v>
                </c:pt>
                <c:pt idx="1252">
                  <c:v>0.31781999999999999</c:v>
                </c:pt>
                <c:pt idx="1253">
                  <c:v>0.31803999999999999</c:v>
                </c:pt>
                <c:pt idx="1254">
                  <c:v>0.31822</c:v>
                </c:pt>
                <c:pt idx="1255">
                  <c:v>0.31850000000000001</c:v>
                </c:pt>
                <c:pt idx="1256">
                  <c:v>0.31901000000000002</c:v>
                </c:pt>
                <c:pt idx="1257">
                  <c:v>0.31901000000000002</c:v>
                </c:pt>
                <c:pt idx="1258">
                  <c:v>0.32096000000000002</c:v>
                </c:pt>
                <c:pt idx="1259">
                  <c:v>0.32103999999999999</c:v>
                </c:pt>
                <c:pt idx="1260">
                  <c:v>0.32118000000000002</c:v>
                </c:pt>
                <c:pt idx="1261">
                  <c:v>0.32206000000000001</c:v>
                </c:pt>
                <c:pt idx="1262">
                  <c:v>0.32223000000000002</c:v>
                </c:pt>
                <c:pt idx="1263">
                  <c:v>0.32223000000000002</c:v>
                </c:pt>
                <c:pt idx="1264">
                  <c:v>0.32275999999999999</c:v>
                </c:pt>
                <c:pt idx="1265">
                  <c:v>0.32446000000000003</c:v>
                </c:pt>
                <c:pt idx="1266">
                  <c:v>0.32547999999999999</c:v>
                </c:pt>
                <c:pt idx="1267">
                  <c:v>0.3256</c:v>
                </c:pt>
                <c:pt idx="1268">
                  <c:v>0.32579999999999998</c:v>
                </c:pt>
                <c:pt idx="1269">
                  <c:v>0.32580999999999999</c:v>
                </c:pt>
                <c:pt idx="1270">
                  <c:v>0.32632</c:v>
                </c:pt>
                <c:pt idx="1271">
                  <c:v>0.32804</c:v>
                </c:pt>
                <c:pt idx="1272">
                  <c:v>0.32841999999999999</c:v>
                </c:pt>
                <c:pt idx="1273">
                  <c:v>0.32847999999999999</c:v>
                </c:pt>
                <c:pt idx="1274">
                  <c:v>0.32851000000000002</c:v>
                </c:pt>
                <c:pt idx="1275">
                  <c:v>0.32868000000000003</c:v>
                </c:pt>
                <c:pt idx="1276">
                  <c:v>0.32868000000000003</c:v>
                </c:pt>
                <c:pt idx="1277">
                  <c:v>0.32871</c:v>
                </c:pt>
                <c:pt idx="1278">
                  <c:v>0.32906999999999997</c:v>
                </c:pt>
                <c:pt idx="1279">
                  <c:v>0.32940999999999998</c:v>
                </c:pt>
                <c:pt idx="1280">
                  <c:v>0.32951999999999998</c:v>
                </c:pt>
                <c:pt idx="1281">
                  <c:v>0.32967999999999997</c:v>
                </c:pt>
                <c:pt idx="1282">
                  <c:v>0.32995000000000002</c:v>
                </c:pt>
                <c:pt idx="1283">
                  <c:v>0.33046999999999999</c:v>
                </c:pt>
                <c:pt idx="1284">
                  <c:v>0.33056000000000002</c:v>
                </c:pt>
                <c:pt idx="1285">
                  <c:v>0.33062999999999998</c:v>
                </c:pt>
                <c:pt idx="1286">
                  <c:v>0.33089000000000002</c:v>
                </c:pt>
                <c:pt idx="1287">
                  <c:v>0.33090000000000003</c:v>
                </c:pt>
                <c:pt idx="1288">
                  <c:v>0.33102999999999999</c:v>
                </c:pt>
                <c:pt idx="1289">
                  <c:v>0.33146999999999999</c:v>
                </c:pt>
                <c:pt idx="1290">
                  <c:v>0.33146999999999999</c:v>
                </c:pt>
                <c:pt idx="1291">
                  <c:v>0.33146999999999999</c:v>
                </c:pt>
                <c:pt idx="1292">
                  <c:v>0.33189000000000002</c:v>
                </c:pt>
                <c:pt idx="1293">
                  <c:v>0.33237</c:v>
                </c:pt>
                <c:pt idx="1294">
                  <c:v>0.33298</c:v>
                </c:pt>
                <c:pt idx="1295">
                  <c:v>0.33350000000000002</c:v>
                </c:pt>
                <c:pt idx="1296">
                  <c:v>0.33350000000000002</c:v>
                </c:pt>
                <c:pt idx="1297">
                  <c:v>0.33450000000000002</c:v>
                </c:pt>
                <c:pt idx="1298">
                  <c:v>0.33498</c:v>
                </c:pt>
                <c:pt idx="1299">
                  <c:v>0.33510000000000001</c:v>
                </c:pt>
                <c:pt idx="1300">
                  <c:v>0.33671000000000001</c:v>
                </c:pt>
                <c:pt idx="1301">
                  <c:v>0.33749000000000001</c:v>
                </c:pt>
                <c:pt idx="1302">
                  <c:v>0.33750999999999998</c:v>
                </c:pt>
                <c:pt idx="1303">
                  <c:v>0.33761999999999998</c:v>
                </c:pt>
                <c:pt idx="1304">
                  <c:v>0.33778000000000002</c:v>
                </c:pt>
                <c:pt idx="1305">
                  <c:v>0.33817999999999998</c:v>
                </c:pt>
                <c:pt idx="1306">
                  <c:v>0.33848</c:v>
                </c:pt>
                <c:pt idx="1307">
                  <c:v>0.33896999999999999</c:v>
                </c:pt>
                <c:pt idx="1308">
                  <c:v>0.34061000000000002</c:v>
                </c:pt>
                <c:pt idx="1309">
                  <c:v>0.34098000000000001</c:v>
                </c:pt>
                <c:pt idx="1310">
                  <c:v>0.34111000000000002</c:v>
                </c:pt>
                <c:pt idx="1311">
                  <c:v>0.34168999999999999</c:v>
                </c:pt>
                <c:pt idx="1312">
                  <c:v>0.34445999999999999</c:v>
                </c:pt>
                <c:pt idx="1313">
                  <c:v>0.34448000000000001</c:v>
                </c:pt>
                <c:pt idx="1314">
                  <c:v>0.34487000000000001</c:v>
                </c:pt>
                <c:pt idx="1315">
                  <c:v>0.34544999999999998</c:v>
                </c:pt>
                <c:pt idx="1316">
                  <c:v>0.34601999999999999</c:v>
                </c:pt>
                <c:pt idx="1317">
                  <c:v>0.34695999999999999</c:v>
                </c:pt>
                <c:pt idx="1318">
                  <c:v>0.34716999999999998</c:v>
                </c:pt>
                <c:pt idx="1319">
                  <c:v>0.34881000000000001</c:v>
                </c:pt>
                <c:pt idx="1320">
                  <c:v>0.34910000000000002</c:v>
                </c:pt>
                <c:pt idx="1321">
                  <c:v>0.34911999999999999</c:v>
                </c:pt>
                <c:pt idx="1322">
                  <c:v>0.34932000000000002</c:v>
                </c:pt>
                <c:pt idx="1323">
                  <c:v>0.34938999999999998</c:v>
                </c:pt>
                <c:pt idx="1324">
                  <c:v>0.34949000000000002</c:v>
                </c:pt>
                <c:pt idx="1325">
                  <c:v>0.34949000000000002</c:v>
                </c:pt>
                <c:pt idx="1326">
                  <c:v>0.34949000000000002</c:v>
                </c:pt>
                <c:pt idx="1327">
                  <c:v>0.34967999999999999</c:v>
                </c:pt>
                <c:pt idx="1328">
                  <c:v>0.35015000000000002</c:v>
                </c:pt>
                <c:pt idx="1329">
                  <c:v>0.35059000000000001</c:v>
                </c:pt>
                <c:pt idx="1330">
                  <c:v>0.35099000000000002</c:v>
                </c:pt>
                <c:pt idx="1331">
                  <c:v>0.35149000000000002</c:v>
                </c:pt>
                <c:pt idx="1332">
                  <c:v>0.35149000000000002</c:v>
                </c:pt>
                <c:pt idx="1333">
                  <c:v>0.35371999999999998</c:v>
                </c:pt>
                <c:pt idx="1334">
                  <c:v>0.35519000000000001</c:v>
                </c:pt>
                <c:pt idx="1335">
                  <c:v>0.35774</c:v>
                </c:pt>
                <c:pt idx="1336">
                  <c:v>0.35799999999999998</c:v>
                </c:pt>
                <c:pt idx="1337">
                  <c:v>0.35842000000000002</c:v>
                </c:pt>
                <c:pt idx="1338">
                  <c:v>0.35849999999999999</c:v>
                </c:pt>
                <c:pt idx="1339">
                  <c:v>0.35909000000000002</c:v>
                </c:pt>
                <c:pt idx="1340">
                  <c:v>0.35909000000000002</c:v>
                </c:pt>
                <c:pt idx="1341">
                  <c:v>0.35946</c:v>
                </c:pt>
                <c:pt idx="1342">
                  <c:v>0.36016999999999999</c:v>
                </c:pt>
                <c:pt idx="1343">
                  <c:v>0.36033999999999999</c:v>
                </c:pt>
                <c:pt idx="1344">
                  <c:v>0.36091000000000001</c:v>
                </c:pt>
                <c:pt idx="1345">
                  <c:v>0.36147000000000001</c:v>
                </c:pt>
                <c:pt idx="1346">
                  <c:v>0.36280000000000001</c:v>
                </c:pt>
                <c:pt idx="1347">
                  <c:v>0.36325000000000002</c:v>
                </c:pt>
                <c:pt idx="1348">
                  <c:v>0.36498999999999998</c:v>
                </c:pt>
                <c:pt idx="1349">
                  <c:v>0.36623</c:v>
                </c:pt>
                <c:pt idx="1350">
                  <c:v>0.36656</c:v>
                </c:pt>
                <c:pt idx="1351">
                  <c:v>0.36713000000000001</c:v>
                </c:pt>
                <c:pt idx="1352">
                  <c:v>0.3679</c:v>
                </c:pt>
                <c:pt idx="1353">
                  <c:v>0.36798999999999998</c:v>
                </c:pt>
                <c:pt idx="1354">
                  <c:v>0.36839</c:v>
                </c:pt>
                <c:pt idx="1355">
                  <c:v>0.36857000000000001</c:v>
                </c:pt>
                <c:pt idx="1356">
                  <c:v>0.36962</c:v>
                </c:pt>
                <c:pt idx="1357">
                  <c:v>0.36986999999999998</c:v>
                </c:pt>
                <c:pt idx="1358">
                  <c:v>0.37023</c:v>
                </c:pt>
                <c:pt idx="1359">
                  <c:v>0.37052000000000002</c:v>
                </c:pt>
                <c:pt idx="1360">
                  <c:v>0.37053000000000003</c:v>
                </c:pt>
                <c:pt idx="1361">
                  <c:v>0.37057000000000001</c:v>
                </c:pt>
                <c:pt idx="1362">
                  <c:v>0.37062</c:v>
                </c:pt>
                <c:pt idx="1363">
                  <c:v>0.37062</c:v>
                </c:pt>
                <c:pt idx="1364">
                  <c:v>0.37095</c:v>
                </c:pt>
                <c:pt idx="1365">
                  <c:v>0.37137999999999999</c:v>
                </c:pt>
                <c:pt idx="1366">
                  <c:v>0.37153000000000003</c:v>
                </c:pt>
                <c:pt idx="1367">
                  <c:v>0.37153000000000003</c:v>
                </c:pt>
                <c:pt idx="1368">
                  <c:v>0.37352999999999997</c:v>
                </c:pt>
                <c:pt idx="1369">
                  <c:v>0.37436000000000003</c:v>
                </c:pt>
                <c:pt idx="1370">
                  <c:v>0.37675999999999998</c:v>
                </c:pt>
                <c:pt idx="1371">
                  <c:v>0.37805</c:v>
                </c:pt>
                <c:pt idx="1372">
                  <c:v>0.37852000000000002</c:v>
                </c:pt>
                <c:pt idx="1373">
                  <c:v>0.37991000000000003</c:v>
                </c:pt>
                <c:pt idx="1374">
                  <c:v>0.37996999999999997</c:v>
                </c:pt>
                <c:pt idx="1375">
                  <c:v>0.38061</c:v>
                </c:pt>
                <c:pt idx="1376">
                  <c:v>0.38091999999999998</c:v>
                </c:pt>
                <c:pt idx="1377">
                  <c:v>0.38129000000000002</c:v>
                </c:pt>
                <c:pt idx="1378">
                  <c:v>0.38152999999999998</c:v>
                </c:pt>
                <c:pt idx="1379">
                  <c:v>0.38185000000000002</c:v>
                </c:pt>
                <c:pt idx="1380">
                  <c:v>0.38247999999999999</c:v>
                </c:pt>
                <c:pt idx="1381">
                  <c:v>0.38290999999999997</c:v>
                </c:pt>
                <c:pt idx="1382">
                  <c:v>0.38401999999999997</c:v>
                </c:pt>
                <c:pt idx="1383">
                  <c:v>0.38600000000000001</c:v>
                </c:pt>
                <c:pt idx="1384">
                  <c:v>0.38672000000000001</c:v>
                </c:pt>
                <c:pt idx="1385">
                  <c:v>0.38744000000000001</c:v>
                </c:pt>
                <c:pt idx="1386">
                  <c:v>0.38780999999999999</c:v>
                </c:pt>
                <c:pt idx="1387">
                  <c:v>0.38895000000000002</c:v>
                </c:pt>
                <c:pt idx="1388">
                  <c:v>0.38949</c:v>
                </c:pt>
                <c:pt idx="1389">
                  <c:v>0.39255000000000001</c:v>
                </c:pt>
                <c:pt idx="1390">
                  <c:v>0.39510000000000001</c:v>
                </c:pt>
                <c:pt idx="1391">
                  <c:v>0.39706000000000002</c:v>
                </c:pt>
                <c:pt idx="1392">
                  <c:v>0.39944000000000002</c:v>
                </c:pt>
                <c:pt idx="1393">
                  <c:v>0.40050000000000002</c:v>
                </c:pt>
                <c:pt idx="1394">
                  <c:v>0.40221000000000001</c:v>
                </c:pt>
                <c:pt idx="1395">
                  <c:v>0.40293000000000001</c:v>
                </c:pt>
                <c:pt idx="1396">
                  <c:v>0.40367999999999998</c:v>
                </c:pt>
                <c:pt idx="1397">
                  <c:v>0.40462999999999999</c:v>
                </c:pt>
                <c:pt idx="1398">
                  <c:v>0.40483000000000002</c:v>
                </c:pt>
                <c:pt idx="1399">
                  <c:v>0.40550000000000003</c:v>
                </c:pt>
                <c:pt idx="1400">
                  <c:v>0.40645999999999999</c:v>
                </c:pt>
                <c:pt idx="1401">
                  <c:v>0.40894999999999998</c:v>
                </c:pt>
                <c:pt idx="1402">
                  <c:v>0.40920000000000001</c:v>
                </c:pt>
                <c:pt idx="1403">
                  <c:v>0.40934999999999999</c:v>
                </c:pt>
                <c:pt idx="1404">
                  <c:v>0.40949000000000002</c:v>
                </c:pt>
                <c:pt idx="1405">
                  <c:v>0.41004000000000002</c:v>
                </c:pt>
                <c:pt idx="1406">
                  <c:v>0.41122999999999998</c:v>
                </c:pt>
                <c:pt idx="1407">
                  <c:v>0.41139999999999999</c:v>
                </c:pt>
                <c:pt idx="1408">
                  <c:v>0.41160999999999998</c:v>
                </c:pt>
                <c:pt idx="1409">
                  <c:v>0.41266000000000003</c:v>
                </c:pt>
                <c:pt idx="1410">
                  <c:v>0.41657</c:v>
                </c:pt>
                <c:pt idx="1411">
                  <c:v>0.41857</c:v>
                </c:pt>
                <c:pt idx="1412">
                  <c:v>0.41936000000000001</c:v>
                </c:pt>
                <c:pt idx="1413">
                  <c:v>0.41938999999999999</c:v>
                </c:pt>
                <c:pt idx="1414">
                  <c:v>0.41959999999999997</c:v>
                </c:pt>
                <c:pt idx="1415">
                  <c:v>0.41965000000000002</c:v>
                </c:pt>
                <c:pt idx="1416">
                  <c:v>0.41994999999999999</c:v>
                </c:pt>
                <c:pt idx="1417">
                  <c:v>0.42036000000000001</c:v>
                </c:pt>
                <c:pt idx="1418">
                  <c:v>0.42087999999999998</c:v>
                </c:pt>
                <c:pt idx="1419">
                  <c:v>0.42093999999999998</c:v>
                </c:pt>
                <c:pt idx="1420">
                  <c:v>0.42194999999999999</c:v>
                </c:pt>
                <c:pt idx="1421">
                  <c:v>0.42247000000000001</c:v>
                </c:pt>
                <c:pt idx="1422">
                  <c:v>0.42248999999999998</c:v>
                </c:pt>
                <c:pt idx="1423">
                  <c:v>0.42348000000000002</c:v>
                </c:pt>
                <c:pt idx="1424">
                  <c:v>0.42359999999999998</c:v>
                </c:pt>
                <c:pt idx="1425">
                  <c:v>0.42398999999999998</c:v>
                </c:pt>
                <c:pt idx="1426">
                  <c:v>0.42459000000000002</c:v>
                </c:pt>
                <c:pt idx="1427">
                  <c:v>0.42568</c:v>
                </c:pt>
                <c:pt idx="1428">
                  <c:v>0.42602000000000001</c:v>
                </c:pt>
                <c:pt idx="1429">
                  <c:v>0.42699999999999999</c:v>
                </c:pt>
                <c:pt idx="1430">
                  <c:v>0.42703000000000002</c:v>
                </c:pt>
                <c:pt idx="1431">
                  <c:v>0.42792999999999998</c:v>
                </c:pt>
                <c:pt idx="1432">
                  <c:v>0.42859000000000003</c:v>
                </c:pt>
                <c:pt idx="1433">
                  <c:v>0.42895</c:v>
                </c:pt>
                <c:pt idx="1434">
                  <c:v>0.42903000000000002</c:v>
                </c:pt>
                <c:pt idx="1435">
                  <c:v>0.42975999999999998</c:v>
                </c:pt>
                <c:pt idx="1436">
                  <c:v>0.43020000000000003</c:v>
                </c:pt>
                <c:pt idx="1437">
                  <c:v>0.43493999999999999</c:v>
                </c:pt>
                <c:pt idx="1438">
                  <c:v>0.43546000000000001</c:v>
                </c:pt>
                <c:pt idx="1439">
                  <c:v>0.43683</c:v>
                </c:pt>
                <c:pt idx="1440">
                  <c:v>0.43759999999999999</c:v>
                </c:pt>
                <c:pt idx="1441">
                  <c:v>0.43783</c:v>
                </c:pt>
                <c:pt idx="1442">
                  <c:v>0.43890000000000001</c:v>
                </c:pt>
                <c:pt idx="1443">
                  <c:v>0.43891000000000002</c:v>
                </c:pt>
                <c:pt idx="1444">
                  <c:v>0.43935000000000002</c:v>
                </c:pt>
                <c:pt idx="1445">
                  <c:v>0.44013000000000002</c:v>
                </c:pt>
                <c:pt idx="1446">
                  <c:v>0.44067000000000001</c:v>
                </c:pt>
                <c:pt idx="1447">
                  <c:v>0.44148999999999999</c:v>
                </c:pt>
                <c:pt idx="1448">
                  <c:v>0.44245000000000001</c:v>
                </c:pt>
                <c:pt idx="1449">
                  <c:v>0.44263000000000002</c:v>
                </c:pt>
                <c:pt idx="1450">
                  <c:v>0.44361</c:v>
                </c:pt>
                <c:pt idx="1451">
                  <c:v>0.44391000000000003</c:v>
                </c:pt>
                <c:pt idx="1452">
                  <c:v>0.44763999999999998</c:v>
                </c:pt>
                <c:pt idx="1453">
                  <c:v>0.44885999999999998</c:v>
                </c:pt>
                <c:pt idx="1454">
                  <c:v>0.44890999999999998</c:v>
                </c:pt>
                <c:pt idx="1455">
                  <c:v>0.45068000000000003</c:v>
                </c:pt>
                <c:pt idx="1456">
                  <c:v>0.45106000000000002</c:v>
                </c:pt>
                <c:pt idx="1457">
                  <c:v>0.45162000000000002</c:v>
                </c:pt>
                <c:pt idx="1458">
                  <c:v>0.45162000000000002</c:v>
                </c:pt>
                <c:pt idx="1459">
                  <c:v>0.45162999999999998</c:v>
                </c:pt>
                <c:pt idx="1460">
                  <c:v>0.45218000000000003</c:v>
                </c:pt>
                <c:pt idx="1461">
                  <c:v>0.45328000000000002</c:v>
                </c:pt>
                <c:pt idx="1462">
                  <c:v>0.45345999999999997</c:v>
                </c:pt>
                <c:pt idx="1463">
                  <c:v>0.45457999999999998</c:v>
                </c:pt>
                <c:pt idx="1464">
                  <c:v>0.45477000000000001</c:v>
                </c:pt>
                <c:pt idx="1465">
                  <c:v>0.45884999999999998</c:v>
                </c:pt>
                <c:pt idx="1466">
                  <c:v>0.46063999999999999</c:v>
                </c:pt>
                <c:pt idx="1467">
                  <c:v>0.46104000000000001</c:v>
                </c:pt>
                <c:pt idx="1468">
                  <c:v>0.46163999999999999</c:v>
                </c:pt>
                <c:pt idx="1469">
                  <c:v>0.46643000000000001</c:v>
                </c:pt>
                <c:pt idx="1470">
                  <c:v>0.46654000000000001</c:v>
                </c:pt>
                <c:pt idx="1471">
                  <c:v>0.46842</c:v>
                </c:pt>
                <c:pt idx="1472">
                  <c:v>0.46887000000000001</c:v>
                </c:pt>
                <c:pt idx="1473">
                  <c:v>0.47042</c:v>
                </c:pt>
                <c:pt idx="1474">
                  <c:v>0.47065000000000001</c:v>
                </c:pt>
                <c:pt idx="1475">
                  <c:v>0.47162999999999999</c:v>
                </c:pt>
                <c:pt idx="1476">
                  <c:v>0.47204000000000002</c:v>
                </c:pt>
                <c:pt idx="1477">
                  <c:v>0.47565000000000002</c:v>
                </c:pt>
                <c:pt idx="1478">
                  <c:v>0.47786000000000001</c:v>
                </c:pt>
                <c:pt idx="1479">
                  <c:v>0.47941</c:v>
                </c:pt>
                <c:pt idx="1480">
                  <c:v>0.47946</c:v>
                </c:pt>
                <c:pt idx="1481">
                  <c:v>0.47987999999999997</c:v>
                </c:pt>
                <c:pt idx="1482">
                  <c:v>0.48064000000000001</c:v>
                </c:pt>
                <c:pt idx="1483">
                  <c:v>0.48065000000000002</c:v>
                </c:pt>
                <c:pt idx="1484">
                  <c:v>0.48164000000000001</c:v>
                </c:pt>
                <c:pt idx="1485">
                  <c:v>0.48887999999999998</c:v>
                </c:pt>
                <c:pt idx="1486">
                  <c:v>0.49243999999999999</c:v>
                </c:pt>
                <c:pt idx="1487">
                  <c:v>0.49498999999999999</c:v>
                </c:pt>
                <c:pt idx="1488">
                  <c:v>0.49565999999999999</c:v>
                </c:pt>
                <c:pt idx="1489">
                  <c:v>0.49579000000000001</c:v>
                </c:pt>
                <c:pt idx="1490">
                  <c:v>0.49739</c:v>
                </c:pt>
                <c:pt idx="1491">
                  <c:v>0.50066999999999995</c:v>
                </c:pt>
                <c:pt idx="1492">
                  <c:v>0.50097999999999998</c:v>
                </c:pt>
                <c:pt idx="1493">
                  <c:v>0.50282000000000004</c:v>
                </c:pt>
                <c:pt idx="1494">
                  <c:v>0.50285000000000002</c:v>
                </c:pt>
                <c:pt idx="1495">
                  <c:v>0.50305999999999995</c:v>
                </c:pt>
                <c:pt idx="1496">
                  <c:v>0.50316000000000005</c:v>
                </c:pt>
                <c:pt idx="1497">
                  <c:v>0.50592999999999999</c:v>
                </c:pt>
                <c:pt idx="1498">
                  <c:v>0.50614999999999999</c:v>
                </c:pt>
                <c:pt idx="1499">
                  <c:v>0.50724999999999998</c:v>
                </c:pt>
                <c:pt idx="1500">
                  <c:v>0.50739000000000001</c:v>
                </c:pt>
                <c:pt idx="1501">
                  <c:v>0.50824999999999998</c:v>
                </c:pt>
                <c:pt idx="1502">
                  <c:v>0.51015999999999995</c:v>
                </c:pt>
                <c:pt idx="1503">
                  <c:v>0.51095000000000002</c:v>
                </c:pt>
                <c:pt idx="1504">
                  <c:v>0.51168999999999998</c:v>
                </c:pt>
                <c:pt idx="1505">
                  <c:v>0.51387000000000005</c:v>
                </c:pt>
                <c:pt idx="1506">
                  <c:v>0.51436999999999999</c:v>
                </c:pt>
                <c:pt idx="1507">
                  <c:v>0.51468999999999998</c:v>
                </c:pt>
                <c:pt idx="1508">
                  <c:v>0.51726000000000005</c:v>
                </c:pt>
                <c:pt idx="1509">
                  <c:v>0.51883000000000001</c:v>
                </c:pt>
                <c:pt idx="1510">
                  <c:v>0.51885000000000003</c:v>
                </c:pt>
                <c:pt idx="1511">
                  <c:v>0.51941000000000004</c:v>
                </c:pt>
                <c:pt idx="1512">
                  <c:v>0.51968000000000003</c:v>
                </c:pt>
                <c:pt idx="1513">
                  <c:v>0.52271000000000001</c:v>
                </c:pt>
                <c:pt idx="1514">
                  <c:v>0.52400000000000002</c:v>
                </c:pt>
                <c:pt idx="1515">
                  <c:v>0.5262</c:v>
                </c:pt>
                <c:pt idx="1516">
                  <c:v>0.52859</c:v>
                </c:pt>
                <c:pt idx="1517">
                  <c:v>0.52937000000000001</c:v>
                </c:pt>
                <c:pt idx="1518">
                  <c:v>0.53098999999999996</c:v>
                </c:pt>
                <c:pt idx="1519">
                  <c:v>0.53110999999999997</c:v>
                </c:pt>
                <c:pt idx="1520">
                  <c:v>0.53124000000000005</c:v>
                </c:pt>
                <c:pt idx="1521">
                  <c:v>0.53225</c:v>
                </c:pt>
                <c:pt idx="1522">
                  <c:v>0.53271000000000002</c:v>
                </c:pt>
                <c:pt idx="1523">
                  <c:v>0.53371999999999997</c:v>
                </c:pt>
                <c:pt idx="1524">
                  <c:v>0.53434999999999999</c:v>
                </c:pt>
                <c:pt idx="1525">
                  <c:v>0.53534000000000004</c:v>
                </c:pt>
                <c:pt idx="1526">
                  <c:v>0.53571999999999997</c:v>
                </c:pt>
                <c:pt idx="1527">
                  <c:v>0.53942000000000001</c:v>
                </c:pt>
                <c:pt idx="1528">
                  <c:v>0.54096999999999995</c:v>
                </c:pt>
                <c:pt idx="1529">
                  <c:v>0.54152</c:v>
                </c:pt>
                <c:pt idx="1530">
                  <c:v>0.54544999999999999</c:v>
                </c:pt>
                <c:pt idx="1531">
                  <c:v>0.54834000000000005</c:v>
                </c:pt>
                <c:pt idx="1532">
                  <c:v>0.54881000000000002</c:v>
                </c:pt>
                <c:pt idx="1533">
                  <c:v>0.55020999999999998</c:v>
                </c:pt>
                <c:pt idx="1534">
                  <c:v>0.55032999999999999</c:v>
                </c:pt>
                <c:pt idx="1535">
                  <c:v>0.55045999999999995</c:v>
                </c:pt>
                <c:pt idx="1536">
                  <c:v>0.55266999999999999</c:v>
                </c:pt>
                <c:pt idx="1537">
                  <c:v>0.55374999999999996</c:v>
                </c:pt>
                <c:pt idx="1538">
                  <c:v>0.55384</c:v>
                </c:pt>
                <c:pt idx="1539">
                  <c:v>0.55781999999999998</c:v>
                </c:pt>
                <c:pt idx="1540">
                  <c:v>0.55881999999999998</c:v>
                </c:pt>
                <c:pt idx="1541">
                  <c:v>0.55881999999999998</c:v>
                </c:pt>
                <c:pt idx="1542">
                  <c:v>0.56181000000000003</c:v>
                </c:pt>
                <c:pt idx="1543">
                  <c:v>0.56269000000000002</c:v>
                </c:pt>
                <c:pt idx="1544">
                  <c:v>0.56283000000000005</c:v>
                </c:pt>
                <c:pt idx="1545">
                  <c:v>0.56437000000000004</c:v>
                </c:pt>
                <c:pt idx="1546">
                  <c:v>0.56437000000000004</c:v>
                </c:pt>
                <c:pt idx="1547">
                  <c:v>0.56437000000000004</c:v>
                </c:pt>
                <c:pt idx="1548">
                  <c:v>0.56481000000000003</c:v>
                </c:pt>
                <c:pt idx="1549">
                  <c:v>0.56879000000000002</c:v>
                </c:pt>
                <c:pt idx="1550">
                  <c:v>0.57542000000000004</c:v>
                </c:pt>
                <c:pt idx="1551">
                  <c:v>0.57577</c:v>
                </c:pt>
                <c:pt idx="1552">
                  <c:v>0.57618999999999998</c:v>
                </c:pt>
                <c:pt idx="1553">
                  <c:v>0.57667999999999997</c:v>
                </c:pt>
                <c:pt idx="1554">
                  <c:v>0.57737000000000005</c:v>
                </c:pt>
                <c:pt idx="1555">
                  <c:v>0.57830000000000004</c:v>
                </c:pt>
                <c:pt idx="1556">
                  <c:v>0.57830999999999999</c:v>
                </c:pt>
                <c:pt idx="1557">
                  <c:v>0.57882</c:v>
                </c:pt>
                <c:pt idx="1558">
                  <c:v>0.57891000000000004</c:v>
                </c:pt>
                <c:pt idx="1559">
                  <c:v>0.57967000000000002</c:v>
                </c:pt>
                <c:pt idx="1560">
                  <c:v>0.58067000000000002</c:v>
                </c:pt>
                <c:pt idx="1561">
                  <c:v>0.58079999999999998</c:v>
                </c:pt>
                <c:pt idx="1562">
                  <c:v>0.58301000000000003</c:v>
                </c:pt>
                <c:pt idx="1563">
                  <c:v>0.58330000000000004</c:v>
                </c:pt>
                <c:pt idx="1564">
                  <c:v>0.58382000000000001</c:v>
                </c:pt>
                <c:pt idx="1565">
                  <c:v>0.58382000000000001</c:v>
                </c:pt>
                <c:pt idx="1566">
                  <c:v>0.58389999999999997</c:v>
                </c:pt>
                <c:pt idx="1567">
                  <c:v>0.58582000000000001</c:v>
                </c:pt>
                <c:pt idx="1568">
                  <c:v>0.58730000000000004</c:v>
                </c:pt>
                <c:pt idx="1569">
                  <c:v>0.58879000000000004</c:v>
                </c:pt>
                <c:pt idx="1570">
                  <c:v>0.59028999999999998</c:v>
                </c:pt>
                <c:pt idx="1571">
                  <c:v>0.59179000000000004</c:v>
                </c:pt>
                <c:pt idx="1572">
                  <c:v>0.60067000000000004</c:v>
                </c:pt>
                <c:pt idx="1573">
                  <c:v>0.60155000000000003</c:v>
                </c:pt>
                <c:pt idx="1574">
                  <c:v>0.60328000000000004</c:v>
                </c:pt>
                <c:pt idx="1575">
                  <c:v>0.60626000000000002</c:v>
                </c:pt>
                <c:pt idx="1576">
                  <c:v>0.60826999999999998</c:v>
                </c:pt>
                <c:pt idx="1577">
                  <c:v>0.60875999999999997</c:v>
                </c:pt>
                <c:pt idx="1578">
                  <c:v>0.60877999999999999</c:v>
                </c:pt>
                <c:pt idx="1579">
                  <c:v>0.60980999999999996</c:v>
                </c:pt>
                <c:pt idx="1580">
                  <c:v>0.61070999999999998</c:v>
                </c:pt>
                <c:pt idx="1581">
                  <c:v>0.61126999999999998</c:v>
                </c:pt>
                <c:pt idx="1582">
                  <c:v>0.61177000000000004</c:v>
                </c:pt>
                <c:pt idx="1583">
                  <c:v>0.61577000000000004</c:v>
                </c:pt>
                <c:pt idx="1584">
                  <c:v>0.61875000000000002</c:v>
                </c:pt>
                <c:pt idx="1585">
                  <c:v>0.61941000000000002</c:v>
                </c:pt>
                <c:pt idx="1586">
                  <c:v>0.61982999999999999</c:v>
                </c:pt>
                <c:pt idx="1587">
                  <c:v>0.62070000000000003</c:v>
                </c:pt>
                <c:pt idx="1588">
                  <c:v>0.62182999999999999</c:v>
                </c:pt>
                <c:pt idx="1589">
                  <c:v>0.62524999999999997</c:v>
                </c:pt>
                <c:pt idx="1590">
                  <c:v>0.62724999999999997</c:v>
                </c:pt>
                <c:pt idx="1591">
                  <c:v>0.63077000000000005</c:v>
                </c:pt>
                <c:pt idx="1592">
                  <c:v>0.63183</c:v>
                </c:pt>
                <c:pt idx="1593">
                  <c:v>0.63224999999999998</c:v>
                </c:pt>
                <c:pt idx="1594">
                  <c:v>0.63399000000000005</c:v>
                </c:pt>
                <c:pt idx="1595">
                  <c:v>0.63776999999999995</c:v>
                </c:pt>
                <c:pt idx="1596">
                  <c:v>0.63793999999999995</c:v>
                </c:pt>
                <c:pt idx="1597">
                  <c:v>0.63824000000000003</c:v>
                </c:pt>
                <c:pt idx="1598">
                  <c:v>0.63873000000000002</c:v>
                </c:pt>
                <c:pt idx="1599">
                  <c:v>0.63934000000000002</c:v>
                </c:pt>
                <c:pt idx="1600">
                  <c:v>0.64185000000000003</c:v>
                </c:pt>
                <c:pt idx="1601">
                  <c:v>0.64310999999999996</c:v>
                </c:pt>
                <c:pt idx="1602">
                  <c:v>0.64371</c:v>
                </c:pt>
                <c:pt idx="1603">
                  <c:v>0.64371</c:v>
                </c:pt>
                <c:pt idx="1604">
                  <c:v>0.64770000000000005</c:v>
                </c:pt>
                <c:pt idx="1605">
                  <c:v>0.64851999999999999</c:v>
                </c:pt>
                <c:pt idx="1606">
                  <c:v>0.64870000000000005</c:v>
                </c:pt>
                <c:pt idx="1607">
                  <c:v>0.64961999999999998</c:v>
                </c:pt>
                <c:pt idx="1608">
                  <c:v>0.66213</c:v>
                </c:pt>
                <c:pt idx="1609">
                  <c:v>0.66469999999999996</c:v>
                </c:pt>
                <c:pt idx="1610">
                  <c:v>0.67071999999999998</c:v>
                </c:pt>
                <c:pt idx="1611">
                  <c:v>0.67773000000000005</c:v>
                </c:pt>
                <c:pt idx="1612">
                  <c:v>0.68189999999999995</c:v>
                </c:pt>
                <c:pt idx="1613">
                  <c:v>0.68371999999999999</c:v>
                </c:pt>
                <c:pt idx="1614">
                  <c:v>0.68518999999999997</c:v>
                </c:pt>
                <c:pt idx="1615">
                  <c:v>0.68872</c:v>
                </c:pt>
                <c:pt idx="1616">
                  <c:v>0.68935000000000002</c:v>
                </c:pt>
                <c:pt idx="1617">
                  <c:v>0.68935999999999997</c:v>
                </c:pt>
                <c:pt idx="1618">
                  <c:v>0.69072</c:v>
                </c:pt>
                <c:pt idx="1619">
                  <c:v>0.69318000000000002</c:v>
                </c:pt>
                <c:pt idx="1620">
                  <c:v>0.69718000000000002</c:v>
                </c:pt>
                <c:pt idx="1621">
                  <c:v>0.69818000000000002</c:v>
                </c:pt>
                <c:pt idx="1622">
                  <c:v>0.69918000000000002</c:v>
                </c:pt>
                <c:pt idx="1623">
                  <c:v>0.69918000000000002</c:v>
                </c:pt>
                <c:pt idx="1624">
                  <c:v>0.69932000000000005</c:v>
                </c:pt>
                <c:pt idx="1625">
                  <c:v>0.69991999999999999</c:v>
                </c:pt>
                <c:pt idx="1626">
                  <c:v>0.70069999999999999</c:v>
                </c:pt>
                <c:pt idx="1627">
                  <c:v>0.70116999999999996</c:v>
                </c:pt>
                <c:pt idx="1628">
                  <c:v>0.70191999999999999</c:v>
                </c:pt>
                <c:pt idx="1629">
                  <c:v>0.70191999999999999</c:v>
                </c:pt>
                <c:pt idx="1630">
                  <c:v>0.71570999999999996</c:v>
                </c:pt>
                <c:pt idx="1631">
                  <c:v>0.71874000000000005</c:v>
                </c:pt>
                <c:pt idx="1632">
                  <c:v>0.71967999999999999</c:v>
                </c:pt>
                <c:pt idx="1633">
                  <c:v>0.71969000000000005</c:v>
                </c:pt>
                <c:pt idx="1634">
                  <c:v>0.72014999999999996</c:v>
                </c:pt>
                <c:pt idx="1635">
                  <c:v>0.72074000000000005</c:v>
                </c:pt>
                <c:pt idx="1636">
                  <c:v>0.72674000000000005</c:v>
                </c:pt>
                <c:pt idx="1637">
                  <c:v>0.72774000000000005</c:v>
                </c:pt>
                <c:pt idx="1638">
                  <c:v>0.72865999999999997</c:v>
                </c:pt>
                <c:pt idx="1639">
                  <c:v>0.73014000000000001</c:v>
                </c:pt>
                <c:pt idx="1640">
                  <c:v>0.73160999999999998</c:v>
                </c:pt>
                <c:pt idx="1641">
                  <c:v>0.73368</c:v>
                </c:pt>
                <c:pt idx="1642">
                  <c:v>0.73394999999999999</c:v>
                </c:pt>
                <c:pt idx="1643">
                  <c:v>0.73494999999999999</c:v>
                </c:pt>
                <c:pt idx="1644">
                  <c:v>0.73568</c:v>
                </c:pt>
                <c:pt idx="1645">
                  <c:v>0.73595999999999995</c:v>
                </c:pt>
                <c:pt idx="1646">
                  <c:v>0.73675000000000002</c:v>
                </c:pt>
                <c:pt idx="1647">
                  <c:v>0.74195999999999995</c:v>
                </c:pt>
                <c:pt idx="1648">
                  <c:v>0.74275999999999998</c:v>
                </c:pt>
                <c:pt idx="1649">
                  <c:v>0.74573</c:v>
                </c:pt>
                <c:pt idx="1650">
                  <c:v>0.74607000000000001</c:v>
                </c:pt>
                <c:pt idx="1651">
                  <c:v>0.74911000000000005</c:v>
                </c:pt>
                <c:pt idx="1652">
                  <c:v>0.74929999999999997</c:v>
                </c:pt>
                <c:pt idx="1653">
                  <c:v>0.75073999999999996</c:v>
                </c:pt>
                <c:pt idx="1654">
                  <c:v>0.75899000000000005</c:v>
                </c:pt>
                <c:pt idx="1655">
                  <c:v>0.76075999999999999</c:v>
                </c:pt>
                <c:pt idx="1656">
                  <c:v>0.7611</c:v>
                </c:pt>
                <c:pt idx="1657">
                  <c:v>0.76165000000000005</c:v>
                </c:pt>
                <c:pt idx="1658">
                  <c:v>0.76566000000000001</c:v>
                </c:pt>
                <c:pt idx="1659">
                  <c:v>0.76666000000000001</c:v>
                </c:pt>
                <c:pt idx="1660">
                  <c:v>0.76673999999999998</c:v>
                </c:pt>
                <c:pt idx="1661">
                  <c:v>0.76709000000000005</c:v>
                </c:pt>
                <c:pt idx="1662">
                  <c:v>0.76865000000000006</c:v>
                </c:pt>
                <c:pt idx="1663">
                  <c:v>0.76932</c:v>
                </c:pt>
                <c:pt idx="1664">
                  <c:v>0.77309000000000005</c:v>
                </c:pt>
                <c:pt idx="1665">
                  <c:v>0.77929000000000004</c:v>
                </c:pt>
                <c:pt idx="1666">
                  <c:v>0.78807000000000005</c:v>
                </c:pt>
                <c:pt idx="1667">
                  <c:v>0.78907000000000005</c:v>
                </c:pt>
                <c:pt idx="1668">
                  <c:v>0.78927999999999998</c:v>
                </c:pt>
                <c:pt idx="1669">
                  <c:v>0.79661999999999999</c:v>
                </c:pt>
                <c:pt idx="1670">
                  <c:v>0.79862999999999995</c:v>
                </c:pt>
                <c:pt idx="1671">
                  <c:v>0.83980999999999995</c:v>
                </c:pt>
                <c:pt idx="1672">
                  <c:v>0.83980999999999995</c:v>
                </c:pt>
                <c:pt idx="1673">
                  <c:v>0.85482000000000002</c:v>
                </c:pt>
                <c:pt idx="1674">
                  <c:v>0.93584999999999996</c:v>
                </c:pt>
                <c:pt idx="1675">
                  <c:v>0.97423000000000004</c:v>
                </c:pt>
                <c:pt idx="1676">
                  <c:v>1.0124200000000001</c:v>
                </c:pt>
                <c:pt idx="1677">
                  <c:v>1.0198799999999999</c:v>
                </c:pt>
                <c:pt idx="1678">
                  <c:v>1.02088</c:v>
                </c:pt>
                <c:pt idx="1679">
                  <c:v>1.02789</c:v>
                </c:pt>
                <c:pt idx="1680">
                  <c:v>1.04817</c:v>
                </c:pt>
                <c:pt idx="1681">
                  <c:v>1.1209199999999999</c:v>
                </c:pt>
                <c:pt idx="1682">
                  <c:v>1.2322500000000001</c:v>
                </c:pt>
                <c:pt idx="1683">
                  <c:v>1.23597</c:v>
                </c:pt>
                <c:pt idx="1684">
                  <c:v>1.29911</c:v>
                </c:pt>
                <c:pt idx="1685">
                  <c:v>1.3041</c:v>
                </c:pt>
                <c:pt idx="1686">
                  <c:v>1.3061100000000001</c:v>
                </c:pt>
                <c:pt idx="1687">
                  <c:v>1.3131699999999999</c:v>
                </c:pt>
                <c:pt idx="1688">
                  <c:v>1.3290999999999999</c:v>
                </c:pt>
                <c:pt idx="1689">
                  <c:v>1.34101</c:v>
                </c:pt>
                <c:pt idx="1690">
                  <c:v>1.3513599999999999</c:v>
                </c:pt>
                <c:pt idx="1691">
                  <c:v>1.35608</c:v>
                </c:pt>
                <c:pt idx="1692">
                  <c:v>1.39103</c:v>
                </c:pt>
                <c:pt idx="1693">
                  <c:v>1.4163300000000001</c:v>
                </c:pt>
                <c:pt idx="1694">
                  <c:v>1.5428999999999999</c:v>
                </c:pt>
                <c:pt idx="1695">
                  <c:v>1.54901</c:v>
                </c:pt>
                <c:pt idx="1696">
                  <c:v>1.6150500000000001</c:v>
                </c:pt>
                <c:pt idx="1697">
                  <c:v>1.69706</c:v>
                </c:pt>
                <c:pt idx="1698">
                  <c:v>1.8011900000000001</c:v>
                </c:pt>
                <c:pt idx="1699">
                  <c:v>1.9116500000000001</c:v>
                </c:pt>
                <c:pt idx="1700">
                  <c:v>2.2613699999999999</c:v>
                </c:pt>
                <c:pt idx="1701">
                  <c:v>3</c:v>
                </c:pt>
              </c:numCache>
            </c:numRef>
          </c:xVal>
          <c:yVal>
            <c:numRef>
              <c:f>'SNe Ia Data'!$N$7:$N$1708</c:f>
              <c:numCache>
                <c:formatCode>0.00</c:formatCode>
                <c:ptCount val="1702"/>
                <c:pt idx="0">
                  <c:v>5.1206270580448461</c:v>
                </c:pt>
                <c:pt idx="1">
                  <c:v>5.1206270580448461</c:v>
                </c:pt>
                <c:pt idx="2">
                  <c:v>10.75210348523372</c:v>
                </c:pt>
                <c:pt idx="3">
                  <c:v>10.75210348523372</c:v>
                </c:pt>
                <c:pt idx="4">
                  <c:v>12.560809948988577</c:v>
                </c:pt>
                <c:pt idx="5">
                  <c:v>13.318172173994325</c:v>
                </c:pt>
                <c:pt idx="6">
                  <c:v>13.907325199618549</c:v>
                </c:pt>
                <c:pt idx="7">
                  <c:v>13.907325199618549</c:v>
                </c:pt>
                <c:pt idx="8">
                  <c:v>13.907325199618549</c:v>
                </c:pt>
                <c:pt idx="9">
                  <c:v>13.907325199618549</c:v>
                </c:pt>
                <c:pt idx="10">
                  <c:v>13.991496596237363</c:v>
                </c:pt>
                <c:pt idx="11">
                  <c:v>14.664927867639767</c:v>
                </c:pt>
                <c:pt idx="12">
                  <c:v>14.664927867639767</c:v>
                </c:pt>
                <c:pt idx="13">
                  <c:v>15.085876660230964</c:v>
                </c:pt>
                <c:pt idx="14">
                  <c:v>16.138431160509832</c:v>
                </c:pt>
                <c:pt idx="15">
                  <c:v>17.10701152069737</c:v>
                </c:pt>
                <c:pt idx="16">
                  <c:v>17.10701152069737</c:v>
                </c:pt>
                <c:pt idx="17">
                  <c:v>18.160066407946687</c:v>
                </c:pt>
                <c:pt idx="18">
                  <c:v>18.160066407946687</c:v>
                </c:pt>
                <c:pt idx="19">
                  <c:v>19.550497683825782</c:v>
                </c:pt>
                <c:pt idx="20">
                  <c:v>19.550497683825782</c:v>
                </c:pt>
                <c:pt idx="21">
                  <c:v>20.266957512561699</c:v>
                </c:pt>
                <c:pt idx="22">
                  <c:v>20.309105956715388</c:v>
                </c:pt>
                <c:pt idx="23">
                  <c:v>20.309105956715388</c:v>
                </c:pt>
                <c:pt idx="24">
                  <c:v>20.309105956715388</c:v>
                </c:pt>
                <c:pt idx="25">
                  <c:v>20.309105956715388</c:v>
                </c:pt>
                <c:pt idx="26">
                  <c:v>20.309105956715388</c:v>
                </c:pt>
                <c:pt idx="27">
                  <c:v>20.519854424010031</c:v>
                </c:pt>
                <c:pt idx="28">
                  <c:v>20.519854424010031</c:v>
                </c:pt>
                <c:pt idx="29">
                  <c:v>22.627911535289652</c:v>
                </c:pt>
                <c:pt idx="30">
                  <c:v>23.049647812701757</c:v>
                </c:pt>
                <c:pt idx="31">
                  <c:v>23.97761405983201</c:v>
                </c:pt>
                <c:pt idx="32">
                  <c:v>23.97761405983201</c:v>
                </c:pt>
                <c:pt idx="33">
                  <c:v>24.019799127162926</c:v>
                </c:pt>
                <c:pt idx="34">
                  <c:v>24.019799127162926</c:v>
                </c:pt>
                <c:pt idx="35">
                  <c:v>24.694816762013918</c:v>
                </c:pt>
                <c:pt idx="36">
                  <c:v>24.737008898722173</c:v>
                </c:pt>
                <c:pt idx="37">
                  <c:v>24.905781603390515</c:v>
                </c:pt>
                <c:pt idx="38">
                  <c:v>25.327742467732424</c:v>
                </c:pt>
                <c:pt idx="39">
                  <c:v>25.327742467732424</c:v>
                </c:pt>
                <c:pt idx="40">
                  <c:v>25.327742467732424</c:v>
                </c:pt>
                <c:pt idx="41">
                  <c:v>25.918557514473122</c:v>
                </c:pt>
                <c:pt idx="42">
                  <c:v>25.918557514473122</c:v>
                </c:pt>
                <c:pt idx="43">
                  <c:v>26.298410204673086</c:v>
                </c:pt>
                <c:pt idx="44">
                  <c:v>26.298410204673086</c:v>
                </c:pt>
                <c:pt idx="45">
                  <c:v>26.298410204673086</c:v>
                </c:pt>
                <c:pt idx="46">
                  <c:v>26.298410204673086</c:v>
                </c:pt>
                <c:pt idx="47">
                  <c:v>26.50945402188766</c:v>
                </c:pt>
                <c:pt idx="48">
                  <c:v>26.50945402188766</c:v>
                </c:pt>
                <c:pt idx="49">
                  <c:v>26.50945402188766</c:v>
                </c:pt>
                <c:pt idx="50">
                  <c:v>26.551664031941474</c:v>
                </c:pt>
                <c:pt idx="51">
                  <c:v>26.678296555212874</c:v>
                </c:pt>
                <c:pt idx="52">
                  <c:v>27.269297772724403</c:v>
                </c:pt>
                <c:pt idx="53">
                  <c:v>27.269297772724403</c:v>
                </c:pt>
                <c:pt idx="54">
                  <c:v>27.987051568981119</c:v>
                </c:pt>
                <c:pt idx="55">
                  <c:v>28.113726463822694</c:v>
                </c:pt>
                <c:pt idx="56">
                  <c:v>28.324859594329137</c:v>
                </c:pt>
                <c:pt idx="57">
                  <c:v>28.451544455822155</c:v>
                </c:pt>
                <c:pt idx="58">
                  <c:v>28.493773573480755</c:v>
                </c:pt>
                <c:pt idx="59">
                  <c:v>28.493773573480755</c:v>
                </c:pt>
                <c:pt idx="60">
                  <c:v>28.493773573480755</c:v>
                </c:pt>
                <c:pt idx="61">
                  <c:v>29.127260163298772</c:v>
                </c:pt>
                <c:pt idx="62">
                  <c:v>29.887567366914531</c:v>
                </c:pt>
                <c:pt idx="63">
                  <c:v>29.887567366914531</c:v>
                </c:pt>
                <c:pt idx="64">
                  <c:v>29.887567366914531</c:v>
                </c:pt>
                <c:pt idx="65">
                  <c:v>30.267771397372972</c:v>
                </c:pt>
                <c:pt idx="66">
                  <c:v>30.267771397372972</c:v>
                </c:pt>
                <c:pt idx="67">
                  <c:v>31.450843318339782</c:v>
                </c:pt>
                <c:pt idx="68">
                  <c:v>31.450843318339782</c:v>
                </c:pt>
                <c:pt idx="69">
                  <c:v>31.450843318339782</c:v>
                </c:pt>
                <c:pt idx="70">
                  <c:v>31.577620314879375</c:v>
                </c:pt>
                <c:pt idx="71">
                  <c:v>31.577620314879375</c:v>
                </c:pt>
                <c:pt idx="72">
                  <c:v>33.479723135960107</c:v>
                </c:pt>
                <c:pt idx="73">
                  <c:v>34.283085267752554</c:v>
                </c:pt>
                <c:pt idx="74">
                  <c:v>34.283085267752554</c:v>
                </c:pt>
                <c:pt idx="75">
                  <c:v>34.283085267752554</c:v>
                </c:pt>
                <c:pt idx="76">
                  <c:v>34.325371629461955</c:v>
                </c:pt>
                <c:pt idx="77">
                  <c:v>34.325371629461955</c:v>
                </c:pt>
                <c:pt idx="78">
                  <c:v>34.325371629461955</c:v>
                </c:pt>
                <c:pt idx="79">
                  <c:v>34.409945596018574</c:v>
                </c:pt>
                <c:pt idx="80">
                  <c:v>34.452233200853385</c:v>
                </c:pt>
                <c:pt idx="81">
                  <c:v>34.57909850150962</c:v>
                </c:pt>
                <c:pt idx="82">
                  <c:v>35.298072305496504</c:v>
                </c:pt>
                <c:pt idx="83">
                  <c:v>35.298072305496504</c:v>
                </c:pt>
                <c:pt idx="84">
                  <c:v>36.017165824548947</c:v>
                </c:pt>
                <c:pt idx="85">
                  <c:v>36.017165824548947</c:v>
                </c:pt>
                <c:pt idx="86">
                  <c:v>36.101772931214512</c:v>
                </c:pt>
                <c:pt idx="87">
                  <c:v>36.270992113953405</c:v>
                </c:pt>
                <c:pt idx="88">
                  <c:v>36.355604189927753</c:v>
                </c:pt>
                <c:pt idx="89">
                  <c:v>36.355604189927753</c:v>
                </c:pt>
                <c:pt idx="90">
                  <c:v>36.355604189927753</c:v>
                </c:pt>
                <c:pt idx="91">
                  <c:v>36.3979108490445</c:v>
                </c:pt>
                <c:pt idx="92">
                  <c:v>37.201816040060017</c:v>
                </c:pt>
                <c:pt idx="93">
                  <c:v>38.175164368203028</c:v>
                </c:pt>
                <c:pt idx="94">
                  <c:v>38.175164368203028</c:v>
                </c:pt>
                <c:pt idx="95">
                  <c:v>38.979399843105831</c:v>
                </c:pt>
                <c:pt idx="96">
                  <c:v>38.979399843105831</c:v>
                </c:pt>
                <c:pt idx="97">
                  <c:v>38.979399843105831</c:v>
                </c:pt>
                <c:pt idx="98">
                  <c:v>39.402741661351548</c:v>
                </c:pt>
                <c:pt idx="99">
                  <c:v>40.207205068557158</c:v>
                </c:pt>
                <c:pt idx="100">
                  <c:v>40.207205068557158</c:v>
                </c:pt>
                <c:pt idx="101">
                  <c:v>40.207205068557158</c:v>
                </c:pt>
                <c:pt idx="102">
                  <c:v>40.207205068557158</c:v>
                </c:pt>
                <c:pt idx="103">
                  <c:v>40.334239253850889</c:v>
                </c:pt>
                <c:pt idx="104">
                  <c:v>40.334239253850889</c:v>
                </c:pt>
                <c:pt idx="105">
                  <c:v>40.715364138255374</c:v>
                </c:pt>
                <c:pt idx="106">
                  <c:v>40.715364138255374</c:v>
                </c:pt>
                <c:pt idx="107">
                  <c:v>41.858939709186131</c:v>
                </c:pt>
                <c:pt idx="108">
                  <c:v>41.986022261394425</c:v>
                </c:pt>
                <c:pt idx="109">
                  <c:v>41.986022261394425</c:v>
                </c:pt>
                <c:pt idx="110">
                  <c:v>41.986022261394425</c:v>
                </c:pt>
                <c:pt idx="111">
                  <c:v>42.83333431853665</c:v>
                </c:pt>
                <c:pt idx="112">
                  <c:v>42.875704259768831</c:v>
                </c:pt>
                <c:pt idx="113">
                  <c:v>42.875704259768831</c:v>
                </c:pt>
                <c:pt idx="114">
                  <c:v>43.257052321119779</c:v>
                </c:pt>
                <c:pt idx="115">
                  <c:v>43.257052321119779</c:v>
                </c:pt>
                <c:pt idx="116">
                  <c:v>43.341800878768169</c:v>
                </c:pt>
                <c:pt idx="117">
                  <c:v>43.935087042886359</c:v>
                </c:pt>
                <c:pt idx="118">
                  <c:v>44.019848817251464</c:v>
                </c:pt>
                <c:pt idx="119">
                  <c:v>44.740390588538745</c:v>
                </c:pt>
                <c:pt idx="120">
                  <c:v>44.740390588538745</c:v>
                </c:pt>
                <c:pt idx="121">
                  <c:v>45.249080149255171</c:v>
                </c:pt>
                <c:pt idx="122">
                  <c:v>45.50344722084543</c:v>
                </c:pt>
                <c:pt idx="123">
                  <c:v>45.50344722084543</c:v>
                </c:pt>
                <c:pt idx="124">
                  <c:v>46.224234612154582</c:v>
                </c:pt>
                <c:pt idx="125">
                  <c:v>46.987551244827031</c:v>
                </c:pt>
                <c:pt idx="126">
                  <c:v>46.987551244827031</c:v>
                </c:pt>
                <c:pt idx="127">
                  <c:v>47.326845987434154</c:v>
                </c:pt>
                <c:pt idx="128">
                  <c:v>47.326845987434154</c:v>
                </c:pt>
                <c:pt idx="129">
                  <c:v>47.326845987434154</c:v>
                </c:pt>
                <c:pt idx="130">
                  <c:v>48.726715813221261</c:v>
                </c:pt>
                <c:pt idx="131">
                  <c:v>50.424129636492708</c:v>
                </c:pt>
                <c:pt idx="132">
                  <c:v>51.188180964228962</c:v>
                </c:pt>
                <c:pt idx="133">
                  <c:v>51.485348081730997</c:v>
                </c:pt>
                <c:pt idx="134">
                  <c:v>52.037283414734389</c:v>
                </c:pt>
                <c:pt idx="135">
                  <c:v>52.589288342687752</c:v>
                </c:pt>
                <c:pt idx="136">
                  <c:v>53.098893112108811</c:v>
                </c:pt>
                <c:pt idx="137">
                  <c:v>53.098893112108811</c:v>
                </c:pt>
                <c:pt idx="138">
                  <c:v>53.14136285210494</c:v>
                </c:pt>
                <c:pt idx="139">
                  <c:v>53.14136285210494</c:v>
                </c:pt>
                <c:pt idx="140">
                  <c:v>53.990844089287499</c:v>
                </c:pt>
                <c:pt idx="141">
                  <c:v>54.160760091358092</c:v>
                </c:pt>
                <c:pt idx="142">
                  <c:v>54.160760091358092</c:v>
                </c:pt>
                <c:pt idx="143">
                  <c:v>55.010438853292108</c:v>
                </c:pt>
                <c:pt idx="144">
                  <c:v>55.010438853292108</c:v>
                </c:pt>
                <c:pt idx="145">
                  <c:v>55.052927111233906</c:v>
                </c:pt>
                <c:pt idx="146">
                  <c:v>55.052927111233906</c:v>
                </c:pt>
                <c:pt idx="147">
                  <c:v>55.392847983532441</c:v>
                </c:pt>
                <c:pt idx="148">
                  <c:v>55.392847983532441</c:v>
                </c:pt>
                <c:pt idx="149">
                  <c:v>55.945275544778397</c:v>
                </c:pt>
                <c:pt idx="150">
                  <c:v>55.945275544778397</c:v>
                </c:pt>
                <c:pt idx="151">
                  <c:v>55.945275544778397</c:v>
                </c:pt>
                <c:pt idx="152">
                  <c:v>58.07064451840818</c:v>
                </c:pt>
                <c:pt idx="153">
                  <c:v>58.07064451840818</c:v>
                </c:pt>
                <c:pt idx="154">
                  <c:v>58.07064451840818</c:v>
                </c:pt>
                <c:pt idx="155">
                  <c:v>58.11316237924553</c:v>
                </c:pt>
                <c:pt idx="156">
                  <c:v>58.538363587636546</c:v>
                </c:pt>
                <c:pt idx="157">
                  <c:v>58.623408759909346</c:v>
                </c:pt>
                <c:pt idx="158">
                  <c:v>58.665931962330305</c:v>
                </c:pt>
                <c:pt idx="159">
                  <c:v>58.665931962330305</c:v>
                </c:pt>
                <c:pt idx="160">
                  <c:v>59.601546349348219</c:v>
                </c:pt>
                <c:pt idx="161">
                  <c:v>60.154502837739201</c:v>
                </c:pt>
                <c:pt idx="162">
                  <c:v>60.920249462649885</c:v>
                </c:pt>
                <c:pt idx="163">
                  <c:v>60.920249462649885</c:v>
                </c:pt>
                <c:pt idx="164">
                  <c:v>60.920249462649885</c:v>
                </c:pt>
                <c:pt idx="165">
                  <c:v>60.920249462649885</c:v>
                </c:pt>
                <c:pt idx="166">
                  <c:v>60.920249462649885</c:v>
                </c:pt>
                <c:pt idx="167">
                  <c:v>61.090433443608163</c:v>
                </c:pt>
                <c:pt idx="168">
                  <c:v>61.260623992559204</c:v>
                </c:pt>
                <c:pt idx="169">
                  <c:v>61.388271214282334</c:v>
                </c:pt>
                <c:pt idx="170">
                  <c:v>61.686129097337563</c:v>
                </c:pt>
                <c:pt idx="171">
                  <c:v>61.771235043456493</c:v>
                </c:pt>
                <c:pt idx="172">
                  <c:v>61.813788632121614</c:v>
                </c:pt>
                <c:pt idx="173">
                  <c:v>61.813788632121614</c:v>
                </c:pt>
                <c:pt idx="174">
                  <c:v>61.984007090677409</c:v>
                </c:pt>
                <c:pt idx="175">
                  <c:v>62.196789397178186</c:v>
                </c:pt>
                <c:pt idx="176">
                  <c:v>62.707508786071337</c:v>
                </c:pt>
                <c:pt idx="177">
                  <c:v>63.048021200704689</c:v>
                </c:pt>
                <c:pt idx="178">
                  <c:v>63.090587098581075</c:v>
                </c:pt>
                <c:pt idx="179">
                  <c:v>63.345991100085087</c:v>
                </c:pt>
                <c:pt idx="180">
                  <c:v>63.345991100085087</c:v>
                </c:pt>
                <c:pt idx="181">
                  <c:v>64.02714062477196</c:v>
                </c:pt>
                <c:pt idx="182">
                  <c:v>64.197444410041257</c:v>
                </c:pt>
                <c:pt idx="183">
                  <c:v>64.452912389431049</c:v>
                </c:pt>
                <c:pt idx="184">
                  <c:v>64.623232576111789</c:v>
                </c:pt>
                <c:pt idx="185">
                  <c:v>65.176818484978966</c:v>
                </c:pt>
                <c:pt idx="186">
                  <c:v>65.219404885993768</c:v>
                </c:pt>
                <c:pt idx="187">
                  <c:v>65.347166548456457</c:v>
                </c:pt>
                <c:pt idx="188">
                  <c:v>65.474931899918559</c:v>
                </c:pt>
                <c:pt idx="189">
                  <c:v>65.517521170155106</c:v>
                </c:pt>
                <c:pt idx="190">
                  <c:v>65.517521170155106</c:v>
                </c:pt>
                <c:pt idx="191">
                  <c:v>65.517521170155106</c:v>
                </c:pt>
                <c:pt idx="192">
                  <c:v>65.517521170155106</c:v>
                </c:pt>
                <c:pt idx="193">
                  <c:v>65.81565753767299</c:v>
                </c:pt>
                <c:pt idx="194">
                  <c:v>65.81565753767299</c:v>
                </c:pt>
                <c:pt idx="195">
                  <c:v>66.028624380673548</c:v>
                </c:pt>
                <c:pt idx="196">
                  <c:v>66.028624380673548</c:v>
                </c:pt>
                <c:pt idx="197">
                  <c:v>66.156409404017353</c:v>
                </c:pt>
                <c:pt idx="198">
                  <c:v>66.624986040873992</c:v>
                </c:pt>
                <c:pt idx="199">
                  <c:v>66.710187119443503</c:v>
                </c:pt>
                <c:pt idx="200">
                  <c:v>66.710187119443503</c:v>
                </c:pt>
                <c:pt idx="201">
                  <c:v>66.837991809984914</c:v>
                </c:pt>
                <c:pt idx="202">
                  <c:v>66.837991809984914</c:v>
                </c:pt>
                <c:pt idx="203">
                  <c:v>67.093612252137689</c:v>
                </c:pt>
                <c:pt idx="204">
                  <c:v>67.13621709293443</c:v>
                </c:pt>
                <c:pt idx="205">
                  <c:v>67.221428003419888</c:v>
                </c:pt>
                <c:pt idx="206">
                  <c:v>67.221428003419888</c:v>
                </c:pt>
                <c:pt idx="207">
                  <c:v>67.221428003419888</c:v>
                </c:pt>
                <c:pt idx="208">
                  <c:v>67.775338857393649</c:v>
                </c:pt>
                <c:pt idx="209">
                  <c:v>69.863778673708566</c:v>
                </c:pt>
                <c:pt idx="210">
                  <c:v>69.863778673708566</c:v>
                </c:pt>
                <c:pt idx="211">
                  <c:v>70.034306946090368</c:v>
                </c:pt>
                <c:pt idx="212">
                  <c:v>70.076940037247113</c:v>
                </c:pt>
                <c:pt idx="213">
                  <c:v>70.290111631094149</c:v>
                </c:pt>
                <c:pt idx="214">
                  <c:v>70.460656271482534</c:v>
                </c:pt>
                <c:pt idx="215">
                  <c:v>70.673846277967286</c:v>
                </c:pt>
                <c:pt idx="216">
                  <c:v>70.972329470214675</c:v>
                </c:pt>
                <c:pt idx="217">
                  <c:v>71.142900294349403</c:v>
                </c:pt>
                <c:pt idx="218">
                  <c:v>71.142900294349403</c:v>
                </c:pt>
                <c:pt idx="219">
                  <c:v>71.142900294349403</c:v>
                </c:pt>
                <c:pt idx="220">
                  <c:v>71.484061577118183</c:v>
                </c:pt>
                <c:pt idx="221">
                  <c:v>71.484061577118183</c:v>
                </c:pt>
                <c:pt idx="222">
                  <c:v>71.569355988047164</c:v>
                </c:pt>
                <c:pt idx="223">
                  <c:v>71.825249036623518</c:v>
                </c:pt>
                <c:pt idx="224">
                  <c:v>71.86789930945838</c:v>
                </c:pt>
                <c:pt idx="225">
                  <c:v>72.123809534346407</c:v>
                </c:pt>
                <c:pt idx="226">
                  <c:v>72.678332188170756</c:v>
                </c:pt>
                <c:pt idx="227">
                  <c:v>72.678332188170756</c:v>
                </c:pt>
                <c:pt idx="228">
                  <c:v>72.763649498634805</c:v>
                </c:pt>
                <c:pt idx="229">
                  <c:v>73.190260579725177</c:v>
                </c:pt>
                <c:pt idx="230">
                  <c:v>73.190260579725177</c:v>
                </c:pt>
                <c:pt idx="231">
                  <c:v>73.318251875309855</c:v>
                </c:pt>
                <c:pt idx="232">
                  <c:v>73.318251875309855</c:v>
                </c:pt>
                <c:pt idx="233">
                  <c:v>73.360916458012866</c:v>
                </c:pt>
                <c:pt idx="234">
                  <c:v>73.48891265856129</c:v>
                </c:pt>
                <c:pt idx="235">
                  <c:v>73.48891265856129</c:v>
                </c:pt>
                <c:pt idx="236">
                  <c:v>73.74491609508803</c:v>
                </c:pt>
                <c:pt idx="237">
                  <c:v>73.915593226638336</c:v>
                </c:pt>
                <c:pt idx="238">
                  <c:v>73.915593226638336</c:v>
                </c:pt>
                <c:pt idx="239">
                  <c:v>74.128948835991523</c:v>
                </c:pt>
                <c:pt idx="240">
                  <c:v>75.153197952318664</c:v>
                </c:pt>
                <c:pt idx="241">
                  <c:v>75.238562667211554</c:v>
                </c:pt>
                <c:pt idx="242">
                  <c:v>75.238562667211554</c:v>
                </c:pt>
                <c:pt idx="243">
                  <c:v>75.49466661513442</c:v>
                </c:pt>
                <c:pt idx="244">
                  <c:v>75.49466661513442</c:v>
                </c:pt>
                <c:pt idx="245">
                  <c:v>75.750785266903279</c:v>
                </c:pt>
                <c:pt idx="246">
                  <c:v>76.263066676732976</c:v>
                </c:pt>
                <c:pt idx="247">
                  <c:v>76.51922943217113</c:v>
                </c:pt>
                <c:pt idx="248">
                  <c:v>77.287805884846023</c:v>
                </c:pt>
                <c:pt idx="249">
                  <c:v>77.287805884846023</c:v>
                </c:pt>
                <c:pt idx="250">
                  <c:v>77.842971129806742</c:v>
                </c:pt>
                <c:pt idx="251">
                  <c:v>78.526346110566706</c:v>
                </c:pt>
                <c:pt idx="252">
                  <c:v>78.526346110566706</c:v>
                </c:pt>
                <c:pt idx="253">
                  <c:v>78.953508516331084</c:v>
                </c:pt>
                <c:pt idx="254">
                  <c:v>78.953508516331084</c:v>
                </c:pt>
                <c:pt idx="255">
                  <c:v>78.996227000725355</c:v>
                </c:pt>
                <c:pt idx="256">
                  <c:v>79.380711716964996</c:v>
                </c:pt>
                <c:pt idx="257">
                  <c:v>79.380711716964996</c:v>
                </c:pt>
                <c:pt idx="258">
                  <c:v>80.662566027468813</c:v>
                </c:pt>
                <c:pt idx="259">
                  <c:v>82.457778477456259</c:v>
                </c:pt>
                <c:pt idx="260">
                  <c:v>82.457778477456259</c:v>
                </c:pt>
                <c:pt idx="261">
                  <c:v>83.654986108060626</c:v>
                </c:pt>
                <c:pt idx="262">
                  <c:v>83.654986108060626</c:v>
                </c:pt>
                <c:pt idx="263">
                  <c:v>83.697749429825535</c:v>
                </c:pt>
                <c:pt idx="264">
                  <c:v>84.510329918992937</c:v>
                </c:pt>
                <c:pt idx="265">
                  <c:v>84.766964823075554</c:v>
                </c:pt>
                <c:pt idx="266">
                  <c:v>84.980838439144947</c:v>
                </c:pt>
                <c:pt idx="267">
                  <c:v>85.536957469159688</c:v>
                </c:pt>
                <c:pt idx="268">
                  <c:v>85.536957469159688</c:v>
                </c:pt>
                <c:pt idx="269">
                  <c:v>85.708084856032769</c:v>
                </c:pt>
                <c:pt idx="270">
                  <c:v>85.708084856032769</c:v>
                </c:pt>
                <c:pt idx="271">
                  <c:v>85.708084856032769</c:v>
                </c:pt>
                <c:pt idx="272">
                  <c:v>85.708084856032769</c:v>
                </c:pt>
                <c:pt idx="273">
                  <c:v>85.75086772024693</c:v>
                </c:pt>
                <c:pt idx="274">
                  <c:v>86.178718745634072</c:v>
                </c:pt>
                <c:pt idx="275">
                  <c:v>86.178718745634072</c:v>
                </c:pt>
                <c:pt idx="276">
                  <c:v>86.221506086364457</c:v>
                </c:pt>
                <c:pt idx="277">
                  <c:v>86.221506086364457</c:v>
                </c:pt>
                <c:pt idx="278">
                  <c:v>86.221506086364457</c:v>
                </c:pt>
                <c:pt idx="279">
                  <c:v>86.606610463602507</c:v>
                </c:pt>
                <c:pt idx="280">
                  <c:v>86.820571580416598</c:v>
                </c:pt>
                <c:pt idx="281">
                  <c:v>86.948953132575625</c:v>
                </c:pt>
                <c:pt idx="282">
                  <c:v>87.120134230865091</c:v>
                </c:pt>
                <c:pt idx="283">
                  <c:v>87.120134230865091</c:v>
                </c:pt>
                <c:pt idx="284">
                  <c:v>88.19016354227908</c:v>
                </c:pt>
                <c:pt idx="285">
                  <c:v>88.232970001708892</c:v>
                </c:pt>
                <c:pt idx="286">
                  <c:v>88.232970001708892</c:v>
                </c:pt>
                <c:pt idx="287">
                  <c:v>88.575436315533125</c:v>
                </c:pt>
                <c:pt idx="288">
                  <c:v>88.832303127750535</c:v>
                </c:pt>
                <c:pt idx="289">
                  <c:v>89.260447004915321</c:v>
                </c:pt>
                <c:pt idx="290">
                  <c:v>89.688631531186843</c:v>
                </c:pt>
                <c:pt idx="291">
                  <c:v>89.688631531186843</c:v>
                </c:pt>
                <c:pt idx="292">
                  <c:v>89.774273313803008</c:v>
                </c:pt>
                <c:pt idx="293">
                  <c:v>89.774273313803008</c:v>
                </c:pt>
                <c:pt idx="294">
                  <c:v>90.330984524471845</c:v>
                </c:pt>
                <c:pt idx="295">
                  <c:v>90.330984524471845</c:v>
                </c:pt>
                <c:pt idx="296">
                  <c:v>90.330984524471845</c:v>
                </c:pt>
                <c:pt idx="297">
                  <c:v>90.459466094967212</c:v>
                </c:pt>
                <c:pt idx="298">
                  <c:v>90.587951322362073</c:v>
                </c:pt>
                <c:pt idx="299">
                  <c:v>91.187597397758637</c:v>
                </c:pt>
                <c:pt idx="300">
                  <c:v>91.273267622715764</c:v>
                </c:pt>
                <c:pt idx="301">
                  <c:v>92.001530132512798</c:v>
                </c:pt>
                <c:pt idx="302">
                  <c:v>92.558515949722334</c:v>
                </c:pt>
                <c:pt idx="303">
                  <c:v>92.558515949722334</c:v>
                </c:pt>
                <c:pt idx="304">
                  <c:v>93.158423568483045</c:v>
                </c:pt>
                <c:pt idx="305">
                  <c:v>93.201277157444622</c:v>
                </c:pt>
                <c:pt idx="306">
                  <c:v>93.415551191178892</c:v>
                </c:pt>
                <c:pt idx="307">
                  <c:v>93.501263646059158</c:v>
                </c:pt>
                <c:pt idx="308">
                  <c:v>93.586977724516672</c:v>
                </c:pt>
                <c:pt idx="309">
                  <c:v>93.929850273155239</c:v>
                </c:pt>
                <c:pt idx="310">
                  <c:v>94.101296287685301</c:v>
                </c:pt>
                <c:pt idx="311">
                  <c:v>94.487073559676361</c:v>
                </c:pt>
                <c:pt idx="312">
                  <c:v>94.487073559676361</c:v>
                </c:pt>
                <c:pt idx="313">
                  <c:v>94.615673287494914</c:v>
                </c:pt>
                <c:pt idx="314">
                  <c:v>94.744276666953454</c:v>
                </c:pt>
                <c:pt idx="315">
                  <c:v>94.744276666953454</c:v>
                </c:pt>
                <c:pt idx="316">
                  <c:v>94.830014281867719</c:v>
                </c:pt>
                <c:pt idx="317">
                  <c:v>94.958623747031652</c:v>
                </c:pt>
                <c:pt idx="318">
                  <c:v>94.958623747031652</c:v>
                </c:pt>
                <c:pt idx="319">
                  <c:v>95.001494380140244</c:v>
                </c:pt>
                <c:pt idx="320">
                  <c:v>95.001494380140244</c:v>
                </c:pt>
                <c:pt idx="321">
                  <c:v>95.044365418932458</c:v>
                </c:pt>
                <c:pt idx="322">
                  <c:v>95.644602555431788</c:v>
                </c:pt>
                <c:pt idx="323">
                  <c:v>96.116273218308493</c:v>
                </c:pt>
                <c:pt idx="324">
                  <c:v>96.287801989227432</c:v>
                </c:pt>
                <c:pt idx="325">
                  <c:v>96.416452825220432</c:v>
                </c:pt>
                <c:pt idx="326">
                  <c:v>97.360003787093106</c:v>
                </c:pt>
                <c:pt idx="327">
                  <c:v>97.360003787093106</c:v>
                </c:pt>
                <c:pt idx="328">
                  <c:v>97.488685029506357</c:v>
                </c:pt>
                <c:pt idx="329">
                  <c:v>97.488685029506357</c:v>
                </c:pt>
                <c:pt idx="330">
                  <c:v>97.703161873477072</c:v>
                </c:pt>
                <c:pt idx="331">
                  <c:v>97.874750644174526</c:v>
                </c:pt>
                <c:pt idx="332">
                  <c:v>98.132145958520866</c:v>
                </c:pt>
                <c:pt idx="333">
                  <c:v>98.260849086577494</c:v>
                </c:pt>
                <c:pt idx="334">
                  <c:v>98.47536240445686</c:v>
                </c:pt>
                <c:pt idx="335">
                  <c:v>98.646980352334324</c:v>
                </c:pt>
                <c:pt idx="336">
                  <c:v>98.904419429205817</c:v>
                </c:pt>
                <c:pt idx="337">
                  <c:v>98.904419429205817</c:v>
                </c:pt>
                <c:pt idx="338">
                  <c:v>99.376428949460973</c:v>
                </c:pt>
                <c:pt idx="339">
                  <c:v>99.376428949460973</c:v>
                </c:pt>
                <c:pt idx="340">
                  <c:v>99.376428949460973</c:v>
                </c:pt>
                <c:pt idx="341">
                  <c:v>99.419341336390346</c:v>
                </c:pt>
                <c:pt idx="342">
                  <c:v>99.419341336390346</c:v>
                </c:pt>
                <c:pt idx="343">
                  <c:v>99.462254128384103</c:v>
                </c:pt>
                <c:pt idx="344">
                  <c:v>99.805571045931785</c:v>
                </c:pt>
                <c:pt idx="345">
                  <c:v>99.891404325542311</c:v>
                </c:pt>
                <c:pt idx="346">
                  <c:v>100.02015728243067</c:v>
                </c:pt>
                <c:pt idx="347">
                  <c:v>100.02015728243067</c:v>
                </c:pt>
                <c:pt idx="348">
                  <c:v>100.02015728243067</c:v>
                </c:pt>
                <c:pt idx="349">
                  <c:v>100.36351631949374</c:v>
                </c:pt>
                <c:pt idx="350">
                  <c:v>100.53520555659262</c:v>
                </c:pt>
                <c:pt idx="351">
                  <c:v>101.35081789871663</c:v>
                </c:pt>
                <c:pt idx="352">
                  <c:v>101.4366803308602</c:v>
                </c:pt>
                <c:pt idx="353">
                  <c:v>101.4366803308602</c:v>
                </c:pt>
                <c:pt idx="354">
                  <c:v>101.47961215410837</c:v>
                </c:pt>
                <c:pt idx="355">
                  <c:v>101.90895264829452</c:v>
                </c:pt>
                <c:pt idx="356">
                  <c:v>102.33833361410777</c:v>
                </c:pt>
                <c:pt idx="357">
                  <c:v>102.33833361410777</c:v>
                </c:pt>
                <c:pt idx="358">
                  <c:v>102.38127393639763</c:v>
                </c:pt>
                <c:pt idx="359">
                  <c:v>102.59598161748147</c:v>
                </c:pt>
                <c:pt idx="360">
                  <c:v>102.59598161748147</c:v>
                </c:pt>
                <c:pt idx="361">
                  <c:v>103.0683741213974</c:v>
                </c:pt>
                <c:pt idx="362">
                  <c:v>103.11132132192665</c:v>
                </c:pt>
                <c:pt idx="363">
                  <c:v>103.2401653507806</c:v>
                </c:pt>
                <c:pt idx="364">
                  <c:v>103.2401653507806</c:v>
                </c:pt>
                <c:pt idx="365">
                  <c:v>103.2401653507806</c:v>
                </c:pt>
                <c:pt idx="366">
                  <c:v>103.32606339267841</c:v>
                </c:pt>
                <c:pt idx="367">
                  <c:v>104.14217548534698</c:v>
                </c:pt>
                <c:pt idx="368">
                  <c:v>104.14217548534698</c:v>
                </c:pt>
                <c:pt idx="369">
                  <c:v>104.14217548534698</c:v>
                </c:pt>
                <c:pt idx="370">
                  <c:v>104.31400716147297</c:v>
                </c:pt>
                <c:pt idx="371">
                  <c:v>104.52880585514744</c:v>
                </c:pt>
                <c:pt idx="372">
                  <c:v>104.52880585514744</c:v>
                </c:pt>
                <c:pt idx="373">
                  <c:v>104.52880585514744</c:v>
                </c:pt>
                <c:pt idx="374">
                  <c:v>104.61472816311314</c:v>
                </c:pt>
                <c:pt idx="375">
                  <c:v>104.61472816311314</c:v>
                </c:pt>
                <c:pt idx="376">
                  <c:v>104.70065208843316</c:v>
                </c:pt>
                <c:pt idx="377">
                  <c:v>105.77483759966231</c:v>
                </c:pt>
                <c:pt idx="378">
                  <c:v>105.90375683828266</c:v>
                </c:pt>
                <c:pt idx="379">
                  <c:v>106.5484075896029</c:v>
                </c:pt>
                <c:pt idx="380">
                  <c:v>106.59138753913383</c:v>
                </c:pt>
                <c:pt idx="381">
                  <c:v>106.59138753913383</c:v>
                </c:pt>
                <c:pt idx="382">
                  <c:v>106.59138753913383</c:v>
                </c:pt>
                <c:pt idx="383">
                  <c:v>106.59138753913383</c:v>
                </c:pt>
                <c:pt idx="384">
                  <c:v>106.67734865037913</c:v>
                </c:pt>
                <c:pt idx="385">
                  <c:v>106.72032981208147</c:v>
                </c:pt>
                <c:pt idx="386">
                  <c:v>106.89225849928248</c:v>
                </c:pt>
                <c:pt idx="387">
                  <c:v>106.89225849928248</c:v>
                </c:pt>
                <c:pt idx="388">
                  <c:v>106.89225849928248</c:v>
                </c:pt>
                <c:pt idx="389">
                  <c:v>106.97822526703429</c:v>
                </c:pt>
                <c:pt idx="390">
                  <c:v>106.97822526703429</c:v>
                </c:pt>
                <c:pt idx="391">
                  <c:v>107.06419365082299</c:v>
                </c:pt>
                <c:pt idx="392">
                  <c:v>107.23613526631989</c:v>
                </c:pt>
                <c:pt idx="393">
                  <c:v>107.23613526631989</c:v>
                </c:pt>
                <c:pt idx="394">
                  <c:v>107.62302753304476</c:v>
                </c:pt>
                <c:pt idx="395">
                  <c:v>107.62302753304476</c:v>
                </c:pt>
                <c:pt idx="396">
                  <c:v>108.5689019127442</c:v>
                </c:pt>
                <c:pt idx="397">
                  <c:v>108.61190084677276</c:v>
                </c:pt>
                <c:pt idx="398">
                  <c:v>109.81603491317799</c:v>
                </c:pt>
                <c:pt idx="399">
                  <c:v>110.07410481484463</c:v>
                </c:pt>
                <c:pt idx="400">
                  <c:v>110.28917416470112</c:v>
                </c:pt>
                <c:pt idx="401">
                  <c:v>110.3752047295269</c:v>
                </c:pt>
                <c:pt idx="402">
                  <c:v>110.3752047295269</c:v>
                </c:pt>
                <c:pt idx="403">
                  <c:v>110.3752047295269</c:v>
                </c:pt>
                <c:pt idx="404">
                  <c:v>110.3752047295269</c:v>
                </c:pt>
                <c:pt idx="405">
                  <c:v>111.57980210080369</c:v>
                </c:pt>
                <c:pt idx="406">
                  <c:v>111.57980210080369</c:v>
                </c:pt>
                <c:pt idx="407">
                  <c:v>111.83797125709648</c:v>
                </c:pt>
                <c:pt idx="408">
                  <c:v>113.43033519046664</c:v>
                </c:pt>
                <c:pt idx="409">
                  <c:v>114.37740781749092</c:v>
                </c:pt>
                <c:pt idx="410">
                  <c:v>114.37740781749092</c:v>
                </c:pt>
                <c:pt idx="411">
                  <c:v>114.54962379749121</c:v>
                </c:pt>
                <c:pt idx="412">
                  <c:v>115.32467548761763</c:v>
                </c:pt>
                <c:pt idx="413">
                  <c:v>115.36773774224686</c:v>
                </c:pt>
                <c:pt idx="414">
                  <c:v>116.05678859910751</c:v>
                </c:pt>
                <c:pt idx="415">
                  <c:v>116.09985770128182</c:v>
                </c:pt>
                <c:pt idx="416">
                  <c:v>116.09985770128182</c:v>
                </c:pt>
                <c:pt idx="417">
                  <c:v>116.09985770128182</c:v>
                </c:pt>
                <c:pt idx="418">
                  <c:v>116.09985770128182</c:v>
                </c:pt>
                <c:pt idx="419">
                  <c:v>116.31520925318127</c:v>
                </c:pt>
                <c:pt idx="420">
                  <c:v>116.48749774357648</c:v>
                </c:pt>
                <c:pt idx="421">
                  <c:v>116.53057087291391</c:v>
                </c:pt>
                <c:pt idx="422">
                  <c:v>116.83209405308131</c:v>
                </c:pt>
                <c:pt idx="423">
                  <c:v>116.83209405308131</c:v>
                </c:pt>
                <c:pt idx="424">
                  <c:v>116.83209405308131</c:v>
                </c:pt>
                <c:pt idx="425">
                  <c:v>117.9091235961137</c:v>
                </c:pt>
                <c:pt idx="426">
                  <c:v>119.20189109623038</c:v>
                </c:pt>
                <c:pt idx="427">
                  <c:v>119.28808847207441</c:v>
                </c:pt>
                <c:pt idx="428">
                  <c:v>119.50358895187279</c:v>
                </c:pt>
                <c:pt idx="429">
                  <c:v>119.76220280256351</c:v>
                </c:pt>
                <c:pt idx="430">
                  <c:v>119.89151515818834</c:v>
                </c:pt>
                <c:pt idx="431">
                  <c:v>119.93462008117612</c:v>
                </c:pt>
                <c:pt idx="432">
                  <c:v>120.06393726339472</c:v>
                </c:pt>
                <c:pt idx="433">
                  <c:v>120.06393726339472</c:v>
                </c:pt>
                <c:pt idx="434">
                  <c:v>120.06393726339472</c:v>
                </c:pt>
                <c:pt idx="435">
                  <c:v>120.49502067925069</c:v>
                </c:pt>
                <c:pt idx="436">
                  <c:v>120.96925888315315</c:v>
                </c:pt>
                <c:pt idx="437">
                  <c:v>120.96925888315315</c:v>
                </c:pt>
                <c:pt idx="438">
                  <c:v>121.18483778640149</c:v>
                </c:pt>
                <c:pt idx="439">
                  <c:v>121.18483778640149</c:v>
                </c:pt>
                <c:pt idx="440">
                  <c:v>121.18483778640149</c:v>
                </c:pt>
                <c:pt idx="441">
                  <c:v>121.18483778640149</c:v>
                </c:pt>
                <c:pt idx="442">
                  <c:v>121.18483778640149</c:v>
                </c:pt>
                <c:pt idx="443">
                  <c:v>121.52978493740571</c:v>
                </c:pt>
                <c:pt idx="444">
                  <c:v>121.57290514031277</c:v>
                </c:pt>
                <c:pt idx="445">
                  <c:v>121.91788123460829</c:v>
                </c:pt>
                <c:pt idx="446">
                  <c:v>121.91788123460829</c:v>
                </c:pt>
                <c:pt idx="447">
                  <c:v>122.21975641905145</c:v>
                </c:pt>
                <c:pt idx="448">
                  <c:v>122.86669812484615</c:v>
                </c:pt>
                <c:pt idx="449">
                  <c:v>123.29804282272532</c:v>
                </c:pt>
                <c:pt idx="450">
                  <c:v>123.47059195119523</c:v>
                </c:pt>
                <c:pt idx="451">
                  <c:v>123.9451351957163</c:v>
                </c:pt>
                <c:pt idx="452">
                  <c:v>124.03142100744593</c:v>
                </c:pt>
                <c:pt idx="453">
                  <c:v>124.11770842576968</c:v>
                </c:pt>
                <c:pt idx="454">
                  <c:v>124.20399745063999</c:v>
                </c:pt>
                <c:pt idx="455">
                  <c:v>125.02382330433662</c:v>
                </c:pt>
                <c:pt idx="456">
                  <c:v>125.02382330433662</c:v>
                </c:pt>
                <c:pt idx="457">
                  <c:v>125.28274579451521</c:v>
                </c:pt>
                <c:pt idx="458">
                  <c:v>125.4122124596155</c:v>
                </c:pt>
                <c:pt idx="459">
                  <c:v>125.49852557698503</c:v>
                </c:pt>
                <c:pt idx="460">
                  <c:v>125.54168273784279</c:v>
                </c:pt>
                <c:pt idx="461">
                  <c:v>125.67115662903687</c:v>
                </c:pt>
                <c:pt idx="462">
                  <c:v>125.80063413303746</c:v>
                </c:pt>
                <c:pt idx="463">
                  <c:v>126.36174506111908</c:v>
                </c:pt>
                <c:pt idx="464">
                  <c:v>126.75024620512565</c:v>
                </c:pt>
                <c:pt idx="465">
                  <c:v>126.75024620512565</c:v>
                </c:pt>
                <c:pt idx="466">
                  <c:v>127.26829829032582</c:v>
                </c:pt>
                <c:pt idx="467">
                  <c:v>127.52734599855442</c:v>
                </c:pt>
                <c:pt idx="468">
                  <c:v>128.21821048923815</c:v>
                </c:pt>
                <c:pt idx="469">
                  <c:v>128.21821048923815</c:v>
                </c:pt>
                <c:pt idx="470">
                  <c:v>128.21821048923815</c:v>
                </c:pt>
                <c:pt idx="471">
                  <c:v>128.6932393874005</c:v>
                </c:pt>
                <c:pt idx="472">
                  <c:v>129.03874542674941</c:v>
                </c:pt>
                <c:pt idx="473">
                  <c:v>129.25469973275054</c:v>
                </c:pt>
                <c:pt idx="474">
                  <c:v>129.72983448682552</c:v>
                </c:pt>
                <c:pt idx="475">
                  <c:v>130.24821862864667</c:v>
                </c:pt>
                <c:pt idx="476">
                  <c:v>130.93948726063775</c:v>
                </c:pt>
                <c:pt idx="477">
                  <c:v>130.98269495633798</c:v>
                </c:pt>
                <c:pt idx="478">
                  <c:v>131.28516004533978</c:v>
                </c:pt>
                <c:pt idx="479">
                  <c:v>131.41479395053295</c:v>
                </c:pt>
                <c:pt idx="480">
                  <c:v>131.63085847180523</c:v>
                </c:pt>
                <c:pt idx="481">
                  <c:v>131.84693300820783</c:v>
                </c:pt>
                <c:pt idx="482">
                  <c:v>132.36555275287915</c:v>
                </c:pt>
                <c:pt idx="483">
                  <c:v>132.36555275287915</c:v>
                </c:pt>
                <c:pt idx="484">
                  <c:v>132.36555275287915</c:v>
                </c:pt>
                <c:pt idx="485">
                  <c:v>132.45199498433192</c:v>
                </c:pt>
                <c:pt idx="486">
                  <c:v>132.62488425310357</c:v>
                </c:pt>
                <c:pt idx="487">
                  <c:v>132.62488425310357</c:v>
                </c:pt>
                <c:pt idx="488">
                  <c:v>132.71133129032793</c:v>
                </c:pt>
                <c:pt idx="489">
                  <c:v>132.75455540962898</c:v>
                </c:pt>
                <c:pt idx="490">
                  <c:v>132.79777992938142</c:v>
                </c:pt>
                <c:pt idx="491">
                  <c:v>132.88423017021682</c:v>
                </c:pt>
                <c:pt idx="492">
                  <c:v>132.88423017021682</c:v>
                </c:pt>
                <c:pt idx="493">
                  <c:v>132.88423017021682</c:v>
                </c:pt>
                <c:pt idx="494">
                  <c:v>132.92745589128796</c:v>
                </c:pt>
                <c:pt idx="495">
                  <c:v>132.92745589128796</c:v>
                </c:pt>
                <c:pt idx="496">
                  <c:v>132.92745589128796</c:v>
                </c:pt>
                <c:pt idx="497">
                  <c:v>133.40296524999985</c:v>
                </c:pt>
                <c:pt idx="498">
                  <c:v>133.87852305259659</c:v>
                </c:pt>
                <c:pt idx="499">
                  <c:v>133.87852305259659</c:v>
                </c:pt>
                <c:pt idx="500">
                  <c:v>134.05146517197511</c:v>
                </c:pt>
                <c:pt idx="501">
                  <c:v>134.09470170251947</c:v>
                </c:pt>
                <c:pt idx="502">
                  <c:v>134.09470170251947</c:v>
                </c:pt>
                <c:pt idx="503">
                  <c:v>134.7000551556018</c:v>
                </c:pt>
                <c:pt idx="504">
                  <c:v>134.7000551556018</c:v>
                </c:pt>
                <c:pt idx="505">
                  <c:v>134.87302769243573</c:v>
                </c:pt>
                <c:pt idx="506">
                  <c:v>135.99750522802759</c:v>
                </c:pt>
                <c:pt idx="507">
                  <c:v>136.38681045843742</c:v>
                </c:pt>
                <c:pt idx="508">
                  <c:v>137.90108316929761</c:v>
                </c:pt>
                <c:pt idx="509">
                  <c:v>138.72332201368832</c:v>
                </c:pt>
                <c:pt idx="510">
                  <c:v>138.93972463677778</c:v>
                </c:pt>
                <c:pt idx="511">
                  <c:v>138.93972463677778</c:v>
                </c:pt>
                <c:pt idx="512">
                  <c:v>139.11285392820707</c:v>
                </c:pt>
                <c:pt idx="513">
                  <c:v>139.11285392820707</c:v>
                </c:pt>
                <c:pt idx="514">
                  <c:v>139.11285392820707</c:v>
                </c:pt>
                <c:pt idx="515">
                  <c:v>139.45913169068183</c:v>
                </c:pt>
                <c:pt idx="516">
                  <c:v>139.45913169068183</c:v>
                </c:pt>
                <c:pt idx="517">
                  <c:v>139.45913169068183</c:v>
                </c:pt>
                <c:pt idx="518">
                  <c:v>139.89201485166387</c:v>
                </c:pt>
                <c:pt idx="519">
                  <c:v>140.1950568335875</c:v>
                </c:pt>
                <c:pt idx="520">
                  <c:v>140.23835014308119</c:v>
                </c:pt>
                <c:pt idx="521">
                  <c:v>140.41152737529629</c:v>
                </c:pt>
                <c:pt idx="522">
                  <c:v>140.49811838786539</c:v>
                </c:pt>
                <c:pt idx="523">
                  <c:v>140.49811838786539</c:v>
                </c:pt>
                <c:pt idx="524">
                  <c:v>140.58471099801264</c:v>
                </c:pt>
                <c:pt idx="525">
                  <c:v>142.10034023395292</c:v>
                </c:pt>
                <c:pt idx="526">
                  <c:v>142.10034023395292</c:v>
                </c:pt>
                <c:pt idx="527">
                  <c:v>142.18696239079355</c:v>
                </c:pt>
                <c:pt idx="528">
                  <c:v>142.44683844108164</c:v>
                </c:pt>
                <c:pt idx="529">
                  <c:v>142.44683844108164</c:v>
                </c:pt>
                <c:pt idx="530">
                  <c:v>143.74643419698384</c:v>
                </c:pt>
                <c:pt idx="531">
                  <c:v>143.83308668229267</c:v>
                </c:pt>
                <c:pt idx="532">
                  <c:v>143.91974076336564</c:v>
                </c:pt>
                <c:pt idx="533">
                  <c:v>144.04972487693007</c:v>
                </c:pt>
                <c:pt idx="534">
                  <c:v>144.69969929464668</c:v>
                </c:pt>
                <c:pt idx="535">
                  <c:v>145.13306542727366</c:v>
                </c:pt>
                <c:pt idx="536">
                  <c:v>146.21665520547666</c:v>
                </c:pt>
                <c:pt idx="537">
                  <c:v>146.21665520547666</c:v>
                </c:pt>
                <c:pt idx="538">
                  <c:v>146.60680851891553</c:v>
                </c:pt>
                <c:pt idx="539">
                  <c:v>146.78022035449115</c:v>
                </c:pt>
                <c:pt idx="540">
                  <c:v>147.21377784048849</c:v>
                </c:pt>
                <c:pt idx="541">
                  <c:v>147.56065252030092</c:v>
                </c:pt>
                <c:pt idx="542">
                  <c:v>148.42795077516277</c:v>
                </c:pt>
                <c:pt idx="543">
                  <c:v>148.94840620812715</c:v>
                </c:pt>
                <c:pt idx="544">
                  <c:v>149.85934120245554</c:v>
                </c:pt>
                <c:pt idx="545">
                  <c:v>149.98948910681227</c:v>
                </c:pt>
                <c:pt idx="546">
                  <c:v>150.03287253781883</c:v>
                </c:pt>
                <c:pt idx="547">
                  <c:v>150.03287253781883</c:v>
                </c:pt>
                <c:pt idx="548">
                  <c:v>150.29318148376765</c:v>
                </c:pt>
                <c:pt idx="549">
                  <c:v>150.59689336593263</c:v>
                </c:pt>
                <c:pt idx="550">
                  <c:v>151.5515433846021</c:v>
                </c:pt>
                <c:pt idx="551">
                  <c:v>152.28935939549987</c:v>
                </c:pt>
                <c:pt idx="552">
                  <c:v>152.63660671137001</c:v>
                </c:pt>
                <c:pt idx="553">
                  <c:v>152.63660671137001</c:v>
                </c:pt>
                <c:pt idx="554">
                  <c:v>152.94046899467179</c:v>
                </c:pt>
                <c:pt idx="555">
                  <c:v>153.02729036935887</c:v>
                </c:pt>
                <c:pt idx="556">
                  <c:v>153.6350845315028</c:v>
                </c:pt>
                <c:pt idx="557">
                  <c:v>154.373225069575</c:v>
                </c:pt>
                <c:pt idx="558">
                  <c:v>154.72062507598781</c:v>
                </c:pt>
                <c:pt idx="559">
                  <c:v>155.19834161955765</c:v>
                </c:pt>
                <c:pt idx="560">
                  <c:v>157.2400356887172</c:v>
                </c:pt>
                <c:pt idx="561">
                  <c:v>157.2400356887172</c:v>
                </c:pt>
                <c:pt idx="562">
                  <c:v>157.89182487248445</c:v>
                </c:pt>
                <c:pt idx="563">
                  <c:v>158.1091077867361</c:v>
                </c:pt>
                <c:pt idx="564">
                  <c:v>158.1091077867361</c:v>
                </c:pt>
                <c:pt idx="565">
                  <c:v>158.1091077867361</c:v>
                </c:pt>
                <c:pt idx="566">
                  <c:v>158.1091077867361</c:v>
                </c:pt>
                <c:pt idx="567">
                  <c:v>158.23948229946819</c:v>
                </c:pt>
                <c:pt idx="568">
                  <c:v>158.32640062626749</c:v>
                </c:pt>
                <c:pt idx="569">
                  <c:v>159.10873701860166</c:v>
                </c:pt>
                <c:pt idx="570">
                  <c:v>159.10873701860166</c:v>
                </c:pt>
                <c:pt idx="571">
                  <c:v>159.32607550500776</c:v>
                </c:pt>
                <c:pt idx="572">
                  <c:v>159.76078224065361</c:v>
                </c:pt>
                <c:pt idx="573">
                  <c:v>160.32596031608853</c:v>
                </c:pt>
                <c:pt idx="574">
                  <c:v>160.45639554738702</c:v>
                </c:pt>
                <c:pt idx="575">
                  <c:v>160.45639554738702</c:v>
                </c:pt>
                <c:pt idx="576">
                  <c:v>161.80443530067336</c:v>
                </c:pt>
                <c:pt idx="577">
                  <c:v>161.93491098569302</c:v>
                </c:pt>
                <c:pt idx="578">
                  <c:v>162.19587306099646</c:v>
                </c:pt>
                <c:pt idx="579">
                  <c:v>163.15285610451187</c:v>
                </c:pt>
                <c:pt idx="580">
                  <c:v>163.15285610451187</c:v>
                </c:pt>
                <c:pt idx="581">
                  <c:v>163.58791181414742</c:v>
                </c:pt>
                <c:pt idx="582">
                  <c:v>163.84896426152054</c:v>
                </c:pt>
                <c:pt idx="583">
                  <c:v>164.41462683150351</c:v>
                </c:pt>
                <c:pt idx="584">
                  <c:v>164.45814211020223</c:v>
                </c:pt>
                <c:pt idx="585">
                  <c:v>165.54615281410889</c:v>
                </c:pt>
                <c:pt idx="586">
                  <c:v>166.02495593979484</c:v>
                </c:pt>
                <c:pt idx="587">
                  <c:v>166.80855530277148</c:v>
                </c:pt>
                <c:pt idx="588">
                  <c:v>167.11332302660034</c:v>
                </c:pt>
                <c:pt idx="589">
                  <c:v>167.15686285612151</c:v>
                </c:pt>
                <c:pt idx="590">
                  <c:v>171.68716508965244</c:v>
                </c:pt>
                <c:pt idx="591">
                  <c:v>172.60245655735167</c:v>
                </c:pt>
                <c:pt idx="592">
                  <c:v>173.51792225114585</c:v>
                </c:pt>
                <c:pt idx="593">
                  <c:v>173.51792225114585</c:v>
                </c:pt>
                <c:pt idx="594">
                  <c:v>174.43356211725026</c:v>
                </c:pt>
                <c:pt idx="595">
                  <c:v>174.95686307700316</c:v>
                </c:pt>
                <c:pt idx="596">
                  <c:v>175.21853487438395</c:v>
                </c:pt>
                <c:pt idx="597">
                  <c:v>175.39299063382541</c:v>
                </c:pt>
                <c:pt idx="598">
                  <c:v>175.48022088176324</c:v>
                </c:pt>
                <c:pt idx="599">
                  <c:v>178.35970446453328</c:v>
                </c:pt>
                <c:pt idx="600">
                  <c:v>180.76058623662863</c:v>
                </c:pt>
                <c:pt idx="601">
                  <c:v>182.33271789698705</c:v>
                </c:pt>
                <c:pt idx="602">
                  <c:v>182.76951171643617</c:v>
                </c:pt>
                <c:pt idx="603">
                  <c:v>182.76951171643617</c:v>
                </c:pt>
                <c:pt idx="604">
                  <c:v>183.51215156517242</c:v>
                </c:pt>
                <c:pt idx="605">
                  <c:v>183.51215156517242</c:v>
                </c:pt>
                <c:pt idx="606">
                  <c:v>183.68690688627987</c:v>
                </c:pt>
                <c:pt idx="607">
                  <c:v>184.42968725388764</c:v>
                </c:pt>
                <c:pt idx="608">
                  <c:v>186.30899220533976</c:v>
                </c:pt>
                <c:pt idx="609">
                  <c:v>186.30899220533976</c:v>
                </c:pt>
                <c:pt idx="610">
                  <c:v>186.30899220533976</c:v>
                </c:pt>
                <c:pt idx="611">
                  <c:v>187.18333530832663</c:v>
                </c:pt>
                <c:pt idx="612">
                  <c:v>188.88875662086366</c:v>
                </c:pt>
                <c:pt idx="613">
                  <c:v>190.20102585049369</c:v>
                </c:pt>
                <c:pt idx="614">
                  <c:v>190.24477424646221</c:v>
                </c:pt>
                <c:pt idx="615">
                  <c:v>190.28852303516382</c:v>
                </c:pt>
                <c:pt idx="616">
                  <c:v>191.33861176891659</c:v>
                </c:pt>
                <c:pt idx="617">
                  <c:v>192.34515900079563</c:v>
                </c:pt>
                <c:pt idx="618">
                  <c:v>193.83347865694137</c:v>
                </c:pt>
                <c:pt idx="619">
                  <c:v>194.88433026461757</c:v>
                </c:pt>
                <c:pt idx="620">
                  <c:v>196.19821238431632</c:v>
                </c:pt>
                <c:pt idx="621">
                  <c:v>196.19821238431632</c:v>
                </c:pt>
                <c:pt idx="622">
                  <c:v>196.54864053241528</c:v>
                </c:pt>
                <c:pt idx="623">
                  <c:v>196.85528573707671</c:v>
                </c:pt>
                <c:pt idx="624">
                  <c:v>198.38879974104665</c:v>
                </c:pt>
                <c:pt idx="625">
                  <c:v>198.65173603739086</c:v>
                </c:pt>
                <c:pt idx="626">
                  <c:v>199.1776509247226</c:v>
                </c:pt>
                <c:pt idx="627">
                  <c:v>199.74745568079967</c:v>
                </c:pt>
                <c:pt idx="628">
                  <c:v>200.09813764701011</c:v>
                </c:pt>
                <c:pt idx="629">
                  <c:v>200.88726366326824</c:v>
                </c:pt>
                <c:pt idx="630">
                  <c:v>200.88726366326824</c:v>
                </c:pt>
                <c:pt idx="631">
                  <c:v>201.28187422079779</c:v>
                </c:pt>
                <c:pt idx="632">
                  <c:v>203.34313307797188</c:v>
                </c:pt>
                <c:pt idx="633">
                  <c:v>204.30827446594026</c:v>
                </c:pt>
                <c:pt idx="634">
                  <c:v>205.05419512127457</c:v>
                </c:pt>
                <c:pt idx="635">
                  <c:v>205.05419512127457</c:v>
                </c:pt>
                <c:pt idx="636">
                  <c:v>206.89754204836495</c:v>
                </c:pt>
                <c:pt idx="637">
                  <c:v>207.6877587965914</c:v>
                </c:pt>
                <c:pt idx="638">
                  <c:v>208.69766428892905</c:v>
                </c:pt>
                <c:pt idx="639">
                  <c:v>208.91723628574559</c:v>
                </c:pt>
                <c:pt idx="640">
                  <c:v>211.94832593618665</c:v>
                </c:pt>
                <c:pt idx="641">
                  <c:v>212.21198670240071</c:v>
                </c:pt>
                <c:pt idx="642">
                  <c:v>212.38776834381503</c:v>
                </c:pt>
                <c:pt idx="643">
                  <c:v>214.18988972798601</c:v>
                </c:pt>
                <c:pt idx="644">
                  <c:v>214.36574151900032</c:v>
                </c:pt>
                <c:pt idx="645">
                  <c:v>215.64085339528248</c:v>
                </c:pt>
                <c:pt idx="646">
                  <c:v>215.86073337465174</c:v>
                </c:pt>
                <c:pt idx="647">
                  <c:v>216.25654186838634</c:v>
                </c:pt>
                <c:pt idx="648">
                  <c:v>216.78433558221812</c:v>
                </c:pt>
                <c:pt idx="649">
                  <c:v>217.00426617405418</c:v>
                </c:pt>
                <c:pt idx="650">
                  <c:v>217.13622920006208</c:v>
                </c:pt>
                <c:pt idx="651">
                  <c:v>217.75210296961521</c:v>
                </c:pt>
                <c:pt idx="652">
                  <c:v>219.51216253083575</c:v>
                </c:pt>
                <c:pt idx="653">
                  <c:v>220.39242568258155</c:v>
                </c:pt>
                <c:pt idx="654">
                  <c:v>221.49297331705432</c:v>
                </c:pt>
                <c:pt idx="655">
                  <c:v>223.38648341663671</c:v>
                </c:pt>
                <c:pt idx="656">
                  <c:v>223.73884361532993</c:v>
                </c:pt>
                <c:pt idx="657">
                  <c:v>223.73884361532993</c:v>
                </c:pt>
                <c:pt idx="658">
                  <c:v>224.61985284884969</c:v>
                </c:pt>
                <c:pt idx="659">
                  <c:v>226.38233717630538</c:v>
                </c:pt>
                <c:pt idx="660">
                  <c:v>228.45404955709583</c:v>
                </c:pt>
                <c:pt idx="661">
                  <c:v>228.76267576607432</c:v>
                </c:pt>
                <c:pt idx="662">
                  <c:v>230.08557468034678</c:v>
                </c:pt>
                <c:pt idx="663">
                  <c:v>235.46895537082031</c:v>
                </c:pt>
                <c:pt idx="664">
                  <c:v>235.51310524808457</c:v>
                </c:pt>
                <c:pt idx="665">
                  <c:v>236.97026819041093</c:v>
                </c:pt>
                <c:pt idx="666">
                  <c:v>238.6929127183561</c:v>
                </c:pt>
                <c:pt idx="667">
                  <c:v>241.91892945781575</c:v>
                </c:pt>
                <c:pt idx="668">
                  <c:v>243.64326110037155</c:v>
                </c:pt>
                <c:pt idx="669">
                  <c:v>245.41241596567923</c:v>
                </c:pt>
                <c:pt idx="670">
                  <c:v>246.07600811696554</c:v>
                </c:pt>
                <c:pt idx="671">
                  <c:v>246.96093257705905</c:v>
                </c:pt>
                <c:pt idx="672">
                  <c:v>251.21071508407272</c:v>
                </c:pt>
                <c:pt idx="673">
                  <c:v>251.21071508407272</c:v>
                </c:pt>
                <c:pt idx="674">
                  <c:v>251.4764443088462</c:v>
                </c:pt>
                <c:pt idx="675">
                  <c:v>253.95725163298897</c:v>
                </c:pt>
                <c:pt idx="676">
                  <c:v>253.95725163298897</c:v>
                </c:pt>
                <c:pt idx="677">
                  <c:v>257.85809902241994</c:v>
                </c:pt>
                <c:pt idx="678">
                  <c:v>263.0934474235998</c:v>
                </c:pt>
                <c:pt idx="679">
                  <c:v>263.40418674870153</c:v>
                </c:pt>
                <c:pt idx="680">
                  <c:v>263.40418674870153</c:v>
                </c:pt>
                <c:pt idx="681">
                  <c:v>264.38091832620262</c:v>
                </c:pt>
                <c:pt idx="682">
                  <c:v>265.09138505961238</c:v>
                </c:pt>
                <c:pt idx="683">
                  <c:v>265.09138505961238</c:v>
                </c:pt>
                <c:pt idx="684">
                  <c:v>265.80194986856947</c:v>
                </c:pt>
                <c:pt idx="685">
                  <c:v>275.53765201746103</c:v>
                </c:pt>
                <c:pt idx="686">
                  <c:v>276.07164485552426</c:v>
                </c:pt>
                <c:pt idx="687">
                  <c:v>278.83148333730281</c:v>
                </c:pt>
                <c:pt idx="688">
                  <c:v>282.70663159632272</c:v>
                </c:pt>
                <c:pt idx="689">
                  <c:v>286.89681366985764</c:v>
                </c:pt>
                <c:pt idx="690">
                  <c:v>288.10099817212279</c:v>
                </c:pt>
                <c:pt idx="691">
                  <c:v>290.64407561584028</c:v>
                </c:pt>
                <c:pt idx="692">
                  <c:v>291.26887999034329</c:v>
                </c:pt>
                <c:pt idx="693">
                  <c:v>293.99211061219319</c:v>
                </c:pt>
                <c:pt idx="694">
                  <c:v>296.58272157336177</c:v>
                </c:pt>
                <c:pt idx="695">
                  <c:v>298.45947760098437</c:v>
                </c:pt>
                <c:pt idx="696">
                  <c:v>298.95111942544315</c:v>
                </c:pt>
                <c:pt idx="697">
                  <c:v>304.58592153118497</c:v>
                </c:pt>
                <c:pt idx="698">
                  <c:v>306.06269571463787</c:v>
                </c:pt>
                <c:pt idx="699">
                  <c:v>306.06269571463787</c:v>
                </c:pt>
                <c:pt idx="700">
                  <c:v>306.8236188475413</c:v>
                </c:pt>
                <c:pt idx="701">
                  <c:v>307.27127171350332</c:v>
                </c:pt>
                <c:pt idx="702">
                  <c:v>307.5398815717283</c:v>
                </c:pt>
                <c:pt idx="703">
                  <c:v>307.58465120393373</c:v>
                </c:pt>
                <c:pt idx="704">
                  <c:v>307.62942121398186</c:v>
                </c:pt>
                <c:pt idx="705">
                  <c:v>308.74879424811445</c:v>
                </c:pt>
                <c:pt idx="706">
                  <c:v>310.6298723265997</c:v>
                </c:pt>
                <c:pt idx="707">
                  <c:v>311.0330471296536</c:v>
                </c:pt>
                <c:pt idx="708">
                  <c:v>312.19794605127117</c:v>
                </c:pt>
                <c:pt idx="709">
                  <c:v>313.49755726309735</c:v>
                </c:pt>
                <c:pt idx="710">
                  <c:v>314.84231640537337</c:v>
                </c:pt>
                <c:pt idx="711">
                  <c:v>321.16722635355188</c:v>
                </c:pt>
                <c:pt idx="712">
                  <c:v>323.27719242747082</c:v>
                </c:pt>
                <c:pt idx="713">
                  <c:v>323.54660958386449</c:v>
                </c:pt>
                <c:pt idx="714">
                  <c:v>326.8705334816205</c:v>
                </c:pt>
                <c:pt idx="715">
                  <c:v>326.8705334816205</c:v>
                </c:pt>
                <c:pt idx="716">
                  <c:v>328.66810538003051</c:v>
                </c:pt>
                <c:pt idx="717">
                  <c:v>329.34234966437543</c:v>
                </c:pt>
                <c:pt idx="718">
                  <c:v>329.92676299796921</c:v>
                </c:pt>
                <c:pt idx="719">
                  <c:v>341.49316491348463</c:v>
                </c:pt>
                <c:pt idx="720">
                  <c:v>342.12395109762593</c:v>
                </c:pt>
                <c:pt idx="721">
                  <c:v>342.84493927246399</c:v>
                </c:pt>
                <c:pt idx="722">
                  <c:v>342.84493927246399</c:v>
                </c:pt>
                <c:pt idx="723">
                  <c:v>343.74630897667384</c:v>
                </c:pt>
                <c:pt idx="724">
                  <c:v>344.24212599349431</c:v>
                </c:pt>
                <c:pt idx="725">
                  <c:v>345.36915087371517</c:v>
                </c:pt>
                <c:pt idx="726">
                  <c:v>348.07496228170572</c:v>
                </c:pt>
                <c:pt idx="727">
                  <c:v>348.88696757053225</c:v>
                </c:pt>
                <c:pt idx="728">
                  <c:v>356.01975026678878</c:v>
                </c:pt>
                <c:pt idx="729">
                  <c:v>359.5444227050898</c:v>
                </c:pt>
                <c:pt idx="730">
                  <c:v>361.21717342289452</c:v>
                </c:pt>
                <c:pt idx="731">
                  <c:v>362.43815025084336</c:v>
                </c:pt>
                <c:pt idx="732">
                  <c:v>367.0079069119015</c:v>
                </c:pt>
                <c:pt idx="733">
                  <c:v>374.34551051879953</c:v>
                </c:pt>
                <c:pt idx="734">
                  <c:v>380.33147616538838</c:v>
                </c:pt>
                <c:pt idx="735">
                  <c:v>387.86841038368436</c:v>
                </c:pt>
                <c:pt idx="736">
                  <c:v>395.55197877451218</c:v>
                </c:pt>
                <c:pt idx="737">
                  <c:v>397.82723637116135</c:v>
                </c:pt>
                <c:pt idx="738">
                  <c:v>403.1093674062725</c:v>
                </c:pt>
                <c:pt idx="739">
                  <c:v>407.11979142848213</c:v>
                </c:pt>
                <c:pt idx="740">
                  <c:v>437.15059088319146</c:v>
                </c:pt>
                <c:pt idx="741">
                  <c:v>447.01208442749902</c:v>
                </c:pt>
                <c:pt idx="742">
                  <c:v>449.58340462439372</c:v>
                </c:pt>
                <c:pt idx="743">
                  <c:v>450.73168120613275</c:v>
                </c:pt>
                <c:pt idx="744">
                  <c:v>452.93700478891452</c:v>
                </c:pt>
                <c:pt idx="745">
                  <c:v>456.01665894573682</c:v>
                </c:pt>
                <c:pt idx="746">
                  <c:v>456.61439128495209</c:v>
                </c:pt>
                <c:pt idx="747">
                  <c:v>462.73315026081258</c:v>
                </c:pt>
                <c:pt idx="748">
                  <c:v>469.82597818483242</c:v>
                </c:pt>
                <c:pt idx="749">
                  <c:v>471.94626712294308</c:v>
                </c:pt>
                <c:pt idx="750">
                  <c:v>472.13067595291648</c:v>
                </c:pt>
                <c:pt idx="751">
                  <c:v>472.2228825201019</c:v>
                </c:pt>
                <c:pt idx="752">
                  <c:v>475.03587184181202</c:v>
                </c:pt>
                <c:pt idx="753">
                  <c:v>475.9584537628067</c:v>
                </c:pt>
                <c:pt idx="754">
                  <c:v>481.21990598084949</c:v>
                </c:pt>
                <c:pt idx="755">
                  <c:v>485.51558662652712</c:v>
                </c:pt>
                <c:pt idx="756">
                  <c:v>497.44879806901673</c:v>
                </c:pt>
                <c:pt idx="757">
                  <c:v>503.42429332931454</c:v>
                </c:pt>
                <c:pt idx="758">
                  <c:v>515.57875592457481</c:v>
                </c:pt>
                <c:pt idx="759">
                  <c:v>515.7180700252776</c:v>
                </c:pt>
                <c:pt idx="760">
                  <c:v>520.68902146235473</c:v>
                </c:pt>
                <c:pt idx="761">
                  <c:v>522.17644736702903</c:v>
                </c:pt>
                <c:pt idx="762">
                  <c:v>523.38524725901277</c:v>
                </c:pt>
                <c:pt idx="763">
                  <c:v>527.24570527940386</c:v>
                </c:pt>
                <c:pt idx="764">
                  <c:v>532.50541467740504</c:v>
                </c:pt>
                <c:pt idx="765">
                  <c:v>534.55465974621086</c:v>
                </c:pt>
                <c:pt idx="766">
                  <c:v>535.8590795363624</c:v>
                </c:pt>
                <c:pt idx="767">
                  <c:v>541.49920608259072</c:v>
                </c:pt>
                <c:pt idx="768">
                  <c:v>542.61852017277283</c:v>
                </c:pt>
                <c:pt idx="769">
                  <c:v>544.81109592032874</c:v>
                </c:pt>
                <c:pt idx="770">
                  <c:v>546.58438332191224</c:v>
                </c:pt>
                <c:pt idx="771">
                  <c:v>548.49823492331984</c:v>
                </c:pt>
                <c:pt idx="772">
                  <c:v>549.4320348476906</c:v>
                </c:pt>
                <c:pt idx="773">
                  <c:v>549.71220215184167</c:v>
                </c:pt>
                <c:pt idx="774">
                  <c:v>550.17917568153803</c:v>
                </c:pt>
                <c:pt idx="775">
                  <c:v>550.73959014866136</c:v>
                </c:pt>
                <c:pt idx="776">
                  <c:v>553.86949744148046</c:v>
                </c:pt>
                <c:pt idx="777">
                  <c:v>557.98280620340938</c:v>
                </c:pt>
                <c:pt idx="778">
                  <c:v>560.92922353734036</c:v>
                </c:pt>
                <c:pt idx="779">
                  <c:v>564.81312649088682</c:v>
                </c:pt>
                <c:pt idx="780">
                  <c:v>565.00036323282882</c:v>
                </c:pt>
                <c:pt idx="781">
                  <c:v>565.46847949447522</c:v>
                </c:pt>
                <c:pt idx="782">
                  <c:v>566.03026502706132</c:v>
                </c:pt>
                <c:pt idx="783">
                  <c:v>574.83811940570843</c:v>
                </c:pt>
                <c:pt idx="784">
                  <c:v>574.88500257653493</c:v>
                </c:pt>
                <c:pt idx="785">
                  <c:v>576.24476573520064</c:v>
                </c:pt>
                <c:pt idx="786">
                  <c:v>576.61992424863058</c:v>
                </c:pt>
                <c:pt idx="787">
                  <c:v>586.522750320672</c:v>
                </c:pt>
                <c:pt idx="788">
                  <c:v>591.78549587398197</c:v>
                </c:pt>
                <c:pt idx="789">
                  <c:v>595.7824401305835</c:v>
                </c:pt>
                <c:pt idx="790">
                  <c:v>596.0646717210434</c:v>
                </c:pt>
                <c:pt idx="791">
                  <c:v>601.0057366893584</c:v>
                </c:pt>
                <c:pt idx="792">
                  <c:v>603.73671772217699</c:v>
                </c:pt>
                <c:pt idx="793">
                  <c:v>607.45836713611675</c:v>
                </c:pt>
                <c:pt idx="794">
                  <c:v>609.53211627924009</c:v>
                </c:pt>
                <c:pt idx="795">
                  <c:v>611.51222547153429</c:v>
                </c:pt>
                <c:pt idx="796">
                  <c:v>612.12523935677359</c:v>
                </c:pt>
                <c:pt idx="797">
                  <c:v>613.63444412100682</c:v>
                </c:pt>
                <c:pt idx="798">
                  <c:v>617.2674098568541</c:v>
                </c:pt>
                <c:pt idx="799">
                  <c:v>617.45619097779581</c:v>
                </c:pt>
                <c:pt idx="800">
                  <c:v>618.11696814822517</c:v>
                </c:pt>
                <c:pt idx="801">
                  <c:v>618.6361973985978</c:v>
                </c:pt>
                <c:pt idx="802">
                  <c:v>619.76920532213262</c:v>
                </c:pt>
                <c:pt idx="803">
                  <c:v>620.00527351007179</c:v>
                </c:pt>
                <c:pt idx="804">
                  <c:v>623.54732495455596</c:v>
                </c:pt>
                <c:pt idx="805">
                  <c:v>629.54959254062919</c:v>
                </c:pt>
                <c:pt idx="806">
                  <c:v>630.58991627113596</c:v>
                </c:pt>
                <c:pt idx="807">
                  <c:v>631.48851085132776</c:v>
                </c:pt>
                <c:pt idx="808">
                  <c:v>632.00880622137049</c:v>
                </c:pt>
                <c:pt idx="809">
                  <c:v>641.04961334298753</c:v>
                </c:pt>
                <c:pt idx="810">
                  <c:v>641.99701449612792</c:v>
                </c:pt>
                <c:pt idx="811">
                  <c:v>642.66027640646655</c:v>
                </c:pt>
                <c:pt idx="812">
                  <c:v>644.79264189452329</c:v>
                </c:pt>
                <c:pt idx="813">
                  <c:v>645.69318102565353</c:v>
                </c:pt>
                <c:pt idx="814">
                  <c:v>651.33619341926556</c:v>
                </c:pt>
                <c:pt idx="815">
                  <c:v>655.89204689313021</c:v>
                </c:pt>
                <c:pt idx="816">
                  <c:v>656.55670360337422</c:v>
                </c:pt>
                <c:pt idx="817">
                  <c:v>660.5935464767083</c:v>
                </c:pt>
                <c:pt idx="818">
                  <c:v>661.06863020010474</c:v>
                </c:pt>
                <c:pt idx="819">
                  <c:v>662.2089693779875</c:v>
                </c:pt>
                <c:pt idx="820">
                  <c:v>662.54160506066523</c:v>
                </c:pt>
                <c:pt idx="821">
                  <c:v>663.72972511156672</c:v>
                </c:pt>
                <c:pt idx="822">
                  <c:v>663.87231373969792</c:v>
                </c:pt>
                <c:pt idx="823">
                  <c:v>665.20328785818231</c:v>
                </c:pt>
                <c:pt idx="824">
                  <c:v>668.24651061035433</c:v>
                </c:pt>
                <c:pt idx="825">
                  <c:v>670.24437830947386</c:v>
                </c:pt>
                <c:pt idx="826">
                  <c:v>675.47971321758621</c:v>
                </c:pt>
                <c:pt idx="827">
                  <c:v>677.09873393895521</c:v>
                </c:pt>
                <c:pt idx="828">
                  <c:v>682.38707353715836</c:v>
                </c:pt>
                <c:pt idx="829">
                  <c:v>686.96411871164582</c:v>
                </c:pt>
                <c:pt idx="830">
                  <c:v>688.25197125177499</c:v>
                </c:pt>
                <c:pt idx="831">
                  <c:v>689.11067576284825</c:v>
                </c:pt>
                <c:pt idx="832">
                  <c:v>689.3492241192921</c:v>
                </c:pt>
                <c:pt idx="833">
                  <c:v>690.11263531402039</c:v>
                </c:pt>
                <c:pt idx="834">
                  <c:v>697.46486320731196</c:v>
                </c:pt>
                <c:pt idx="835">
                  <c:v>698.18141451572956</c:v>
                </c:pt>
                <c:pt idx="836">
                  <c:v>698.65915728759194</c:v>
                </c:pt>
                <c:pt idx="837">
                  <c:v>701.7653020055169</c:v>
                </c:pt>
                <c:pt idx="838">
                  <c:v>705.11196301126108</c:v>
                </c:pt>
                <c:pt idx="839">
                  <c:v>713.96459608426892</c:v>
                </c:pt>
                <c:pt idx="840">
                  <c:v>717.07769312432765</c:v>
                </c:pt>
                <c:pt idx="841">
                  <c:v>717.55675616960502</c:v>
                </c:pt>
                <c:pt idx="842">
                  <c:v>718.37123983791332</c:v>
                </c:pt>
                <c:pt idx="843">
                  <c:v>721.05492585732964</c:v>
                </c:pt>
                <c:pt idx="844">
                  <c:v>721.24665768170951</c:v>
                </c:pt>
                <c:pt idx="845">
                  <c:v>723.40400771378279</c:v>
                </c:pt>
                <c:pt idx="846">
                  <c:v>723.78760716177703</c:v>
                </c:pt>
                <c:pt idx="847">
                  <c:v>724.5548699347828</c:v>
                </c:pt>
                <c:pt idx="848">
                  <c:v>726.71325295894565</c:v>
                </c:pt>
                <c:pt idx="849">
                  <c:v>732.18416841293367</c:v>
                </c:pt>
                <c:pt idx="850">
                  <c:v>738.86068128361183</c:v>
                </c:pt>
                <c:pt idx="851">
                  <c:v>742.36961541539711</c:v>
                </c:pt>
                <c:pt idx="852">
                  <c:v>743.47553542907428</c:v>
                </c:pt>
                <c:pt idx="853">
                  <c:v>744.62972550223867</c:v>
                </c:pt>
                <c:pt idx="854">
                  <c:v>749.82593720565637</c:v>
                </c:pt>
                <c:pt idx="855">
                  <c:v>749.97033142690418</c:v>
                </c:pt>
                <c:pt idx="856">
                  <c:v>760.66374221695366</c:v>
                </c:pt>
                <c:pt idx="857">
                  <c:v>765.2929474884819</c:v>
                </c:pt>
                <c:pt idx="858">
                  <c:v>767.56043425022028</c:v>
                </c:pt>
                <c:pt idx="859">
                  <c:v>770.98716267947327</c:v>
                </c:pt>
                <c:pt idx="860">
                  <c:v>774.94685147952362</c:v>
                </c:pt>
                <c:pt idx="861">
                  <c:v>777.12078840019535</c:v>
                </c:pt>
                <c:pt idx="862">
                  <c:v>781.32561405102319</c:v>
                </c:pt>
                <c:pt idx="863">
                  <c:v>782.0024841016309</c:v>
                </c:pt>
                <c:pt idx="864">
                  <c:v>783.30805742646305</c:v>
                </c:pt>
                <c:pt idx="865">
                  <c:v>784.95245187470255</c:v>
                </c:pt>
                <c:pt idx="866">
                  <c:v>787.03266837765909</c:v>
                </c:pt>
                <c:pt idx="867">
                  <c:v>787.22620760605423</c:v>
                </c:pt>
                <c:pt idx="868">
                  <c:v>787.90363606705353</c:v>
                </c:pt>
                <c:pt idx="869">
                  <c:v>789.11348897216828</c:v>
                </c:pt>
                <c:pt idx="870">
                  <c:v>789.25868503595757</c:v>
                </c:pt>
                <c:pt idx="871">
                  <c:v>790.12992312392578</c:v>
                </c:pt>
                <c:pt idx="872">
                  <c:v>790.3719524744281</c:v>
                </c:pt>
                <c:pt idx="873">
                  <c:v>790.42035932375154</c:v>
                </c:pt>
                <c:pt idx="874">
                  <c:v>793.03481376885213</c:v>
                </c:pt>
                <c:pt idx="875">
                  <c:v>801.17475097881129</c:v>
                </c:pt>
                <c:pt idx="876">
                  <c:v>803.45364031283896</c:v>
                </c:pt>
                <c:pt idx="877">
                  <c:v>804.61760557351738</c:v>
                </c:pt>
                <c:pt idx="878">
                  <c:v>806.99461598848416</c:v>
                </c:pt>
                <c:pt idx="879">
                  <c:v>807.23721193686026</c:v>
                </c:pt>
                <c:pt idx="880">
                  <c:v>810.19753624087843</c:v>
                </c:pt>
                <c:pt idx="881">
                  <c:v>812.57637642093664</c:v>
                </c:pt>
                <c:pt idx="882">
                  <c:v>813.06194970843387</c:v>
                </c:pt>
                <c:pt idx="883">
                  <c:v>814.03319356990892</c:v>
                </c:pt>
                <c:pt idx="884">
                  <c:v>815.05313919788944</c:v>
                </c:pt>
                <c:pt idx="885">
                  <c:v>816.07322776286333</c:v>
                </c:pt>
                <c:pt idx="886">
                  <c:v>816.17038650802465</c:v>
                </c:pt>
                <c:pt idx="887">
                  <c:v>817.57933394072518</c:v>
                </c:pt>
                <c:pt idx="888">
                  <c:v>819.8147747390949</c:v>
                </c:pt>
                <c:pt idx="889">
                  <c:v>820.93275200811411</c:v>
                </c:pt>
                <c:pt idx="890">
                  <c:v>821.17581319739293</c:v>
                </c:pt>
                <c:pt idx="891">
                  <c:v>821.37026797289889</c:v>
                </c:pt>
                <c:pt idx="892">
                  <c:v>821.56472792505917</c:v>
                </c:pt>
                <c:pt idx="893">
                  <c:v>821.85642755890274</c:v>
                </c:pt>
                <c:pt idx="894">
                  <c:v>823.50961209998081</c:v>
                </c:pt>
                <c:pt idx="895">
                  <c:v>823.99591399111273</c:v>
                </c:pt>
                <c:pt idx="896">
                  <c:v>824.43361333546488</c:v>
                </c:pt>
                <c:pt idx="897">
                  <c:v>827.93615044618582</c:v>
                </c:pt>
                <c:pt idx="898">
                  <c:v>828.52006943822414</c:v>
                </c:pt>
                <c:pt idx="899">
                  <c:v>828.61739379086237</c:v>
                </c:pt>
                <c:pt idx="900">
                  <c:v>829.63937746196802</c:v>
                </c:pt>
                <c:pt idx="901">
                  <c:v>834.89754111228604</c:v>
                </c:pt>
                <c:pt idx="902">
                  <c:v>835.62813907392615</c:v>
                </c:pt>
                <c:pt idx="903">
                  <c:v>836.31009591987345</c:v>
                </c:pt>
                <c:pt idx="904">
                  <c:v>836.94339810509825</c:v>
                </c:pt>
                <c:pt idx="905">
                  <c:v>839.67209127175784</c:v>
                </c:pt>
                <c:pt idx="906">
                  <c:v>839.72082711114319</c:v>
                </c:pt>
                <c:pt idx="907">
                  <c:v>840.93932769163268</c:v>
                </c:pt>
                <c:pt idx="908">
                  <c:v>841.37803713322921</c:v>
                </c:pt>
                <c:pt idx="909">
                  <c:v>842.01177455377228</c:v>
                </c:pt>
                <c:pt idx="910">
                  <c:v>842.45054768994839</c:v>
                </c:pt>
                <c:pt idx="911">
                  <c:v>842.79183369571194</c:v>
                </c:pt>
                <c:pt idx="912">
                  <c:v>843.0356190619159</c:v>
                </c:pt>
                <c:pt idx="913">
                  <c:v>849.86487121944447</c:v>
                </c:pt>
                <c:pt idx="914">
                  <c:v>852.84244224748022</c:v>
                </c:pt>
                <c:pt idx="915">
                  <c:v>856.79811014915447</c:v>
                </c:pt>
                <c:pt idx="916">
                  <c:v>861.53790972821116</c:v>
                </c:pt>
                <c:pt idx="917">
                  <c:v>861.63566923853489</c:v>
                </c:pt>
                <c:pt idx="918">
                  <c:v>862.66222134421037</c:v>
                </c:pt>
                <c:pt idx="919">
                  <c:v>862.66222134421037</c:v>
                </c:pt>
                <c:pt idx="920">
                  <c:v>863.59112810787019</c:v>
                </c:pt>
                <c:pt idx="921">
                  <c:v>863.78670213452324</c:v>
                </c:pt>
                <c:pt idx="922">
                  <c:v>865.88944591979691</c:v>
                </c:pt>
                <c:pt idx="923">
                  <c:v>867.35682635315845</c:v>
                </c:pt>
                <c:pt idx="924">
                  <c:v>868.18846953190143</c:v>
                </c:pt>
                <c:pt idx="925">
                  <c:v>868.28631597309175</c:v>
                </c:pt>
                <c:pt idx="926">
                  <c:v>886.36080352091926</c:v>
                </c:pt>
                <c:pt idx="927">
                  <c:v>887.39073589499742</c:v>
                </c:pt>
                <c:pt idx="928">
                  <c:v>892.88607304134371</c:v>
                </c:pt>
                <c:pt idx="929">
                  <c:v>893.22966375314377</c:v>
                </c:pt>
                <c:pt idx="930">
                  <c:v>893.426008278626</c:v>
                </c:pt>
                <c:pt idx="931">
                  <c:v>893.96598188063683</c:v>
                </c:pt>
                <c:pt idx="932">
                  <c:v>896.32267914512011</c:v>
                </c:pt>
                <c:pt idx="933">
                  <c:v>896.56821042883837</c:v>
                </c:pt>
                <c:pt idx="934">
                  <c:v>896.86285842321558</c:v>
                </c:pt>
                <c:pt idx="935">
                  <c:v>897.25574015416248</c:v>
                </c:pt>
                <c:pt idx="936">
                  <c:v>902.07018576030362</c:v>
                </c:pt>
                <c:pt idx="937">
                  <c:v>902.46333589541211</c:v>
                </c:pt>
                <c:pt idx="938">
                  <c:v>904.47854798141123</c:v>
                </c:pt>
                <c:pt idx="939">
                  <c:v>906.19927139430104</c:v>
                </c:pt>
                <c:pt idx="940">
                  <c:v>906.74015012279199</c:v>
                </c:pt>
                <c:pt idx="941">
                  <c:v>908.36301562342157</c:v>
                </c:pt>
                <c:pt idx="942">
                  <c:v>909.14998328627803</c:v>
                </c:pt>
                <c:pt idx="943">
                  <c:v>909.19917144868293</c:v>
                </c:pt>
                <c:pt idx="944">
                  <c:v>910.67496309139528</c:v>
                </c:pt>
                <c:pt idx="945">
                  <c:v>912.88918300654154</c:v>
                </c:pt>
                <c:pt idx="946">
                  <c:v>913.28288896895879</c:v>
                </c:pt>
                <c:pt idx="947">
                  <c:v>913.72583229855059</c:v>
                </c:pt>
                <c:pt idx="948">
                  <c:v>918.99389209282936</c:v>
                </c:pt>
                <c:pt idx="949">
                  <c:v>919.28940408849655</c:v>
                </c:pt>
                <c:pt idx="950">
                  <c:v>919.48641838158358</c:v>
                </c:pt>
                <c:pt idx="951">
                  <c:v>921.50610522035004</c:v>
                </c:pt>
                <c:pt idx="952">
                  <c:v>926.58228508315494</c:v>
                </c:pt>
                <c:pt idx="953">
                  <c:v>927.46972673088248</c:v>
                </c:pt>
                <c:pt idx="954">
                  <c:v>928.94902227243267</c:v>
                </c:pt>
                <c:pt idx="955">
                  <c:v>930.97118311994768</c:v>
                </c:pt>
                <c:pt idx="956">
                  <c:v>931.41514269749121</c:v>
                </c:pt>
                <c:pt idx="957">
                  <c:v>931.51380383266951</c:v>
                </c:pt>
                <c:pt idx="958">
                  <c:v>931.66179788843203</c:v>
                </c:pt>
                <c:pt idx="959">
                  <c:v>934.03008669715155</c:v>
                </c:pt>
                <c:pt idx="960">
                  <c:v>938.32445096242338</c:v>
                </c:pt>
                <c:pt idx="961">
                  <c:v>939.01571955270049</c:v>
                </c:pt>
                <c:pt idx="962">
                  <c:v>940.99111076051986</c:v>
                </c:pt>
                <c:pt idx="963">
                  <c:v>942.91759923653228</c:v>
                </c:pt>
                <c:pt idx="964">
                  <c:v>949.29321792057408</c:v>
                </c:pt>
                <c:pt idx="965">
                  <c:v>952.11200727735388</c:v>
                </c:pt>
                <c:pt idx="966">
                  <c:v>952.26039269515127</c:v>
                </c:pt>
                <c:pt idx="967">
                  <c:v>956.66377003615298</c:v>
                </c:pt>
                <c:pt idx="968">
                  <c:v>957.4556502397495</c:v>
                </c:pt>
                <c:pt idx="969">
                  <c:v>958.04961272575224</c:v>
                </c:pt>
                <c:pt idx="970">
                  <c:v>958.14861083393589</c:v>
                </c:pt>
                <c:pt idx="971">
                  <c:v>958.59411773669706</c:v>
                </c:pt>
                <c:pt idx="972">
                  <c:v>962.01050842070015</c:v>
                </c:pt>
                <c:pt idx="973">
                  <c:v>965.32929073236062</c:v>
                </c:pt>
                <c:pt idx="974">
                  <c:v>966.41934451299323</c:v>
                </c:pt>
                <c:pt idx="975">
                  <c:v>968.74859957553247</c:v>
                </c:pt>
                <c:pt idx="976">
                  <c:v>969.29384345560106</c:v>
                </c:pt>
                <c:pt idx="977">
                  <c:v>970.23571682666875</c:v>
                </c:pt>
                <c:pt idx="978">
                  <c:v>971.22728354094841</c:v>
                </c:pt>
                <c:pt idx="979">
                  <c:v>973.21078933037688</c:v>
                </c:pt>
                <c:pt idx="980">
                  <c:v>974.50033422801732</c:v>
                </c:pt>
                <c:pt idx="981">
                  <c:v>975.74047890344309</c:v>
                </c:pt>
                <c:pt idx="982">
                  <c:v>981.94410671147773</c:v>
                </c:pt>
                <c:pt idx="983">
                  <c:v>982.68886710223535</c:v>
                </c:pt>
                <c:pt idx="984">
                  <c:v>984.32758495374924</c:v>
                </c:pt>
                <c:pt idx="985">
                  <c:v>986.41371285735863</c:v>
                </c:pt>
                <c:pt idx="986">
                  <c:v>989.74271190781553</c:v>
                </c:pt>
                <c:pt idx="987">
                  <c:v>990.43849876063143</c:v>
                </c:pt>
                <c:pt idx="988">
                  <c:v>993.27196977651965</c:v>
                </c:pt>
                <c:pt idx="989">
                  <c:v>996.85252348365032</c:v>
                </c:pt>
                <c:pt idx="990">
                  <c:v>998.79265720075307</c:v>
                </c:pt>
                <c:pt idx="991">
                  <c:v>998.94191766331107</c:v>
                </c:pt>
                <c:pt idx="992">
                  <c:v>1001.4300000413585</c:v>
                </c:pt>
                <c:pt idx="993">
                  <c:v>1004.0184219479437</c:v>
                </c:pt>
                <c:pt idx="994">
                  <c:v>1006.5578743376693</c:v>
                </c:pt>
                <c:pt idx="995">
                  <c:v>1008.3509103155493</c:v>
                </c:pt>
                <c:pt idx="996">
                  <c:v>1009.1479430034096</c:v>
                </c:pt>
                <c:pt idx="997">
                  <c:v>1009.1977601572551</c:v>
                </c:pt>
                <c:pt idx="998">
                  <c:v>1009.247577618235</c:v>
                </c:pt>
                <c:pt idx="999">
                  <c:v>1011.3401882667694</c:v>
                </c:pt>
                <c:pt idx="1000">
                  <c:v>1011.788675291172</c:v>
                </c:pt>
                <c:pt idx="1001">
                  <c:v>1012.8850815594848</c:v>
                </c:pt>
                <c:pt idx="1002">
                  <c:v>1013.1841272261964</c:v>
                </c:pt>
                <c:pt idx="1003">
                  <c:v>1013.7822516933888</c:v>
                </c:pt>
                <c:pt idx="1004">
                  <c:v>1015.1281932389563</c:v>
                </c:pt>
                <c:pt idx="1005">
                  <c:v>1017.571398804335</c:v>
                </c:pt>
                <c:pt idx="1006">
                  <c:v>1018.419213487924</c:v>
                </c:pt>
                <c:pt idx="1007">
                  <c:v>1020.8634099596078</c:v>
                </c:pt>
                <c:pt idx="1008">
                  <c:v>1020.8634099596078</c:v>
                </c:pt>
                <c:pt idx="1009">
                  <c:v>1021.7614626943873</c:v>
                </c:pt>
                <c:pt idx="1010">
                  <c:v>1029.1991496448652</c:v>
                </c:pt>
                <c:pt idx="1011">
                  <c:v>1031.6965381660057</c:v>
                </c:pt>
                <c:pt idx="1012">
                  <c:v>1033.495130487825</c:v>
                </c:pt>
                <c:pt idx="1013">
                  <c:v>1036.6936042132879</c:v>
                </c:pt>
                <c:pt idx="1014">
                  <c:v>1036.6936042132879</c:v>
                </c:pt>
                <c:pt idx="1015">
                  <c:v>1038.8932793067493</c:v>
                </c:pt>
                <c:pt idx="1016">
                  <c:v>1041.3436116698265</c:v>
                </c:pt>
                <c:pt idx="1017">
                  <c:v>1041.3936260662817</c:v>
                </c:pt>
                <c:pt idx="1018">
                  <c:v>1041.7937521985557</c:v>
                </c:pt>
                <c:pt idx="1019">
                  <c:v>1043.1443217300266</c:v>
                </c:pt>
                <c:pt idx="1020">
                  <c:v>1046.4966931685531</c:v>
                </c:pt>
                <c:pt idx="1021">
                  <c:v>1050.5513825129076</c:v>
                </c:pt>
                <c:pt idx="1022">
                  <c:v>1055.159125580373</c:v>
                </c:pt>
                <c:pt idx="1023">
                  <c:v>1057.5140723567806</c:v>
                </c:pt>
                <c:pt idx="1024">
                  <c:v>1060.6717534947504</c:v>
                </c:pt>
                <c:pt idx="1025">
                  <c:v>1063.1787053695721</c:v>
                </c:pt>
                <c:pt idx="1026">
                  <c:v>1065.2851297685756</c:v>
                </c:pt>
                <c:pt idx="1027">
                  <c:v>1066.3385421053342</c:v>
                </c:pt>
                <c:pt idx="1028">
                  <c:v>1068.3955886492333</c:v>
                </c:pt>
                <c:pt idx="1029">
                  <c:v>1068.5963033257433</c:v>
                </c:pt>
                <c:pt idx="1030">
                  <c:v>1068.8973844080388</c:v>
                </c:pt>
                <c:pt idx="1031">
                  <c:v>1070.5535248217154</c:v>
                </c:pt>
                <c:pt idx="1032">
                  <c:v>1072.41080073433</c:v>
                </c:pt>
                <c:pt idx="1033">
                  <c:v>1072.5112058046075</c:v>
                </c:pt>
                <c:pt idx="1034">
                  <c:v>1074.5697758561778</c:v>
                </c:pt>
                <c:pt idx="1035">
                  <c:v>1078.4372415537389</c:v>
                </c:pt>
                <c:pt idx="1036">
                  <c:v>1082.7085973366768</c:v>
                </c:pt>
                <c:pt idx="1037">
                  <c:v>1083.2615200673533</c:v>
                </c:pt>
                <c:pt idx="1038">
                  <c:v>1083.9150211701017</c:v>
                </c:pt>
                <c:pt idx="1039">
                  <c:v>1084.1161086674899</c:v>
                </c:pt>
                <c:pt idx="1040">
                  <c:v>1087.9879813579405</c:v>
                </c:pt>
                <c:pt idx="1041">
                  <c:v>1088.4406543087048</c:v>
                </c:pt>
                <c:pt idx="1042">
                  <c:v>1089.094558230322</c:v>
                </c:pt>
                <c:pt idx="1043">
                  <c:v>1090.4025184696102</c:v>
                </c:pt>
                <c:pt idx="1044">
                  <c:v>1092.2138756785234</c:v>
                </c:pt>
                <c:pt idx="1045">
                  <c:v>1096.3915433282393</c:v>
                </c:pt>
                <c:pt idx="1046">
                  <c:v>1097.549576086315</c:v>
                </c:pt>
                <c:pt idx="1047">
                  <c:v>1097.6502820858348</c:v>
                </c:pt>
                <c:pt idx="1048">
                  <c:v>1098.7077675044779</c:v>
                </c:pt>
                <c:pt idx="1049">
                  <c:v>1099.1106538750707</c:v>
                </c:pt>
                <c:pt idx="1050">
                  <c:v>1100.5209072577736</c:v>
                </c:pt>
                <c:pt idx="1051">
                  <c:v>1101.7802606092737</c:v>
                </c:pt>
                <c:pt idx="1052">
                  <c:v>1103.946786334644</c:v>
                </c:pt>
                <c:pt idx="1053">
                  <c:v>1112.0635761146725</c:v>
                </c:pt>
                <c:pt idx="1054">
                  <c:v>1113.6273259114957</c:v>
                </c:pt>
                <c:pt idx="1055">
                  <c:v>1115.5950316787075</c:v>
                </c:pt>
                <c:pt idx="1056">
                  <c:v>1118.8755500663237</c:v>
                </c:pt>
                <c:pt idx="1057">
                  <c:v>1120.7434849005697</c:v>
                </c:pt>
                <c:pt idx="1058">
                  <c:v>1122.2078272070898</c:v>
                </c:pt>
                <c:pt idx="1059">
                  <c:v>1122.8643378674105</c:v>
                </c:pt>
                <c:pt idx="1060">
                  <c:v>1125.6929592484078</c:v>
                </c:pt>
                <c:pt idx="1061">
                  <c:v>1128.7246609597348</c:v>
                </c:pt>
                <c:pt idx="1062">
                  <c:v>1128.9268124905295</c:v>
                </c:pt>
                <c:pt idx="1063">
                  <c:v>1131.2013450753902</c:v>
                </c:pt>
                <c:pt idx="1064">
                  <c:v>1132.4652344124379</c:v>
                </c:pt>
                <c:pt idx="1065">
                  <c:v>1135.2970203882855</c:v>
                </c:pt>
                <c:pt idx="1066">
                  <c:v>1137.016773372234</c:v>
                </c:pt>
                <c:pt idx="1067">
                  <c:v>1137.7755970073947</c:v>
                </c:pt>
                <c:pt idx="1068">
                  <c:v>1140.4067024469166</c:v>
                </c:pt>
                <c:pt idx="1069">
                  <c:v>1141.0139945149463</c:v>
                </c:pt>
                <c:pt idx="1070">
                  <c:v>1142.5324114570553</c:v>
                </c:pt>
                <c:pt idx="1071">
                  <c:v>1144.1523501902439</c:v>
                </c:pt>
                <c:pt idx="1072">
                  <c:v>1145.7725922750749</c:v>
                </c:pt>
                <c:pt idx="1073">
                  <c:v>1147.4437845072441</c:v>
                </c:pt>
                <c:pt idx="1074">
                  <c:v>1147.747672274746</c:v>
                </c:pt>
                <c:pt idx="1075">
                  <c:v>1147.9502700390212</c:v>
                </c:pt>
                <c:pt idx="1076">
                  <c:v>1150.5338065099145</c:v>
                </c:pt>
                <c:pt idx="1077">
                  <c:v>1157.3762911973688</c:v>
                </c:pt>
                <c:pt idx="1078">
                  <c:v>1158.0861902732854</c:v>
                </c:pt>
                <c:pt idx="1079">
                  <c:v>1158.1368995639366</c:v>
                </c:pt>
                <c:pt idx="1080">
                  <c:v>1158.1876091497406</c:v>
                </c:pt>
                <c:pt idx="1081">
                  <c:v>1158.3397396780251</c:v>
                </c:pt>
                <c:pt idx="1082">
                  <c:v>1159.9119106545822</c:v>
                </c:pt>
                <c:pt idx="1083">
                  <c:v>1160.5712925417954</c:v>
                </c:pt>
                <c:pt idx="1084">
                  <c:v>1163.767464596024</c:v>
                </c:pt>
                <c:pt idx="1085">
                  <c:v>1164.3256463602781</c:v>
                </c:pt>
                <c:pt idx="1086">
                  <c:v>1164.4778839388705</c:v>
                </c:pt>
                <c:pt idx="1087">
                  <c:v>1166.152672308478</c:v>
                </c:pt>
                <c:pt idx="1088">
                  <c:v>1166.3049417034206</c:v>
                </c:pt>
                <c:pt idx="1089">
                  <c:v>1167.3709016809319</c:v>
                </c:pt>
                <c:pt idx="1090">
                  <c:v>1167.777015829008</c:v>
                </c:pt>
                <c:pt idx="1091">
                  <c:v>1168.3862223791432</c:v>
                </c:pt>
                <c:pt idx="1092">
                  <c:v>1169.7570920862745</c:v>
                </c:pt>
                <c:pt idx="1093">
                  <c:v>1175.2935240716279</c:v>
                </c:pt>
                <c:pt idx="1094">
                  <c:v>1178.3934180746639</c:v>
                </c:pt>
                <c:pt idx="1095">
                  <c:v>1178.3934180746639</c:v>
                </c:pt>
                <c:pt idx="1096">
                  <c:v>1181.9520195293651</c:v>
                </c:pt>
                <c:pt idx="1097">
                  <c:v>1183.3758626119647</c:v>
                </c:pt>
                <c:pt idx="1098">
                  <c:v>1185.8681410840761</c:v>
                </c:pt>
                <c:pt idx="1099">
                  <c:v>1196.5063660231383</c:v>
                </c:pt>
                <c:pt idx="1100">
                  <c:v>1196.7100930043596</c:v>
                </c:pt>
                <c:pt idx="1101">
                  <c:v>1197.5759848263178</c:v>
                </c:pt>
                <c:pt idx="1102">
                  <c:v>1199.9194094508782</c:v>
                </c:pt>
                <c:pt idx="1103">
                  <c:v>1202.3653807111245</c:v>
                </c:pt>
                <c:pt idx="1104">
                  <c:v>1202.620208048676</c:v>
                </c:pt>
                <c:pt idx="1105">
                  <c:v>1204.4551801487344</c:v>
                </c:pt>
                <c:pt idx="1106">
                  <c:v>1206.5454697556502</c:v>
                </c:pt>
                <c:pt idx="1107">
                  <c:v>1208.8912558779373</c:v>
                </c:pt>
                <c:pt idx="1108">
                  <c:v>1209.1972734249903</c:v>
                </c:pt>
                <c:pt idx="1109">
                  <c:v>1211.1866430011817</c:v>
                </c:pt>
                <c:pt idx="1110">
                  <c:v>1211.9519030470187</c:v>
                </c:pt>
                <c:pt idx="1111">
                  <c:v>1212.1559834520654</c:v>
                </c:pt>
                <c:pt idx="1112">
                  <c:v>1213.4315914647736</c:v>
                </c:pt>
                <c:pt idx="1113">
                  <c:v>1213.635705621329</c:v>
                </c:pt>
                <c:pt idx="1114">
                  <c:v>1219.250667998977</c:v>
                </c:pt>
                <c:pt idx="1115">
                  <c:v>1220.8847717824779</c:v>
                </c:pt>
                <c:pt idx="1116">
                  <c:v>1223.2854007131334</c:v>
                </c:pt>
                <c:pt idx="1117">
                  <c:v>1224.358229354579</c:v>
                </c:pt>
                <c:pt idx="1118">
                  <c:v>1224.8691451020422</c:v>
                </c:pt>
                <c:pt idx="1119">
                  <c:v>1224.9202382721242</c:v>
                </c:pt>
                <c:pt idx="1120">
                  <c:v>1225.0224254824209</c:v>
                </c:pt>
                <c:pt idx="1121">
                  <c:v>1225.4822822851925</c:v>
                </c:pt>
                <c:pt idx="1122">
                  <c:v>1226.29986348899</c:v>
                </c:pt>
                <c:pt idx="1123">
                  <c:v>1231.5648187136244</c:v>
                </c:pt>
                <c:pt idx="1124">
                  <c:v>1232.5874963888286</c:v>
                </c:pt>
                <c:pt idx="1125">
                  <c:v>1234.4797553104409</c:v>
                </c:pt>
                <c:pt idx="1126">
                  <c:v>1236.1677798790504</c:v>
                </c:pt>
                <c:pt idx="1127">
                  <c:v>1236.3724103212785</c:v>
                </c:pt>
                <c:pt idx="1128">
                  <c:v>1236.9351678944772</c:v>
                </c:pt>
                <c:pt idx="1129">
                  <c:v>1237.4979604540304</c:v>
                </c:pt>
                <c:pt idx="1130">
                  <c:v>1239.5959499535095</c:v>
                </c:pt>
                <c:pt idx="1131">
                  <c:v>1239.7494804538246</c:v>
                </c:pt>
                <c:pt idx="1132">
                  <c:v>1245.8416199224714</c:v>
                </c:pt>
                <c:pt idx="1133">
                  <c:v>1245.8928316894751</c:v>
                </c:pt>
                <c:pt idx="1134">
                  <c:v>1248.8123791383568</c:v>
                </c:pt>
                <c:pt idx="1135">
                  <c:v>1251.8865987458832</c:v>
                </c:pt>
                <c:pt idx="1136">
                  <c:v>1256.5511437737173</c:v>
                </c:pt>
                <c:pt idx="1137">
                  <c:v>1257.9355880663106</c:v>
                </c:pt>
                <c:pt idx="1138">
                  <c:v>1260.0382932218533</c:v>
                </c:pt>
                <c:pt idx="1139">
                  <c:v>1260.0895847503862</c:v>
                </c:pt>
                <c:pt idx="1140">
                  <c:v>1261.4745646525535</c:v>
                </c:pt>
                <c:pt idx="1141">
                  <c:v>1268.2999286742474</c:v>
                </c:pt>
                <c:pt idx="1142">
                  <c:v>1268.3512664282641</c:v>
                </c:pt>
                <c:pt idx="1143">
                  <c:v>1270.1996165572109</c:v>
                </c:pt>
                <c:pt idx="1144">
                  <c:v>1272.0996968929448</c:v>
                </c:pt>
                <c:pt idx="1145">
                  <c:v>1274.5138780418993</c:v>
                </c:pt>
                <c:pt idx="1146">
                  <c:v>1281.4517446375944</c:v>
                </c:pt>
                <c:pt idx="1147">
                  <c:v>1285.3083665787417</c:v>
                </c:pt>
                <c:pt idx="1148">
                  <c:v>1290.7103354867354</c:v>
                </c:pt>
                <c:pt idx="1149">
                  <c:v>1293.438237861792</c:v>
                </c:pt>
                <c:pt idx="1150">
                  <c:v>1293.7985867096638</c:v>
                </c:pt>
                <c:pt idx="1151">
                  <c:v>1297.3513436896146</c:v>
                </c:pt>
                <c:pt idx="1152">
                  <c:v>1299.7206013989921</c:v>
                </c:pt>
                <c:pt idx="1153">
                  <c:v>1301.6267455662146</c:v>
                </c:pt>
                <c:pt idx="1154">
                  <c:v>1307.1928517554186</c:v>
                </c:pt>
                <c:pt idx="1155">
                  <c:v>1307.5021770365643</c:v>
                </c:pt>
                <c:pt idx="1156">
                  <c:v>1315.3934232131417</c:v>
                </c:pt>
                <c:pt idx="1157">
                  <c:v>1318.2317672751317</c:v>
                </c:pt>
                <c:pt idx="1158">
                  <c:v>1318.4898410377241</c:v>
                </c:pt>
                <c:pt idx="1159">
                  <c:v>1321.845443942404</c:v>
                </c:pt>
                <c:pt idx="1160">
                  <c:v>1325.5638147144123</c:v>
                </c:pt>
                <c:pt idx="1161">
                  <c:v>1329.4386756215979</c:v>
                </c:pt>
                <c:pt idx="1162">
                  <c:v>1332.4880157790051</c:v>
                </c:pt>
                <c:pt idx="1163">
                  <c:v>1336.5208541842112</c:v>
                </c:pt>
                <c:pt idx="1164">
                  <c:v>1339.6759356263369</c:v>
                </c:pt>
                <c:pt idx="1165">
                  <c:v>1341.7971530669042</c:v>
                </c:pt>
                <c:pt idx="1166">
                  <c:v>1341.7971530669042</c:v>
                </c:pt>
                <c:pt idx="1167">
                  <c:v>1343.4530661851024</c:v>
                </c:pt>
                <c:pt idx="1168">
                  <c:v>1347.5423350453366</c:v>
                </c:pt>
                <c:pt idx="1169">
                  <c:v>1349.1474641658601</c:v>
                </c:pt>
                <c:pt idx="1170">
                  <c:v>1353.1355657410568</c:v>
                </c:pt>
                <c:pt idx="1171">
                  <c:v>1356.7107328640286</c:v>
                </c:pt>
                <c:pt idx="1172">
                  <c:v>1357.9545822559044</c:v>
                </c:pt>
                <c:pt idx="1173">
                  <c:v>1358.8357399376016</c:v>
                </c:pt>
                <c:pt idx="1174">
                  <c:v>1360.8575253408007</c:v>
                </c:pt>
                <c:pt idx="1175">
                  <c:v>1362.4130348151489</c:v>
                </c:pt>
                <c:pt idx="1176">
                  <c:v>1362.9315939797082</c:v>
                </c:pt>
                <c:pt idx="1177">
                  <c:v>1365.0061105722853</c:v>
                </c:pt>
                <c:pt idx="1178">
                  <c:v>1365.3691970137181</c:v>
                </c:pt>
                <c:pt idx="1179">
                  <c:v>1365.5766811359015</c:v>
                </c:pt>
                <c:pt idx="1180">
                  <c:v>1365.6804248757117</c:v>
                </c:pt>
                <c:pt idx="1181">
                  <c:v>1367.8593018801453</c:v>
                </c:pt>
                <c:pt idx="1182">
                  <c:v>1370.2462569266486</c:v>
                </c:pt>
                <c:pt idx="1183">
                  <c:v>1370.9209383650514</c:v>
                </c:pt>
                <c:pt idx="1184">
                  <c:v>1372.8414439599148</c:v>
                </c:pt>
                <c:pt idx="1185">
                  <c:v>1376.8913296834266</c:v>
                </c:pt>
                <c:pt idx="1186">
                  <c:v>1380.527287710823</c:v>
                </c:pt>
                <c:pt idx="1187">
                  <c:v>1380.6831450133463</c:v>
                </c:pt>
                <c:pt idx="1188">
                  <c:v>1381.6702995109924</c:v>
                </c:pt>
                <c:pt idx="1189">
                  <c:v>1381.9820534102075</c:v>
                </c:pt>
                <c:pt idx="1190">
                  <c:v>1383.5409733498789</c:v>
                </c:pt>
                <c:pt idx="1191">
                  <c:v>1383.8008177128991</c:v>
                </c:pt>
                <c:pt idx="1192">
                  <c:v>1385.7238823641947</c:v>
                </c:pt>
                <c:pt idx="1193">
                  <c:v>1385.9837851982338</c:v>
                </c:pt>
                <c:pt idx="1194">
                  <c:v>1389.4671543678248</c:v>
                </c:pt>
                <c:pt idx="1195">
                  <c:v>1396.6978259958298</c:v>
                </c:pt>
                <c:pt idx="1196">
                  <c:v>1400.6535553488488</c:v>
                </c:pt>
                <c:pt idx="1197">
                  <c:v>1401.0179794285507</c:v>
                </c:pt>
                <c:pt idx="1198">
                  <c:v>1404.1421716377779</c:v>
                </c:pt>
                <c:pt idx="1199">
                  <c:v>1406.485970440677</c:v>
                </c:pt>
                <c:pt idx="1200">
                  <c:v>1406.6422436359383</c:v>
                </c:pt>
                <c:pt idx="1201">
                  <c:v>1414.8761515253457</c:v>
                </c:pt>
                <c:pt idx="1202">
                  <c:v>1414.9804224513425</c:v>
                </c:pt>
                <c:pt idx="1203">
                  <c:v>1416.9617800225774</c:v>
                </c:pt>
                <c:pt idx="1204">
                  <c:v>1419.0478504273156</c:v>
                </c:pt>
                <c:pt idx="1205">
                  <c:v>1419.6737576862236</c:v>
                </c:pt>
                <c:pt idx="1206">
                  <c:v>1419.7780794269445</c:v>
                </c:pt>
                <c:pt idx="1207">
                  <c:v>1423.5865782735978</c:v>
                </c:pt>
                <c:pt idx="1208">
                  <c:v>1424.1084049057304</c:v>
                </c:pt>
                <c:pt idx="1209">
                  <c:v>1427.1877431011146</c:v>
                </c:pt>
                <c:pt idx="1210">
                  <c:v>1429.9547459263649</c:v>
                </c:pt>
                <c:pt idx="1211">
                  <c:v>1430.4769086657905</c:v>
                </c:pt>
                <c:pt idx="1212">
                  <c:v>1435.6478043816765</c:v>
                </c:pt>
                <c:pt idx="1213">
                  <c:v>1438.4171692264354</c:v>
                </c:pt>
                <c:pt idx="1214">
                  <c:v>1440.9259391632077</c:v>
                </c:pt>
                <c:pt idx="1215">
                  <c:v>1441.6055065611665</c:v>
                </c:pt>
                <c:pt idx="1216">
                  <c:v>1443.6444870645769</c:v>
                </c:pt>
                <c:pt idx="1217">
                  <c:v>1443.7490614178257</c:v>
                </c:pt>
                <c:pt idx="1218">
                  <c:v>1447.4098549432122</c:v>
                </c:pt>
                <c:pt idx="1219">
                  <c:v>1447.9329351160134</c:v>
                </c:pt>
                <c:pt idx="1220">
                  <c:v>1450.0255298374327</c:v>
                </c:pt>
                <c:pt idx="1221">
                  <c:v>1450.6533937282925</c:v>
                </c:pt>
                <c:pt idx="1222">
                  <c:v>1451.1766437644549</c:v>
                </c:pt>
                <c:pt idx="1223">
                  <c:v>1452.9035631573199</c:v>
                </c:pt>
                <c:pt idx="1224">
                  <c:v>1456.6200668311292</c:v>
                </c:pt>
                <c:pt idx="1225">
                  <c:v>1458.1384719843172</c:v>
                </c:pt>
                <c:pt idx="1226">
                  <c:v>1458.6621132799983</c:v>
                </c:pt>
                <c:pt idx="1227">
                  <c:v>1465.3147344154545</c:v>
                </c:pt>
                <c:pt idx="1228">
                  <c:v>1466.1531722434436</c:v>
                </c:pt>
                <c:pt idx="1229">
                  <c:v>1468.4592363599927</c:v>
                </c:pt>
                <c:pt idx="1230">
                  <c:v>1470.765828370073</c:v>
                </c:pt>
                <c:pt idx="1231">
                  <c:v>1471.604719924763</c:v>
                </c:pt>
                <c:pt idx="1232">
                  <c:v>1472.1814983297681</c:v>
                </c:pt>
                <c:pt idx="1233">
                  <c:v>1472.8631880329701</c:v>
                </c:pt>
                <c:pt idx="1234">
                  <c:v>1477.5838403226949</c:v>
                </c:pt>
                <c:pt idx="1235">
                  <c:v>1478.0560267954345</c:v>
                </c:pt>
                <c:pt idx="1236">
                  <c:v>1479.4727184074632</c:v>
                </c:pt>
                <c:pt idx="1237">
                  <c:v>1482.4116736359831</c:v>
                </c:pt>
                <c:pt idx="1238">
                  <c:v>1484.2489534263193</c:v>
                </c:pt>
                <c:pt idx="1239">
                  <c:v>1485.5089947334343</c:v>
                </c:pt>
                <c:pt idx="1240">
                  <c:v>1488.6072610060075</c:v>
                </c:pt>
                <c:pt idx="1241">
                  <c:v>1488.869869365099</c:v>
                </c:pt>
                <c:pt idx="1242">
                  <c:v>1489.0274376361656</c:v>
                </c:pt>
                <c:pt idx="1243">
                  <c:v>1490.3931315841839</c:v>
                </c:pt>
                <c:pt idx="1244">
                  <c:v>1490.760849742124</c:v>
                </c:pt>
                <c:pt idx="1245">
                  <c:v>1495.1745037118656</c:v>
                </c:pt>
                <c:pt idx="1246">
                  <c:v>1498.6437156325471</c:v>
                </c:pt>
                <c:pt idx="1247">
                  <c:v>1501.4304514598348</c:v>
                </c:pt>
                <c:pt idx="1248">
                  <c:v>1502.1666972243806</c:v>
                </c:pt>
                <c:pt idx="1249">
                  <c:v>1505.7435018086226</c:v>
                </c:pt>
                <c:pt idx="1250">
                  <c:v>1506.0065514655214</c:v>
                </c:pt>
                <c:pt idx="1251">
                  <c:v>1507.5849912227607</c:v>
                </c:pt>
                <c:pt idx="1252">
                  <c:v>1515.9547773085333</c:v>
                </c:pt>
                <c:pt idx="1253">
                  <c:v>1517.1133977983127</c:v>
                </c:pt>
                <c:pt idx="1254">
                  <c:v>1518.0614570092077</c:v>
                </c:pt>
                <c:pt idx="1255">
                  <c:v>1519.536389238707</c:v>
                </c:pt>
                <c:pt idx="1256">
                  <c:v>1522.2234153072766</c:v>
                </c:pt>
                <c:pt idx="1257">
                  <c:v>1522.2234153072766</c:v>
                </c:pt>
                <c:pt idx="1258">
                  <c:v>1532.503788380774</c:v>
                </c:pt>
                <c:pt idx="1259">
                  <c:v>1532.9257653942209</c:v>
                </c:pt>
                <c:pt idx="1260">
                  <c:v>1533.6642664963094</c:v>
                </c:pt>
                <c:pt idx="1261">
                  <c:v>1538.3074772854061</c:v>
                </c:pt>
                <c:pt idx="1262">
                  <c:v>1539.2047004694768</c:v>
                </c:pt>
                <c:pt idx="1263">
                  <c:v>1539.2047004694768</c:v>
                </c:pt>
                <c:pt idx="1264">
                  <c:v>1542.0024226825583</c:v>
                </c:pt>
                <c:pt idx="1265">
                  <c:v>1550.9813218348379</c:v>
                </c:pt>
                <c:pt idx="1266">
                  <c:v>1556.3723688904179</c:v>
                </c:pt>
                <c:pt idx="1267">
                  <c:v>1557.0067923096597</c:v>
                </c:pt>
                <c:pt idx="1268">
                  <c:v>1558.0642500476824</c:v>
                </c:pt>
                <c:pt idx="1269">
                  <c:v>1558.1171257354747</c:v>
                </c:pt>
                <c:pt idx="1270">
                  <c:v>1560.8141394160325</c:v>
                </c:pt>
                <c:pt idx="1271">
                  <c:v>1569.9150595180347</c:v>
                </c:pt>
                <c:pt idx="1272">
                  <c:v>1571.9267897067627</c:v>
                </c:pt>
                <c:pt idx="1273">
                  <c:v>1572.2444664099469</c:v>
                </c:pt>
                <c:pt idx="1274">
                  <c:v>1572.4033083500185</c:v>
                </c:pt>
                <c:pt idx="1275">
                  <c:v>1573.3034578603035</c:v>
                </c:pt>
                <c:pt idx="1276">
                  <c:v>1573.3034578603035</c:v>
                </c:pt>
                <c:pt idx="1277">
                  <c:v>1573.4623157466033</c:v>
                </c:pt>
                <c:pt idx="1278">
                  <c:v>1575.3687968990162</c:v>
                </c:pt>
                <c:pt idx="1279">
                  <c:v>1577.1696785079821</c:v>
                </c:pt>
                <c:pt idx="1280">
                  <c:v>1577.7523823912543</c:v>
                </c:pt>
                <c:pt idx="1281">
                  <c:v>1578.6000090128496</c:v>
                </c:pt>
                <c:pt idx="1282">
                  <c:v>1580.0305329938267</c:v>
                </c:pt>
                <c:pt idx="1283">
                  <c:v>1582.7861610987177</c:v>
                </c:pt>
                <c:pt idx="1284">
                  <c:v>1583.2631695237399</c:v>
                </c:pt>
                <c:pt idx="1285">
                  <c:v>1583.6341909221946</c:v>
                </c:pt>
                <c:pt idx="1286">
                  <c:v>1585.0123841100394</c:v>
                </c:pt>
                <c:pt idx="1287">
                  <c:v>1585.0653951180386</c:v>
                </c:pt>
                <c:pt idx="1288">
                  <c:v>1585.7545623342251</c:v>
                </c:pt>
                <c:pt idx="1289">
                  <c:v>1588.0874604853798</c:v>
                </c:pt>
                <c:pt idx="1290">
                  <c:v>1588.0874604853798</c:v>
                </c:pt>
                <c:pt idx="1291">
                  <c:v>1588.0874604853798</c:v>
                </c:pt>
                <c:pt idx="1292">
                  <c:v>1590.3147960236447</c:v>
                </c:pt>
                <c:pt idx="1293">
                  <c:v>1592.8608939725934</c:v>
                </c:pt>
                <c:pt idx="1294">
                  <c:v>1596.0974393378344</c:v>
                </c:pt>
                <c:pt idx="1295">
                  <c:v>1598.8572380854507</c:v>
                </c:pt>
                <c:pt idx="1296">
                  <c:v>1598.8572380854507</c:v>
                </c:pt>
                <c:pt idx="1297">
                  <c:v>1604.1665501019866</c:v>
                </c:pt>
                <c:pt idx="1298">
                  <c:v>1606.7159569500648</c:v>
                </c:pt>
                <c:pt idx="1299">
                  <c:v>1607.3534035713467</c:v>
                </c:pt>
                <c:pt idx="1300">
                  <c:v>1615.909480472897</c:v>
                </c:pt>
                <c:pt idx="1301">
                  <c:v>1620.0571129853568</c:v>
                </c:pt>
                <c:pt idx="1302">
                  <c:v>1620.1634835636305</c:v>
                </c:pt>
                <c:pt idx="1303">
                  <c:v>1620.7485405294128</c:v>
                </c:pt>
                <c:pt idx="1304">
                  <c:v>1621.5995892225171</c:v>
                </c:pt>
                <c:pt idx="1305">
                  <c:v>1623.7275050932903</c:v>
                </c:pt>
                <c:pt idx="1306">
                  <c:v>1625.3237176493462</c:v>
                </c:pt>
                <c:pt idx="1307">
                  <c:v>1627.9313726860378</c:v>
                </c:pt>
                <c:pt idx="1308">
                  <c:v>1636.6636126409981</c:v>
                </c:pt>
                <c:pt idx="1309">
                  <c:v>1638.6346648222018</c:v>
                </c:pt>
                <c:pt idx="1310">
                  <c:v>1639.3272816901035</c:v>
                </c:pt>
                <c:pt idx="1311">
                  <c:v>1642.4179568741949</c:v>
                </c:pt>
                <c:pt idx="1312">
                  <c:v>1657.1907092976833</c:v>
                </c:pt>
                <c:pt idx="1313">
                  <c:v>1657.2974445101838</c:v>
                </c:pt>
                <c:pt idx="1314">
                  <c:v>1659.3789893147591</c:v>
                </c:pt>
                <c:pt idx="1315">
                  <c:v>1662.4753521438167</c:v>
                </c:pt>
                <c:pt idx="1316">
                  <c:v>1665.5191818288874</c:v>
                </c:pt>
                <c:pt idx="1317">
                  <c:v>1670.5406749485483</c:v>
                </c:pt>
                <c:pt idx="1318">
                  <c:v>1671.6628114201624</c:v>
                </c:pt>
                <c:pt idx="1319">
                  <c:v>1680.4300972907934</c:v>
                </c:pt>
                <c:pt idx="1320">
                  <c:v>1681.9811351730984</c:v>
                </c:pt>
                <c:pt idx="1321">
                  <c:v>1682.088111328849</c:v>
                </c:pt>
                <c:pt idx="1322">
                  <c:v>1683.1579298322522</c:v>
                </c:pt>
                <c:pt idx="1323">
                  <c:v>1683.5323907662739</c:v>
                </c:pt>
                <c:pt idx="1324">
                  <c:v>1684.0673569533772</c:v>
                </c:pt>
                <c:pt idx="1325">
                  <c:v>1684.0673569533772</c:v>
                </c:pt>
                <c:pt idx="1326">
                  <c:v>1684.0673569533772</c:v>
                </c:pt>
                <c:pt idx="1327">
                  <c:v>1685.0838639897088</c:v>
                </c:pt>
                <c:pt idx="1328">
                  <c:v>1687.5987825598977</c:v>
                </c:pt>
                <c:pt idx="1329">
                  <c:v>1689.9536919857198</c:v>
                </c:pt>
                <c:pt idx="1330">
                  <c:v>1692.0949528213475</c:v>
                </c:pt>
                <c:pt idx="1331">
                  <c:v>1694.7721098982697</c:v>
                </c:pt>
                <c:pt idx="1332">
                  <c:v>1694.7721098982697</c:v>
                </c:pt>
                <c:pt idx="1333">
                  <c:v>1706.7200806017458</c:v>
                </c:pt>
                <c:pt idx="1334">
                  <c:v>1714.603098063031</c:v>
                </c:pt>
                <c:pt idx="1335">
                  <c:v>1728.2908799569207</c:v>
                </c:pt>
                <c:pt idx="1336">
                  <c:v>1729.6874331429601</c:v>
                </c:pt>
                <c:pt idx="1337">
                  <c:v>1731.9437691478206</c:v>
                </c:pt>
                <c:pt idx="1338">
                  <c:v>1732.3735986047411</c:v>
                </c:pt>
                <c:pt idx="1339">
                  <c:v>1735.5440963061633</c:v>
                </c:pt>
                <c:pt idx="1340">
                  <c:v>1735.5440963061633</c:v>
                </c:pt>
                <c:pt idx="1341">
                  <c:v>1737.5328285076407</c:v>
                </c:pt>
                <c:pt idx="1342">
                  <c:v>1741.350023709113</c:v>
                </c:pt>
                <c:pt idx="1343">
                  <c:v>1742.2641909925853</c:v>
                </c:pt>
                <c:pt idx="1344">
                  <c:v>1745.3298782256313</c:v>
                </c:pt>
                <c:pt idx="1345">
                  <c:v>1748.342588314453</c:v>
                </c:pt>
                <c:pt idx="1346">
                  <c:v>1755.5009764946644</c:v>
                </c:pt>
                <c:pt idx="1347">
                  <c:v>1757.9240067628155</c:v>
                </c:pt>
                <c:pt idx="1348">
                  <c:v>1767.2978987012175</c:v>
                </c:pt>
                <c:pt idx="1349">
                  <c:v>1773.9828316716969</c:v>
                </c:pt>
                <c:pt idx="1350">
                  <c:v>1775.7625428136371</c:v>
                </c:pt>
                <c:pt idx="1351">
                  <c:v>1778.8372386823771</c:v>
                </c:pt>
                <c:pt idx="1352">
                  <c:v>1782.9920803289851</c:v>
                </c:pt>
                <c:pt idx="1353">
                  <c:v>1783.47780901481</c:v>
                </c:pt>
                <c:pt idx="1354">
                  <c:v>1785.636850812587</c:v>
                </c:pt>
                <c:pt idx="1355">
                  <c:v>1786.6085514897088</c:v>
                </c:pt>
                <c:pt idx="1356">
                  <c:v>1792.2784356170716</c:v>
                </c:pt>
                <c:pt idx="1357">
                  <c:v>1793.6288179987801</c:v>
                </c:pt>
                <c:pt idx="1358">
                  <c:v>1795.5736454483033</c:v>
                </c:pt>
                <c:pt idx="1359">
                  <c:v>1797.1405495309673</c:v>
                </c:pt>
                <c:pt idx="1360">
                  <c:v>1797.1945844854358</c:v>
                </c:pt>
                <c:pt idx="1361">
                  <c:v>1797.4107268224163</c:v>
                </c:pt>
                <c:pt idx="1362">
                  <c:v>1797.6809104113945</c:v>
                </c:pt>
                <c:pt idx="1363">
                  <c:v>1797.6809104113945</c:v>
                </c:pt>
                <c:pt idx="1364">
                  <c:v>1799.4642800120769</c:v>
                </c:pt>
                <c:pt idx="1365">
                  <c:v>1801.7884760346471</c:v>
                </c:pt>
                <c:pt idx="1366">
                  <c:v>1802.5993515667437</c:v>
                </c:pt>
                <c:pt idx="1367">
                  <c:v>1802.5993515667437</c:v>
                </c:pt>
                <c:pt idx="1368">
                  <c:v>1813.4164304137364</c:v>
                </c:pt>
                <c:pt idx="1369">
                  <c:v>1817.9084669890456</c:v>
                </c:pt>
                <c:pt idx="1370">
                  <c:v>1830.9071990050654</c:v>
                </c:pt>
                <c:pt idx="1371">
                  <c:v>1837.899968900497</c:v>
                </c:pt>
                <c:pt idx="1372">
                  <c:v>1840.448754692366</c:v>
                </c:pt>
                <c:pt idx="1373">
                  <c:v>1847.9898756361354</c:v>
                </c:pt>
                <c:pt idx="1374">
                  <c:v>1848.315500000627</c:v>
                </c:pt>
                <c:pt idx="1375">
                  <c:v>1851.7893840186248</c:v>
                </c:pt>
                <c:pt idx="1376">
                  <c:v>1853.4724128919263</c:v>
                </c:pt>
                <c:pt idx="1377">
                  <c:v>1855.4815020582516</c:v>
                </c:pt>
                <c:pt idx="1378">
                  <c:v>1856.7848769535624</c:v>
                </c:pt>
                <c:pt idx="1379">
                  <c:v>1858.5229327415313</c:v>
                </c:pt>
                <c:pt idx="1380">
                  <c:v>1861.9454731326794</c:v>
                </c:pt>
                <c:pt idx="1381">
                  <c:v>1864.2820583285802</c:v>
                </c:pt>
                <c:pt idx="1382">
                  <c:v>1870.3158276053482</c:v>
                </c:pt>
                <c:pt idx="1383">
                  <c:v>1881.0863408561659</c:v>
                </c:pt>
                <c:pt idx="1384">
                  <c:v>1885.0052936827851</c:v>
                </c:pt>
                <c:pt idx="1385">
                  <c:v>1888.9255260357745</c:v>
                </c:pt>
                <c:pt idx="1386">
                  <c:v>1890.94058722356</c:v>
                </c:pt>
                <c:pt idx="1387">
                  <c:v>1897.1512749334061</c:v>
                </c:pt>
                <c:pt idx="1388">
                  <c:v>1900.0942963717835</c:v>
                </c:pt>
                <c:pt idx="1389">
                  <c:v>1916.7849513288063</c:v>
                </c:pt>
                <c:pt idx="1390">
                  <c:v>1930.7113600505681</c:v>
                </c:pt>
                <c:pt idx="1391">
                  <c:v>1941.4263776983823</c:v>
                </c:pt>
                <c:pt idx="1392">
                  <c:v>1954.4500514899319</c:v>
                </c:pt>
                <c:pt idx="1393">
                  <c:v>1960.254942558844</c:v>
                </c:pt>
                <c:pt idx="1394">
                  <c:v>1969.6251806086836</c:v>
                </c:pt>
                <c:pt idx="1395">
                  <c:v>1973.5726625719021</c:v>
                </c:pt>
                <c:pt idx="1396">
                  <c:v>1977.6859561907249</c:v>
                </c:pt>
                <c:pt idx="1397">
                  <c:v>1982.8980791431961</c:v>
                </c:pt>
                <c:pt idx="1398">
                  <c:v>1983.9956458227139</c:v>
                </c:pt>
                <c:pt idx="1399">
                  <c:v>1987.6731972951861</c:v>
                </c:pt>
                <c:pt idx="1400">
                  <c:v>1992.9444108102214</c:v>
                </c:pt>
                <c:pt idx="1401">
                  <c:v>2006.6269571689361</c:v>
                </c:pt>
                <c:pt idx="1402">
                  <c:v>2008.0015297466452</c:v>
                </c:pt>
                <c:pt idx="1403">
                  <c:v>2008.8263452894328</c:v>
                </c:pt>
                <c:pt idx="1404">
                  <c:v>2009.5962218358532</c:v>
                </c:pt>
                <c:pt idx="1405">
                  <c:v>2012.6211919546333</c:v>
                </c:pt>
                <c:pt idx="1406">
                  <c:v>2019.1686085313909</c:v>
                </c:pt>
                <c:pt idx="1407">
                  <c:v>2020.1042305873823</c:v>
                </c:pt>
                <c:pt idx="1408">
                  <c:v>2021.260094496995</c:v>
                </c:pt>
                <c:pt idx="1409">
                  <c:v>2027.0409961890919</c:v>
                </c:pt>
                <c:pt idx="1410">
                  <c:v>2048.5911156907578</c:v>
                </c:pt>
                <c:pt idx="1411">
                  <c:v>2059.6282591434378</c:v>
                </c:pt>
                <c:pt idx="1412">
                  <c:v>2063.9905461667036</c:v>
                </c:pt>
                <c:pt idx="1413">
                  <c:v>2064.156231791992</c:v>
                </c:pt>
                <c:pt idx="1414">
                  <c:v>2065.3160908779332</c:v>
                </c:pt>
                <c:pt idx="1415">
                  <c:v>2065.5922632024221</c:v>
                </c:pt>
                <c:pt idx="1416">
                  <c:v>2067.2494214992435</c:v>
                </c:pt>
                <c:pt idx="1417">
                  <c:v>2069.5145491419189</c:v>
                </c:pt>
                <c:pt idx="1418">
                  <c:v>2072.3879662063587</c:v>
                </c:pt>
                <c:pt idx="1419">
                  <c:v>2072.7195554915716</c:v>
                </c:pt>
                <c:pt idx="1420">
                  <c:v>2078.302585901708</c:v>
                </c:pt>
                <c:pt idx="1421">
                  <c:v>2081.1779572224086</c:v>
                </c:pt>
                <c:pt idx="1422">
                  <c:v>2081.2885611766578</c:v>
                </c:pt>
                <c:pt idx="1423">
                  <c:v>2086.764636567957</c:v>
                </c:pt>
                <c:pt idx="1424">
                  <c:v>2087.42856035467</c:v>
                </c:pt>
                <c:pt idx="1425">
                  <c:v>2089.5865470639696</c:v>
                </c:pt>
                <c:pt idx="1426">
                  <c:v>2092.9072263217713</c:v>
                </c:pt>
                <c:pt idx="1427">
                  <c:v>2098.9419616896012</c:v>
                </c:pt>
                <c:pt idx="1428">
                  <c:v>2100.8249279596089</c:v>
                </c:pt>
                <c:pt idx="1429">
                  <c:v>2106.2538210369958</c:v>
                </c:pt>
                <c:pt idx="1430">
                  <c:v>2106.4200472178018</c:v>
                </c:pt>
                <c:pt idx="1431">
                  <c:v>2111.4078146228208</c:v>
                </c:pt>
                <c:pt idx="1432">
                  <c:v>2115.0667178709937</c:v>
                </c:pt>
                <c:pt idx="1433">
                  <c:v>2117.0629134612154</c:v>
                </c:pt>
                <c:pt idx="1434">
                  <c:v>2117.5065537000933</c:v>
                </c:pt>
                <c:pt idx="1435">
                  <c:v>2121.5554629524818</c:v>
                </c:pt>
                <c:pt idx="1436">
                  <c:v>2123.9965036311369</c:v>
                </c:pt>
                <c:pt idx="1437">
                  <c:v>2150.321822320037</c:v>
                </c:pt>
                <c:pt idx="1438">
                  <c:v>2153.2130164299101</c:v>
                </c:pt>
                <c:pt idx="1439">
                  <c:v>2160.8332073098954</c:v>
                </c:pt>
                <c:pt idx="1440">
                  <c:v>2165.1179994640211</c:v>
                </c:pt>
                <c:pt idx="1441">
                  <c:v>2166.3981389439955</c:v>
                </c:pt>
                <c:pt idx="1442">
                  <c:v>2172.3551808086659</c:v>
                </c:pt>
                <c:pt idx="1443">
                  <c:v>2172.4108665936437</c:v>
                </c:pt>
                <c:pt idx="1444">
                  <c:v>2174.8612700928466</c:v>
                </c:pt>
                <c:pt idx="1445">
                  <c:v>2179.2062670468331</c:v>
                </c:pt>
                <c:pt idx="1446">
                  <c:v>2182.2151651081681</c:v>
                </c:pt>
                <c:pt idx="1447">
                  <c:v>2186.7855194038602</c:v>
                </c:pt>
                <c:pt idx="1448">
                  <c:v>2192.1381480640312</c:v>
                </c:pt>
                <c:pt idx="1449">
                  <c:v>2193.1420023107053</c:v>
                </c:pt>
                <c:pt idx="1450">
                  <c:v>2198.6087393475641</c:v>
                </c:pt>
                <c:pt idx="1451">
                  <c:v>2200.282671964671</c:v>
                </c:pt>
                <c:pt idx="1452">
                  <c:v>2221.1124888886166</c:v>
                </c:pt>
                <c:pt idx="1453">
                  <c:v>2227.9323756452777</c:v>
                </c:pt>
                <c:pt idx="1454">
                  <c:v>2228.2119517860701</c:v>
                </c:pt>
                <c:pt idx="1455">
                  <c:v>2238.1126249005961</c:v>
                </c:pt>
                <c:pt idx="1456">
                  <c:v>2240.239125035584</c:v>
                </c:pt>
                <c:pt idx="1457">
                  <c:v>2243.3735144727657</c:v>
                </c:pt>
                <c:pt idx="1458">
                  <c:v>2243.3735144727657</c:v>
                </c:pt>
                <c:pt idx="1459">
                  <c:v>2243.4294922046097</c:v>
                </c:pt>
                <c:pt idx="1460">
                  <c:v>2246.5086180859207</c:v>
                </c:pt>
                <c:pt idx="1461">
                  <c:v>2252.668934662217</c:v>
                </c:pt>
                <c:pt idx="1462">
                  <c:v>2253.6772483819905</c:v>
                </c:pt>
                <c:pt idx="1463">
                  <c:v>2259.9528539637822</c:v>
                </c:pt>
                <c:pt idx="1464">
                  <c:v>2261.0177481237388</c:v>
                </c:pt>
                <c:pt idx="1465">
                  <c:v>2283.9046790117886</c:v>
                </c:pt>
                <c:pt idx="1466">
                  <c:v>2293.9576292066863</c:v>
                </c:pt>
                <c:pt idx="1467">
                  <c:v>2296.205085630339</c:v>
                </c:pt>
                <c:pt idx="1468">
                  <c:v>2299.5769455997743</c:v>
                </c:pt>
                <c:pt idx="1469">
                  <c:v>2326.5246192034879</c:v>
                </c:pt>
                <c:pt idx="1470">
                  <c:v>2327.144063208329</c:v>
                </c:pt>
                <c:pt idx="1471">
                  <c:v>2337.7351045481155</c:v>
                </c:pt>
                <c:pt idx="1472">
                  <c:v>2340.2713645963113</c:v>
                </c:pt>
                <c:pt idx="1473">
                  <c:v>2349.0108263032826</c:v>
                </c:pt>
                <c:pt idx="1474">
                  <c:v>2350.3081055078269</c:v>
                </c:pt>
                <c:pt idx="1475">
                  <c:v>2355.8369618659772</c:v>
                </c:pt>
                <c:pt idx="1476">
                  <c:v>2358.150688274512</c:v>
                </c:pt>
                <c:pt idx="1477">
                  <c:v>2378.538864834647</c:v>
                </c:pt>
                <c:pt idx="1478">
                  <c:v>2391.0345008775371</c:v>
                </c:pt>
                <c:pt idx="1479">
                  <c:v>2399.8048378112517</c:v>
                </c:pt>
                <c:pt idx="1480">
                  <c:v>2400.0878400242455</c:v>
                </c:pt>
                <c:pt idx="1481">
                  <c:v>2402.4652758683355</c:v>
                </c:pt>
                <c:pt idx="1482">
                  <c:v>2406.7682891466084</c:v>
                </c:pt>
                <c:pt idx="1483">
                  <c:v>2406.824916208594</c:v>
                </c:pt>
                <c:pt idx="1484">
                  <c:v>2412.4320830868733</c:v>
                </c:pt>
                <c:pt idx="1485">
                  <c:v>2453.5032820069637</c:v>
                </c:pt>
                <c:pt idx="1486">
                  <c:v>2473.7404173271379</c:v>
                </c:pt>
                <c:pt idx="1487">
                  <c:v>2488.2530086898646</c:v>
                </c:pt>
                <c:pt idx="1488">
                  <c:v>2492.0684533696422</c:v>
                </c:pt>
                <c:pt idx="1489">
                  <c:v>2492.8088758184476</c:v>
                </c:pt>
                <c:pt idx="1490">
                  <c:v>2501.9247531872584</c:v>
                </c:pt>
                <c:pt idx="1491">
                  <c:v>2520.6295324370558</c:v>
                </c:pt>
                <c:pt idx="1492">
                  <c:v>2522.3985577168669</c:v>
                </c:pt>
                <c:pt idx="1493">
                  <c:v>2532.9028192483947</c:v>
                </c:pt>
                <c:pt idx="1494">
                  <c:v>2533.0741444643995</c:v>
                </c:pt>
                <c:pt idx="1495">
                  <c:v>2534.2734749092997</c:v>
                </c:pt>
                <c:pt idx="1496">
                  <c:v>2534.8446178134514</c:v>
                </c:pt>
                <c:pt idx="1497">
                  <c:v>2550.6737718082481</c:v>
                </c:pt>
                <c:pt idx="1498">
                  <c:v>2551.9316630162753</c:v>
                </c:pt>
                <c:pt idx="1499">
                  <c:v>2558.2226662747698</c:v>
                </c:pt>
                <c:pt idx="1500">
                  <c:v>2559.0235242932813</c:v>
                </c:pt>
                <c:pt idx="1501">
                  <c:v>2563.9439957888626</c:v>
                </c:pt>
                <c:pt idx="1502">
                  <c:v>2574.8776428157184</c:v>
                </c:pt>
                <c:pt idx="1503">
                  <c:v>2579.4022004181061</c:v>
                </c:pt>
                <c:pt idx="1504">
                  <c:v>2583.6415936015428</c:v>
                </c:pt>
                <c:pt idx="1505">
                  <c:v>2596.137353523291</c:v>
                </c:pt>
                <c:pt idx="1506">
                  <c:v>2599.0047697079522</c:v>
                </c:pt>
                <c:pt idx="1507">
                  <c:v>2600.8401930573564</c:v>
                </c:pt>
                <c:pt idx="1508">
                  <c:v>2615.5887665819846</c:v>
                </c:pt>
                <c:pt idx="1509">
                  <c:v>2624.6054354048802</c:v>
                </c:pt>
                <c:pt idx="1510">
                  <c:v>2624.7203308365661</c:v>
                </c:pt>
                <c:pt idx="1511">
                  <c:v>2627.9377438611655</c:v>
                </c:pt>
                <c:pt idx="1512">
                  <c:v>2629.4892317243066</c:v>
                </c:pt>
                <c:pt idx="1513">
                  <c:v>2646.9108494959592</c:v>
                </c:pt>
                <c:pt idx="1514">
                  <c:v>2654.3338020343745</c:v>
                </c:pt>
                <c:pt idx="1515">
                  <c:v>2667.001110011488</c:v>
                </c:pt>
                <c:pt idx="1516">
                  <c:v>2680.7738292878448</c:v>
                </c:pt>
                <c:pt idx="1517">
                  <c:v>2685.2712594031914</c:v>
                </c:pt>
                <c:pt idx="1518">
                  <c:v>2694.6161057839031</c:v>
                </c:pt>
                <c:pt idx="1519">
                  <c:v>2695.3085328366874</c:v>
                </c:pt>
                <c:pt idx="1520">
                  <c:v>2696.058695772349</c:v>
                </c:pt>
                <c:pt idx="1521">
                  <c:v>2701.8880755206042</c:v>
                </c:pt>
                <c:pt idx="1522">
                  <c:v>2704.5437394438209</c:v>
                </c:pt>
                <c:pt idx="1523">
                  <c:v>2710.3761867259627</c:v>
                </c:pt>
                <c:pt idx="1524">
                  <c:v>2714.0153138409496</c:v>
                </c:pt>
                <c:pt idx="1525">
                  <c:v>2719.7355950676965</c:v>
                </c:pt>
                <c:pt idx="1526">
                  <c:v>2721.9317946847841</c:v>
                </c:pt>
                <c:pt idx="1527">
                  <c:v>2743.3313584700118</c:v>
                </c:pt>
                <c:pt idx="1528">
                  <c:v>2752.3043853641625</c:v>
                </c:pt>
                <c:pt idx="1529">
                  <c:v>2755.4895443648943</c:v>
                </c:pt>
                <c:pt idx="1530">
                  <c:v>2778.2669241961266</c:v>
                </c:pt>
                <c:pt idx="1531">
                  <c:v>2795.0367619833846</c:v>
                </c:pt>
                <c:pt idx="1532">
                  <c:v>2797.765639282241</c:v>
                </c:pt>
                <c:pt idx="1533">
                  <c:v>2805.8968618618292</c:v>
                </c:pt>
                <c:pt idx="1534">
                  <c:v>2806.5940084150684</c:v>
                </c:pt>
                <c:pt idx="1535">
                  <c:v>2807.3492833883033</c:v>
                </c:pt>
                <c:pt idx="1536">
                  <c:v>2820.1941837863233</c:v>
                </c:pt>
                <c:pt idx="1537">
                  <c:v>2826.4749154875535</c:v>
                </c:pt>
                <c:pt idx="1538">
                  <c:v>2826.9984159216147</c:v>
                </c:pt>
                <c:pt idx="1539">
                  <c:v>2850.1650611878727</c:v>
                </c:pt>
                <c:pt idx="1540">
                  <c:v>2855.9908253466742</c:v>
                </c:pt>
                <c:pt idx="1541">
                  <c:v>2855.9908253466742</c:v>
                </c:pt>
                <c:pt idx="1542">
                  <c:v>2873.4217985802793</c:v>
                </c:pt>
                <c:pt idx="1543">
                  <c:v>2878.55538617515</c:v>
                </c:pt>
                <c:pt idx="1544">
                  <c:v>2879.3722356971257</c:v>
                </c:pt>
                <c:pt idx="1545">
                  <c:v>2888.3601578996709</c:v>
                </c:pt>
                <c:pt idx="1546">
                  <c:v>2888.3601578996709</c:v>
                </c:pt>
                <c:pt idx="1547">
                  <c:v>2888.3601578996709</c:v>
                </c:pt>
                <c:pt idx="1548">
                  <c:v>2890.9290028749069</c:v>
                </c:pt>
                <c:pt idx="1549">
                  <c:v>2914.1828435973603</c:v>
                </c:pt>
                <c:pt idx="1550">
                  <c:v>2952.989328599062</c:v>
                </c:pt>
                <c:pt idx="1551">
                  <c:v>2955.0403418657493</c:v>
                </c:pt>
                <c:pt idx="1552">
                  <c:v>2957.5018753017712</c:v>
                </c:pt>
                <c:pt idx="1553">
                  <c:v>2960.3741018835935</c:v>
                </c:pt>
                <c:pt idx="1554">
                  <c:v>2964.4194643451301</c:v>
                </c:pt>
                <c:pt idx="1555">
                  <c:v>2969.8733857402899</c:v>
                </c:pt>
                <c:pt idx="1556">
                  <c:v>2969.9320392617342</c:v>
                </c:pt>
                <c:pt idx="1557">
                  <c:v>2972.9236284182575</c:v>
                </c:pt>
                <c:pt idx="1558">
                  <c:v>2973.451608756131</c:v>
                </c:pt>
                <c:pt idx="1559">
                  <c:v>2977.9107411727414</c:v>
                </c:pt>
                <c:pt idx="1560">
                  <c:v>2983.7797407080388</c:v>
                </c:pt>
                <c:pt idx="1561">
                  <c:v>2984.5428541071719</c:v>
                </c:pt>
                <c:pt idx="1562">
                  <c:v>2997.5208256459082</c:v>
                </c:pt>
                <c:pt idx="1563">
                  <c:v>2999.2245237710999</c:v>
                </c:pt>
                <c:pt idx="1564">
                  <c:v>3002.2798406597603</c:v>
                </c:pt>
                <c:pt idx="1565">
                  <c:v>3002.2798406597603</c:v>
                </c:pt>
                <c:pt idx="1566">
                  <c:v>3002.7499361086561</c:v>
                </c:pt>
                <c:pt idx="1567">
                  <c:v>3014.0359589850282</c:v>
                </c:pt>
                <c:pt idx="1568">
                  <c:v>3022.7404856506855</c:v>
                </c:pt>
                <c:pt idx="1569">
                  <c:v>3031.5081137445677</c:v>
                </c:pt>
                <c:pt idx="1570">
                  <c:v>3040.3389223760496</c:v>
                </c:pt>
                <c:pt idx="1571">
                  <c:v>3049.1740753706949</c:v>
                </c:pt>
                <c:pt idx="1572">
                  <c:v>3101.5667610636228</c:v>
                </c:pt>
                <c:pt idx="1573">
                  <c:v>3106.7670471617857</c:v>
                </c:pt>
                <c:pt idx="1574">
                  <c:v>3116.9946382487983</c:v>
                </c:pt>
                <c:pt idx="1575">
                  <c:v>3134.6254494138011</c:v>
                </c:pt>
                <c:pt idx="1576">
                  <c:v>3146.5268820205761</c:v>
                </c:pt>
                <c:pt idx="1577">
                  <c:v>3149.4293853062359</c:v>
                </c:pt>
                <c:pt idx="1578">
                  <c:v>3149.547864469379</c:v>
                </c:pt>
                <c:pt idx="1579">
                  <c:v>3155.6505630272272</c:v>
                </c:pt>
                <c:pt idx="1580">
                  <c:v>3160.9846577365161</c:v>
                </c:pt>
                <c:pt idx="1581">
                  <c:v>3164.304421045932</c:v>
                </c:pt>
                <c:pt idx="1582">
                  <c:v>3167.2689948760535</c:v>
                </c:pt>
                <c:pt idx="1583">
                  <c:v>3191.002515045876</c:v>
                </c:pt>
                <c:pt idx="1584">
                  <c:v>3208.7034950803491</c:v>
                </c:pt>
                <c:pt idx="1585">
                  <c:v>3212.6260928654797</c:v>
                </c:pt>
                <c:pt idx="1586">
                  <c:v>3215.1227149634565</c:v>
                </c:pt>
                <c:pt idx="1587">
                  <c:v>3220.2953363743854</c:v>
                </c:pt>
                <c:pt idx="1588">
                  <c:v>3227.015905218434</c:v>
                </c:pt>
                <c:pt idx="1589">
                  <c:v>3247.3705084342027</c:v>
                </c:pt>
                <c:pt idx="1590">
                  <c:v>3259.283843161264</c:v>
                </c:pt>
                <c:pt idx="1591">
                  <c:v>3280.2692796885913</c:v>
                </c:pt>
                <c:pt idx="1592">
                  <c:v>3286.5932357726188</c:v>
                </c:pt>
                <c:pt idx="1593">
                  <c:v>3289.0995264920716</c:v>
                </c:pt>
                <c:pt idx="1594">
                  <c:v>3299.4861868121588</c:v>
                </c:pt>
                <c:pt idx="1595">
                  <c:v>3322.0694540143049</c:v>
                </c:pt>
                <c:pt idx="1596">
                  <c:v>3323.0857183335265</c:v>
                </c:pt>
                <c:pt idx="1597">
                  <c:v>3324.8792548285851</c:v>
                </c:pt>
                <c:pt idx="1598">
                  <c:v>3327.8090514481769</c:v>
                </c:pt>
                <c:pt idx="1599">
                  <c:v>3331.4569620211846</c:v>
                </c:pt>
                <c:pt idx="1600">
                  <c:v>3346.4743584863854</c:v>
                </c:pt>
                <c:pt idx="1601">
                  <c:v>3354.0172965096235</c:v>
                </c:pt>
                <c:pt idx="1602">
                  <c:v>3357.6101861036095</c:v>
                </c:pt>
                <c:pt idx="1603">
                  <c:v>3357.6101861036095</c:v>
                </c:pt>
                <c:pt idx="1604">
                  <c:v>3381.5195110144809</c:v>
                </c:pt>
                <c:pt idx="1605">
                  <c:v>3386.4367765607703</c:v>
                </c:pt>
                <c:pt idx="1606">
                  <c:v>3387.5163389170029</c:v>
                </c:pt>
                <c:pt idx="1607">
                  <c:v>3393.0350155941474</c:v>
                </c:pt>
                <c:pt idx="1608">
                  <c:v>3468.2279063706842</c:v>
                </c:pt>
                <c:pt idx="1609">
                  <c:v>3483.7098033544171</c:v>
                </c:pt>
                <c:pt idx="1610">
                  <c:v>3520.0205891802916</c:v>
                </c:pt>
                <c:pt idx="1611">
                  <c:v>3562.3831725892837</c:v>
                </c:pt>
                <c:pt idx="1612">
                  <c:v>3587.6239535515419</c:v>
                </c:pt>
                <c:pt idx="1613">
                  <c:v>3598.6498045506696</c:v>
                </c:pt>
                <c:pt idx="1614">
                  <c:v>3607.5594983098258</c:v>
                </c:pt>
                <c:pt idx="1615">
                  <c:v>3628.970169663588</c:v>
                </c:pt>
                <c:pt idx="1616">
                  <c:v>3632.7936024114151</c:v>
                </c:pt>
                <c:pt idx="1617">
                  <c:v>3632.8542973421149</c:v>
                </c:pt>
                <c:pt idx="1618">
                  <c:v>3641.1104143159964</c:v>
                </c:pt>
                <c:pt idx="1619">
                  <c:v>3656.0523634396041</c:v>
                </c:pt>
                <c:pt idx="1620">
                  <c:v>3680.3703980112473</c:v>
                </c:pt>
                <c:pt idx="1621">
                  <c:v>3686.4541870349271</c:v>
                </c:pt>
                <c:pt idx="1622">
                  <c:v>3692.539684404976</c:v>
                </c:pt>
                <c:pt idx="1623">
                  <c:v>3692.539684404976</c:v>
                </c:pt>
                <c:pt idx="1624">
                  <c:v>3693.3917902547446</c:v>
                </c:pt>
                <c:pt idx="1625">
                  <c:v>3697.044051176043</c:v>
                </c:pt>
                <c:pt idx="1626">
                  <c:v>3701.7929079680284</c:v>
                </c:pt>
                <c:pt idx="1627">
                  <c:v>3704.6548990798078</c:v>
                </c:pt>
                <c:pt idx="1628">
                  <c:v>3709.2226850681782</c:v>
                </c:pt>
                <c:pt idx="1629">
                  <c:v>3709.2226850681782</c:v>
                </c:pt>
                <c:pt idx="1630">
                  <c:v>3793.3787816078366</c:v>
                </c:pt>
                <c:pt idx="1631">
                  <c:v>3811.9127977097796</c:v>
                </c:pt>
                <c:pt idx="1632">
                  <c:v>3817.665742717058</c:v>
                </c:pt>
                <c:pt idx="1633">
                  <c:v>3817.7269521861131</c:v>
                </c:pt>
                <c:pt idx="1634">
                  <c:v>3820.542768057901</c:v>
                </c:pt>
                <c:pt idx="1635">
                  <c:v>3824.1548743975445</c:v>
                </c:pt>
                <c:pt idx="1636">
                  <c:v>3860.9210346547911</c:v>
                </c:pt>
                <c:pt idx="1637">
                  <c:v>3867.0545319711696</c:v>
                </c:pt>
                <c:pt idx="1638">
                  <c:v>3872.6988098340976</c:v>
                </c:pt>
                <c:pt idx="1639">
                  <c:v>3881.7816679717043</c:v>
                </c:pt>
                <c:pt idx="1640">
                  <c:v>3890.8067310134156</c:v>
                </c:pt>
                <c:pt idx="1641">
                  <c:v>3903.5215241394758</c:v>
                </c:pt>
                <c:pt idx="1642">
                  <c:v>3905.1804946725392</c:v>
                </c:pt>
                <c:pt idx="1643">
                  <c:v>3911.3258724769435</c:v>
                </c:pt>
                <c:pt idx="1644">
                  <c:v>3915.8130341849078</c:v>
                </c:pt>
                <c:pt idx="1645">
                  <c:v>3917.5343691058624</c:v>
                </c:pt>
                <c:pt idx="1646">
                  <c:v>3922.3916850364703</c:v>
                </c:pt>
                <c:pt idx="1647">
                  <c:v>3954.450923274364</c:v>
                </c:pt>
                <c:pt idx="1648">
                  <c:v>3959.3775665716657</c:v>
                </c:pt>
                <c:pt idx="1649">
                  <c:v>3977.6768278913692</c:v>
                </c:pt>
                <c:pt idx="1650">
                  <c:v>3979.7726059024799</c:v>
                </c:pt>
                <c:pt idx="1651">
                  <c:v>3998.5196443386958</c:v>
                </c:pt>
                <c:pt idx="1652">
                  <c:v>3999.6918303634311</c:v>
                </c:pt>
                <c:pt idx="1653">
                  <c:v>4008.577660834223</c:v>
                </c:pt>
                <c:pt idx="1654">
                  <c:v>4059.5503502993429</c:v>
                </c:pt>
                <c:pt idx="1655">
                  <c:v>4070.500511842502</c:v>
                </c:pt>
                <c:pt idx="1656">
                  <c:v>4072.6045050504717</c:v>
                </c:pt>
                <c:pt idx="1657">
                  <c:v>4076.0084136253872</c:v>
                </c:pt>
                <c:pt idx="1658">
                  <c:v>4100.8405501010539</c:v>
                </c:pt>
                <c:pt idx="1659">
                  <c:v>4107.0370809147053</c:v>
                </c:pt>
                <c:pt idx="1660">
                  <c:v>4107.532871857542</c:v>
                </c:pt>
                <c:pt idx="1661">
                  <c:v>4109.7020764520621</c:v>
                </c:pt>
                <c:pt idx="1662">
                  <c:v>4119.3728898303834</c:v>
                </c:pt>
                <c:pt idx="1663">
                  <c:v>4123.5275618006426</c:v>
                </c:pt>
                <c:pt idx="1664">
                  <c:v>4146.918552125645</c:v>
                </c:pt>
                <c:pt idx="1665">
                  <c:v>4185.4350868630263</c:v>
                </c:pt>
                <c:pt idx="1666">
                  <c:v>4240.0821682742935</c:v>
                </c:pt>
                <c:pt idx="1667">
                  <c:v>4246.3138022123394</c:v>
                </c:pt>
                <c:pt idx="1668">
                  <c:v>4247.6226419051909</c:v>
                </c:pt>
                <c:pt idx="1669">
                  <c:v>4293.4124436974544</c:v>
                </c:pt>
                <c:pt idx="1670">
                  <c:v>4305.9660571112299</c:v>
                </c:pt>
                <c:pt idx="1671">
                  <c:v>4564.501633755177</c:v>
                </c:pt>
                <c:pt idx="1672">
                  <c:v>4564.501633755177</c:v>
                </c:pt>
                <c:pt idx="1673">
                  <c:v>4659.3608739252386</c:v>
                </c:pt>
                <c:pt idx="1674">
                  <c:v>5176.9350837797019</c:v>
                </c:pt>
                <c:pt idx="1675">
                  <c:v>5425.1697357012854</c:v>
                </c:pt>
                <c:pt idx="1676">
                  <c:v>5674.0407787706354</c:v>
                </c:pt>
                <c:pt idx="1677">
                  <c:v>5722.866205617147</c:v>
                </c:pt>
                <c:pt idx="1678">
                  <c:v>5729.416334239083</c:v>
                </c:pt>
                <c:pt idx="1679">
                  <c:v>5775.3668430664993</c:v>
                </c:pt>
                <c:pt idx="1680">
                  <c:v>5908.6351800323091</c:v>
                </c:pt>
                <c:pt idx="1681">
                  <c:v>6390.6480953349483</c:v>
                </c:pt>
                <c:pt idx="1682">
                  <c:v>7139.4597350481708</c:v>
                </c:pt>
                <c:pt idx="1683">
                  <c:v>7164.7006440768819</c:v>
                </c:pt>
                <c:pt idx="1684">
                  <c:v>7595.1702684396387</c:v>
                </c:pt>
                <c:pt idx="1685">
                  <c:v>7629.3523074203395</c:v>
                </c:pt>
                <c:pt idx="1686">
                  <c:v>7643.1275751906778</c:v>
                </c:pt>
                <c:pt idx="1687">
                  <c:v>7691.5420328865966</c:v>
                </c:pt>
                <c:pt idx="1688">
                  <c:v>7800.9516633756566</c:v>
                </c:pt>
                <c:pt idx="1689">
                  <c:v>7882.902300834392</c:v>
                </c:pt>
                <c:pt idx="1690">
                  <c:v>7954.2225544599878</c:v>
                </c:pt>
                <c:pt idx="1691">
                  <c:v>7986.7791066142854</c:v>
                </c:pt>
                <c:pt idx="1692">
                  <c:v>8228.4592734064099</c:v>
                </c:pt>
                <c:pt idx="1693">
                  <c:v>8404.0672652097383</c:v>
                </c:pt>
                <c:pt idx="1694">
                  <c:v>9290.4510787264062</c:v>
                </c:pt>
                <c:pt idx="1695">
                  <c:v>9333.5567394665813</c:v>
                </c:pt>
                <c:pt idx="1696">
                  <c:v>9801.2235529927639</c:v>
                </c:pt>
                <c:pt idx="1697">
                  <c:v>10386.277950029096</c:v>
                </c:pt>
                <c:pt idx="1698">
                  <c:v>11135.536624385692</c:v>
                </c:pt>
                <c:pt idx="1699">
                  <c:v>11937.577258205331</c:v>
                </c:pt>
                <c:pt idx="1700">
                  <c:v>14519.480859066176</c:v>
                </c:pt>
                <c:pt idx="1701">
                  <c:v>20134.454878688342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E6-4D58-B637-E6B206DDF043}"/>
            </c:ext>
          </c:extLst>
        </c:ser>
        <c:ser>
          <c:idx val="1"/>
          <c:order val="1"/>
          <c:tx>
            <c:strRef>
              <c:f>'SNe Ia Data'!$R$6</c:f>
              <c:strCache>
                <c:ptCount val="1"/>
                <c:pt idx="0">
                  <c:v>FLRW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Data'!$B$7:$B$1708</c:f>
              <c:numCache>
                <c:formatCode>0.00</c:formatCode>
                <c:ptCount val="1702"/>
                <c:pt idx="0">
                  <c:v>1.2199999999999999E-3</c:v>
                </c:pt>
                <c:pt idx="1">
                  <c:v>1.2199999999999999E-3</c:v>
                </c:pt>
                <c:pt idx="2">
                  <c:v>2.5600000000000002E-3</c:v>
                </c:pt>
                <c:pt idx="3">
                  <c:v>2.5600000000000002E-3</c:v>
                </c:pt>
                <c:pt idx="4">
                  <c:v>2.99E-3</c:v>
                </c:pt>
                <c:pt idx="5">
                  <c:v>3.1700000000000001E-3</c:v>
                </c:pt>
                <c:pt idx="6">
                  <c:v>3.31E-3</c:v>
                </c:pt>
                <c:pt idx="7">
                  <c:v>3.31E-3</c:v>
                </c:pt>
                <c:pt idx="8">
                  <c:v>3.31E-3</c:v>
                </c:pt>
                <c:pt idx="9">
                  <c:v>3.31E-3</c:v>
                </c:pt>
                <c:pt idx="10">
                  <c:v>3.3300000000000001E-3</c:v>
                </c:pt>
                <c:pt idx="11">
                  <c:v>3.49E-3</c:v>
                </c:pt>
                <c:pt idx="12">
                  <c:v>3.49E-3</c:v>
                </c:pt>
                <c:pt idx="13">
                  <c:v>3.5899999999999999E-3</c:v>
                </c:pt>
                <c:pt idx="14">
                  <c:v>3.8400000000000001E-3</c:v>
                </c:pt>
                <c:pt idx="15">
                  <c:v>4.0699999999999998E-3</c:v>
                </c:pt>
                <c:pt idx="16">
                  <c:v>4.0699999999999998E-3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4.6499999999999996E-3</c:v>
                </c:pt>
                <c:pt idx="20">
                  <c:v>4.6499999999999996E-3</c:v>
                </c:pt>
                <c:pt idx="21">
                  <c:v>4.8199999999999996E-3</c:v>
                </c:pt>
                <c:pt idx="22">
                  <c:v>4.8300000000000001E-3</c:v>
                </c:pt>
                <c:pt idx="23">
                  <c:v>4.8300000000000001E-3</c:v>
                </c:pt>
                <c:pt idx="24">
                  <c:v>4.8300000000000001E-3</c:v>
                </c:pt>
                <c:pt idx="25">
                  <c:v>4.8300000000000001E-3</c:v>
                </c:pt>
                <c:pt idx="26">
                  <c:v>4.8300000000000001E-3</c:v>
                </c:pt>
                <c:pt idx="27">
                  <c:v>4.8799999999999998E-3</c:v>
                </c:pt>
                <c:pt idx="28">
                  <c:v>4.8799999999999998E-3</c:v>
                </c:pt>
                <c:pt idx="29">
                  <c:v>5.3800000000000002E-3</c:v>
                </c:pt>
                <c:pt idx="30">
                  <c:v>5.4799999999999996E-3</c:v>
                </c:pt>
                <c:pt idx="31">
                  <c:v>5.7000000000000002E-3</c:v>
                </c:pt>
                <c:pt idx="32">
                  <c:v>5.7000000000000002E-3</c:v>
                </c:pt>
                <c:pt idx="33">
                  <c:v>5.7099999999999998E-3</c:v>
                </c:pt>
                <c:pt idx="34">
                  <c:v>5.7099999999999998E-3</c:v>
                </c:pt>
                <c:pt idx="35">
                  <c:v>5.8700000000000002E-3</c:v>
                </c:pt>
                <c:pt idx="36">
                  <c:v>5.8799999999999998E-3</c:v>
                </c:pt>
                <c:pt idx="37">
                  <c:v>5.9199999999999999E-3</c:v>
                </c:pt>
                <c:pt idx="38">
                  <c:v>6.0200000000000002E-3</c:v>
                </c:pt>
                <c:pt idx="39">
                  <c:v>6.0200000000000002E-3</c:v>
                </c:pt>
                <c:pt idx="40">
                  <c:v>6.0200000000000002E-3</c:v>
                </c:pt>
                <c:pt idx="41">
                  <c:v>6.1599999999999997E-3</c:v>
                </c:pt>
                <c:pt idx="42">
                  <c:v>6.1599999999999997E-3</c:v>
                </c:pt>
                <c:pt idx="43">
                  <c:v>6.2500000000000003E-3</c:v>
                </c:pt>
                <c:pt idx="44">
                  <c:v>6.2500000000000003E-3</c:v>
                </c:pt>
                <c:pt idx="45">
                  <c:v>6.2500000000000003E-3</c:v>
                </c:pt>
                <c:pt idx="46">
                  <c:v>6.2500000000000003E-3</c:v>
                </c:pt>
                <c:pt idx="47">
                  <c:v>6.3E-3</c:v>
                </c:pt>
                <c:pt idx="48">
                  <c:v>6.3E-3</c:v>
                </c:pt>
                <c:pt idx="49">
                  <c:v>6.3E-3</c:v>
                </c:pt>
                <c:pt idx="50">
                  <c:v>6.3099999999999996E-3</c:v>
                </c:pt>
                <c:pt idx="51">
                  <c:v>6.3400000000000001E-3</c:v>
                </c:pt>
                <c:pt idx="52">
                  <c:v>6.4799999999999996E-3</c:v>
                </c:pt>
                <c:pt idx="53">
                  <c:v>6.4799999999999996E-3</c:v>
                </c:pt>
                <c:pt idx="54">
                  <c:v>6.6499999999999997E-3</c:v>
                </c:pt>
                <c:pt idx="55">
                  <c:v>6.6800000000000002E-3</c:v>
                </c:pt>
                <c:pt idx="56">
                  <c:v>6.7299999999999999E-3</c:v>
                </c:pt>
                <c:pt idx="57">
                  <c:v>6.7600000000000004E-3</c:v>
                </c:pt>
                <c:pt idx="58">
                  <c:v>6.77E-3</c:v>
                </c:pt>
                <c:pt idx="59">
                  <c:v>6.77E-3</c:v>
                </c:pt>
                <c:pt idx="60">
                  <c:v>6.77E-3</c:v>
                </c:pt>
                <c:pt idx="61">
                  <c:v>6.9199999999999999E-3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7.1900000000000002E-3</c:v>
                </c:pt>
                <c:pt idx="66">
                  <c:v>7.1900000000000002E-3</c:v>
                </c:pt>
                <c:pt idx="67">
                  <c:v>7.4700000000000001E-3</c:v>
                </c:pt>
                <c:pt idx="68">
                  <c:v>7.4700000000000001E-3</c:v>
                </c:pt>
                <c:pt idx="69">
                  <c:v>7.4700000000000001E-3</c:v>
                </c:pt>
                <c:pt idx="70">
                  <c:v>7.4999999999999997E-3</c:v>
                </c:pt>
                <c:pt idx="71">
                  <c:v>7.4999999999999997E-3</c:v>
                </c:pt>
                <c:pt idx="72">
                  <c:v>7.9500000000000005E-3</c:v>
                </c:pt>
                <c:pt idx="73">
                  <c:v>8.1399999999999997E-3</c:v>
                </c:pt>
                <c:pt idx="74">
                  <c:v>8.1399999999999997E-3</c:v>
                </c:pt>
                <c:pt idx="75">
                  <c:v>8.1399999999999997E-3</c:v>
                </c:pt>
                <c:pt idx="76">
                  <c:v>8.1499999999999993E-3</c:v>
                </c:pt>
                <c:pt idx="77">
                  <c:v>8.1499999999999993E-3</c:v>
                </c:pt>
                <c:pt idx="78">
                  <c:v>8.1499999999999993E-3</c:v>
                </c:pt>
                <c:pt idx="79">
                  <c:v>8.1700000000000002E-3</c:v>
                </c:pt>
                <c:pt idx="80">
                  <c:v>8.1799999999999998E-3</c:v>
                </c:pt>
                <c:pt idx="81">
                  <c:v>8.2100000000000003E-3</c:v>
                </c:pt>
                <c:pt idx="82">
                  <c:v>8.3800000000000003E-3</c:v>
                </c:pt>
                <c:pt idx="83">
                  <c:v>8.3800000000000003E-3</c:v>
                </c:pt>
                <c:pt idx="84">
                  <c:v>8.5500000000000003E-3</c:v>
                </c:pt>
                <c:pt idx="85">
                  <c:v>8.5500000000000003E-3</c:v>
                </c:pt>
                <c:pt idx="86">
                  <c:v>8.5699999999999995E-3</c:v>
                </c:pt>
                <c:pt idx="87">
                  <c:v>8.6099999999999996E-3</c:v>
                </c:pt>
                <c:pt idx="88">
                  <c:v>8.6300000000000005E-3</c:v>
                </c:pt>
                <c:pt idx="89">
                  <c:v>8.6300000000000005E-3</c:v>
                </c:pt>
                <c:pt idx="90">
                  <c:v>8.6300000000000005E-3</c:v>
                </c:pt>
                <c:pt idx="91">
                  <c:v>8.6400000000000001E-3</c:v>
                </c:pt>
                <c:pt idx="92">
                  <c:v>8.8299999999999993E-3</c:v>
                </c:pt>
                <c:pt idx="93">
                  <c:v>9.0600000000000003E-3</c:v>
                </c:pt>
                <c:pt idx="94">
                  <c:v>9.0600000000000003E-3</c:v>
                </c:pt>
                <c:pt idx="95">
                  <c:v>9.2499999999999995E-3</c:v>
                </c:pt>
                <c:pt idx="96">
                  <c:v>9.2499999999999995E-3</c:v>
                </c:pt>
                <c:pt idx="97">
                  <c:v>9.2499999999999995E-3</c:v>
                </c:pt>
                <c:pt idx="98">
                  <c:v>9.3500000000000007E-3</c:v>
                </c:pt>
                <c:pt idx="99">
                  <c:v>9.5399999999999999E-3</c:v>
                </c:pt>
                <c:pt idx="100">
                  <c:v>9.5399999999999999E-3</c:v>
                </c:pt>
                <c:pt idx="101">
                  <c:v>9.5399999999999999E-3</c:v>
                </c:pt>
                <c:pt idx="102">
                  <c:v>9.5399999999999999E-3</c:v>
                </c:pt>
                <c:pt idx="103">
                  <c:v>9.5700000000000004E-3</c:v>
                </c:pt>
                <c:pt idx="104">
                  <c:v>9.5700000000000004E-3</c:v>
                </c:pt>
                <c:pt idx="105">
                  <c:v>9.6600000000000002E-3</c:v>
                </c:pt>
                <c:pt idx="106">
                  <c:v>9.6600000000000002E-3</c:v>
                </c:pt>
                <c:pt idx="107">
                  <c:v>9.9299999999999996E-3</c:v>
                </c:pt>
                <c:pt idx="108">
                  <c:v>9.9600000000000001E-3</c:v>
                </c:pt>
                <c:pt idx="109">
                  <c:v>9.9600000000000001E-3</c:v>
                </c:pt>
                <c:pt idx="110">
                  <c:v>9.9600000000000001E-3</c:v>
                </c:pt>
                <c:pt idx="111">
                  <c:v>1.0160000000000001E-2</c:v>
                </c:pt>
                <c:pt idx="112">
                  <c:v>1.017E-2</c:v>
                </c:pt>
                <c:pt idx="113">
                  <c:v>1.017E-2</c:v>
                </c:pt>
                <c:pt idx="114">
                  <c:v>1.026E-2</c:v>
                </c:pt>
                <c:pt idx="115">
                  <c:v>1.026E-2</c:v>
                </c:pt>
                <c:pt idx="116">
                  <c:v>1.0279999999999999E-2</c:v>
                </c:pt>
                <c:pt idx="117">
                  <c:v>1.042E-2</c:v>
                </c:pt>
                <c:pt idx="118">
                  <c:v>1.044E-2</c:v>
                </c:pt>
                <c:pt idx="119">
                  <c:v>1.061E-2</c:v>
                </c:pt>
                <c:pt idx="120">
                  <c:v>1.061E-2</c:v>
                </c:pt>
                <c:pt idx="121">
                  <c:v>1.073E-2</c:v>
                </c:pt>
                <c:pt idx="122">
                  <c:v>1.0789999999999999E-2</c:v>
                </c:pt>
                <c:pt idx="123">
                  <c:v>1.0789999999999999E-2</c:v>
                </c:pt>
                <c:pt idx="124">
                  <c:v>1.0959999999999999E-2</c:v>
                </c:pt>
                <c:pt idx="125">
                  <c:v>1.1140000000000001E-2</c:v>
                </c:pt>
                <c:pt idx="126">
                  <c:v>1.1140000000000001E-2</c:v>
                </c:pt>
                <c:pt idx="127">
                  <c:v>1.1220000000000001E-2</c:v>
                </c:pt>
                <c:pt idx="128">
                  <c:v>1.1220000000000001E-2</c:v>
                </c:pt>
                <c:pt idx="129">
                  <c:v>1.1220000000000001E-2</c:v>
                </c:pt>
                <c:pt idx="130">
                  <c:v>1.155E-2</c:v>
                </c:pt>
                <c:pt idx="131">
                  <c:v>1.1950000000000001E-2</c:v>
                </c:pt>
                <c:pt idx="132">
                  <c:v>1.213E-2</c:v>
                </c:pt>
                <c:pt idx="133">
                  <c:v>1.2200000000000001E-2</c:v>
                </c:pt>
                <c:pt idx="134">
                  <c:v>1.2330000000000001E-2</c:v>
                </c:pt>
                <c:pt idx="135">
                  <c:v>1.2460000000000001E-2</c:v>
                </c:pt>
                <c:pt idx="136">
                  <c:v>1.2579999999999999E-2</c:v>
                </c:pt>
                <c:pt idx="137">
                  <c:v>1.2579999999999999E-2</c:v>
                </c:pt>
                <c:pt idx="138">
                  <c:v>1.259E-2</c:v>
                </c:pt>
                <c:pt idx="139">
                  <c:v>1.259E-2</c:v>
                </c:pt>
                <c:pt idx="140">
                  <c:v>1.2789999999999999E-2</c:v>
                </c:pt>
                <c:pt idx="141">
                  <c:v>1.2829999999999999E-2</c:v>
                </c:pt>
                <c:pt idx="142">
                  <c:v>1.2829999999999999E-2</c:v>
                </c:pt>
                <c:pt idx="143">
                  <c:v>1.303E-2</c:v>
                </c:pt>
                <c:pt idx="144">
                  <c:v>1.303E-2</c:v>
                </c:pt>
                <c:pt idx="145">
                  <c:v>1.304E-2</c:v>
                </c:pt>
                <c:pt idx="146">
                  <c:v>1.304E-2</c:v>
                </c:pt>
                <c:pt idx="147">
                  <c:v>1.312E-2</c:v>
                </c:pt>
                <c:pt idx="148">
                  <c:v>1.312E-2</c:v>
                </c:pt>
                <c:pt idx="149">
                  <c:v>1.325E-2</c:v>
                </c:pt>
                <c:pt idx="150">
                  <c:v>1.325E-2</c:v>
                </c:pt>
                <c:pt idx="151">
                  <c:v>1.325E-2</c:v>
                </c:pt>
                <c:pt idx="152">
                  <c:v>1.375E-2</c:v>
                </c:pt>
                <c:pt idx="153">
                  <c:v>1.375E-2</c:v>
                </c:pt>
                <c:pt idx="154">
                  <c:v>1.375E-2</c:v>
                </c:pt>
                <c:pt idx="155">
                  <c:v>1.376E-2</c:v>
                </c:pt>
                <c:pt idx="156">
                  <c:v>1.3860000000000001E-2</c:v>
                </c:pt>
                <c:pt idx="157">
                  <c:v>1.388E-2</c:v>
                </c:pt>
                <c:pt idx="158">
                  <c:v>1.389E-2</c:v>
                </c:pt>
                <c:pt idx="159">
                  <c:v>1.389E-2</c:v>
                </c:pt>
                <c:pt idx="160">
                  <c:v>1.4109999999999999E-2</c:v>
                </c:pt>
                <c:pt idx="161">
                  <c:v>1.4239999999999999E-2</c:v>
                </c:pt>
                <c:pt idx="162">
                  <c:v>1.4420000000000001E-2</c:v>
                </c:pt>
                <c:pt idx="163">
                  <c:v>1.4420000000000001E-2</c:v>
                </c:pt>
                <c:pt idx="164">
                  <c:v>1.4420000000000001E-2</c:v>
                </c:pt>
                <c:pt idx="165">
                  <c:v>1.4420000000000001E-2</c:v>
                </c:pt>
                <c:pt idx="166">
                  <c:v>1.4420000000000001E-2</c:v>
                </c:pt>
                <c:pt idx="167">
                  <c:v>1.4460000000000001E-2</c:v>
                </c:pt>
                <c:pt idx="168">
                  <c:v>1.4500000000000001E-2</c:v>
                </c:pt>
                <c:pt idx="169">
                  <c:v>1.453E-2</c:v>
                </c:pt>
                <c:pt idx="170">
                  <c:v>1.46E-2</c:v>
                </c:pt>
                <c:pt idx="171">
                  <c:v>1.4619999999999999E-2</c:v>
                </c:pt>
                <c:pt idx="172">
                  <c:v>1.4630000000000001E-2</c:v>
                </c:pt>
                <c:pt idx="173">
                  <c:v>1.4630000000000001E-2</c:v>
                </c:pt>
                <c:pt idx="174">
                  <c:v>1.4670000000000001E-2</c:v>
                </c:pt>
                <c:pt idx="175">
                  <c:v>1.472E-2</c:v>
                </c:pt>
                <c:pt idx="176">
                  <c:v>1.4840000000000001E-2</c:v>
                </c:pt>
                <c:pt idx="177">
                  <c:v>1.4919999999999999E-2</c:v>
                </c:pt>
                <c:pt idx="178">
                  <c:v>1.4930000000000001E-2</c:v>
                </c:pt>
                <c:pt idx="179">
                  <c:v>1.499E-2</c:v>
                </c:pt>
                <c:pt idx="180">
                  <c:v>1.499E-2</c:v>
                </c:pt>
                <c:pt idx="181">
                  <c:v>1.515E-2</c:v>
                </c:pt>
                <c:pt idx="182">
                  <c:v>1.519E-2</c:v>
                </c:pt>
                <c:pt idx="183">
                  <c:v>1.525E-2</c:v>
                </c:pt>
                <c:pt idx="184">
                  <c:v>1.529E-2</c:v>
                </c:pt>
                <c:pt idx="185">
                  <c:v>1.542E-2</c:v>
                </c:pt>
                <c:pt idx="186">
                  <c:v>1.5429999999999999E-2</c:v>
                </c:pt>
                <c:pt idx="187">
                  <c:v>1.546E-2</c:v>
                </c:pt>
                <c:pt idx="188">
                  <c:v>1.549E-2</c:v>
                </c:pt>
                <c:pt idx="189">
                  <c:v>1.55E-2</c:v>
                </c:pt>
                <c:pt idx="190">
                  <c:v>1.55E-2</c:v>
                </c:pt>
                <c:pt idx="191">
                  <c:v>1.55E-2</c:v>
                </c:pt>
                <c:pt idx="192">
                  <c:v>1.55E-2</c:v>
                </c:pt>
                <c:pt idx="193">
                  <c:v>1.5570000000000001E-2</c:v>
                </c:pt>
                <c:pt idx="194">
                  <c:v>1.5570000000000001E-2</c:v>
                </c:pt>
                <c:pt idx="195">
                  <c:v>1.562E-2</c:v>
                </c:pt>
                <c:pt idx="196">
                  <c:v>1.562E-2</c:v>
                </c:pt>
                <c:pt idx="197">
                  <c:v>1.5650000000000001E-2</c:v>
                </c:pt>
                <c:pt idx="198">
                  <c:v>1.576E-2</c:v>
                </c:pt>
                <c:pt idx="199">
                  <c:v>1.5779999999999999E-2</c:v>
                </c:pt>
                <c:pt idx="200">
                  <c:v>1.5779999999999999E-2</c:v>
                </c:pt>
                <c:pt idx="201">
                  <c:v>1.5810000000000001E-2</c:v>
                </c:pt>
                <c:pt idx="202">
                  <c:v>1.5810000000000001E-2</c:v>
                </c:pt>
                <c:pt idx="203">
                  <c:v>1.5869999999999999E-2</c:v>
                </c:pt>
                <c:pt idx="204">
                  <c:v>1.5879999999999998E-2</c:v>
                </c:pt>
                <c:pt idx="205">
                  <c:v>1.5900000000000001E-2</c:v>
                </c:pt>
                <c:pt idx="206">
                  <c:v>1.5900000000000001E-2</c:v>
                </c:pt>
                <c:pt idx="207">
                  <c:v>1.5900000000000001E-2</c:v>
                </c:pt>
                <c:pt idx="208">
                  <c:v>1.6029999999999999E-2</c:v>
                </c:pt>
                <c:pt idx="209">
                  <c:v>1.652E-2</c:v>
                </c:pt>
                <c:pt idx="210">
                  <c:v>1.652E-2</c:v>
                </c:pt>
                <c:pt idx="211">
                  <c:v>1.6559999999999998E-2</c:v>
                </c:pt>
                <c:pt idx="212">
                  <c:v>1.6570000000000001E-2</c:v>
                </c:pt>
                <c:pt idx="213">
                  <c:v>1.6619999999999999E-2</c:v>
                </c:pt>
                <c:pt idx="214">
                  <c:v>1.6660000000000001E-2</c:v>
                </c:pt>
                <c:pt idx="215">
                  <c:v>1.6709999999999999E-2</c:v>
                </c:pt>
                <c:pt idx="216">
                  <c:v>1.678E-2</c:v>
                </c:pt>
                <c:pt idx="217">
                  <c:v>1.6820000000000002E-2</c:v>
                </c:pt>
                <c:pt idx="218">
                  <c:v>1.6820000000000002E-2</c:v>
                </c:pt>
                <c:pt idx="219">
                  <c:v>1.6820000000000002E-2</c:v>
                </c:pt>
                <c:pt idx="220">
                  <c:v>1.6899999999999998E-2</c:v>
                </c:pt>
                <c:pt idx="221">
                  <c:v>1.6899999999999998E-2</c:v>
                </c:pt>
                <c:pt idx="222">
                  <c:v>1.6920000000000001E-2</c:v>
                </c:pt>
                <c:pt idx="223">
                  <c:v>1.6979999999999999E-2</c:v>
                </c:pt>
                <c:pt idx="224">
                  <c:v>1.6990000000000002E-2</c:v>
                </c:pt>
                <c:pt idx="225">
                  <c:v>1.7049999999999999E-2</c:v>
                </c:pt>
                <c:pt idx="226">
                  <c:v>1.7180000000000001E-2</c:v>
                </c:pt>
                <c:pt idx="227">
                  <c:v>1.7180000000000001E-2</c:v>
                </c:pt>
                <c:pt idx="228">
                  <c:v>1.72E-2</c:v>
                </c:pt>
                <c:pt idx="229">
                  <c:v>1.7299999999999999E-2</c:v>
                </c:pt>
                <c:pt idx="230">
                  <c:v>1.7299999999999999E-2</c:v>
                </c:pt>
                <c:pt idx="231">
                  <c:v>1.7330000000000002E-2</c:v>
                </c:pt>
                <c:pt idx="232">
                  <c:v>1.7330000000000002E-2</c:v>
                </c:pt>
                <c:pt idx="233">
                  <c:v>1.7340000000000001E-2</c:v>
                </c:pt>
                <c:pt idx="234">
                  <c:v>1.737E-2</c:v>
                </c:pt>
                <c:pt idx="235">
                  <c:v>1.737E-2</c:v>
                </c:pt>
                <c:pt idx="236">
                  <c:v>1.7430000000000001E-2</c:v>
                </c:pt>
                <c:pt idx="237">
                  <c:v>1.7469999999999999E-2</c:v>
                </c:pt>
                <c:pt idx="238">
                  <c:v>1.7469999999999999E-2</c:v>
                </c:pt>
                <c:pt idx="239">
                  <c:v>1.7520000000000001E-2</c:v>
                </c:pt>
                <c:pt idx="240">
                  <c:v>1.7760000000000001E-2</c:v>
                </c:pt>
                <c:pt idx="241">
                  <c:v>1.7780000000000001E-2</c:v>
                </c:pt>
                <c:pt idx="242">
                  <c:v>1.7780000000000001E-2</c:v>
                </c:pt>
                <c:pt idx="243">
                  <c:v>1.7840000000000002E-2</c:v>
                </c:pt>
                <c:pt idx="244">
                  <c:v>1.7840000000000002E-2</c:v>
                </c:pt>
                <c:pt idx="245">
                  <c:v>1.7899999999999999E-2</c:v>
                </c:pt>
                <c:pt idx="246">
                  <c:v>1.8020000000000001E-2</c:v>
                </c:pt>
                <c:pt idx="247">
                  <c:v>1.8079999999999999E-2</c:v>
                </c:pt>
                <c:pt idx="248">
                  <c:v>1.8259999999999998E-2</c:v>
                </c:pt>
                <c:pt idx="249">
                  <c:v>1.8259999999999998E-2</c:v>
                </c:pt>
                <c:pt idx="250">
                  <c:v>1.839E-2</c:v>
                </c:pt>
                <c:pt idx="251">
                  <c:v>1.8550000000000001E-2</c:v>
                </c:pt>
                <c:pt idx="252">
                  <c:v>1.8550000000000001E-2</c:v>
                </c:pt>
                <c:pt idx="253">
                  <c:v>1.865E-2</c:v>
                </c:pt>
                <c:pt idx="254">
                  <c:v>1.865E-2</c:v>
                </c:pt>
                <c:pt idx="255">
                  <c:v>1.866E-2</c:v>
                </c:pt>
                <c:pt idx="256">
                  <c:v>1.8749999999999999E-2</c:v>
                </c:pt>
                <c:pt idx="257">
                  <c:v>1.8749999999999999E-2</c:v>
                </c:pt>
                <c:pt idx="258">
                  <c:v>1.9050000000000001E-2</c:v>
                </c:pt>
                <c:pt idx="259">
                  <c:v>1.9470000000000001E-2</c:v>
                </c:pt>
                <c:pt idx="260">
                  <c:v>1.9470000000000001E-2</c:v>
                </c:pt>
                <c:pt idx="261">
                  <c:v>1.975E-2</c:v>
                </c:pt>
                <c:pt idx="262">
                  <c:v>1.975E-2</c:v>
                </c:pt>
                <c:pt idx="263">
                  <c:v>1.976E-2</c:v>
                </c:pt>
                <c:pt idx="264">
                  <c:v>1.9949999999999999E-2</c:v>
                </c:pt>
                <c:pt idx="265">
                  <c:v>2.001E-2</c:v>
                </c:pt>
                <c:pt idx="266">
                  <c:v>2.0060000000000001E-2</c:v>
                </c:pt>
                <c:pt idx="267">
                  <c:v>2.019E-2</c:v>
                </c:pt>
                <c:pt idx="268">
                  <c:v>2.019E-2</c:v>
                </c:pt>
                <c:pt idx="269">
                  <c:v>2.0230000000000001E-2</c:v>
                </c:pt>
                <c:pt idx="270">
                  <c:v>2.0230000000000001E-2</c:v>
                </c:pt>
                <c:pt idx="271">
                  <c:v>2.0230000000000001E-2</c:v>
                </c:pt>
                <c:pt idx="272">
                  <c:v>2.0230000000000001E-2</c:v>
                </c:pt>
                <c:pt idx="273">
                  <c:v>2.0240000000000001E-2</c:v>
                </c:pt>
                <c:pt idx="274">
                  <c:v>2.034E-2</c:v>
                </c:pt>
                <c:pt idx="275">
                  <c:v>2.034E-2</c:v>
                </c:pt>
                <c:pt idx="276">
                  <c:v>2.035E-2</c:v>
                </c:pt>
                <c:pt idx="277">
                  <c:v>2.035E-2</c:v>
                </c:pt>
                <c:pt idx="278">
                  <c:v>2.035E-2</c:v>
                </c:pt>
                <c:pt idx="279">
                  <c:v>2.044E-2</c:v>
                </c:pt>
                <c:pt idx="280">
                  <c:v>2.0490000000000001E-2</c:v>
                </c:pt>
                <c:pt idx="281">
                  <c:v>2.052E-2</c:v>
                </c:pt>
                <c:pt idx="282">
                  <c:v>2.0559999999999998E-2</c:v>
                </c:pt>
                <c:pt idx="283">
                  <c:v>2.0559999999999998E-2</c:v>
                </c:pt>
                <c:pt idx="284">
                  <c:v>2.0809999999999999E-2</c:v>
                </c:pt>
                <c:pt idx="285">
                  <c:v>2.0820000000000002E-2</c:v>
                </c:pt>
                <c:pt idx="286">
                  <c:v>2.0820000000000002E-2</c:v>
                </c:pt>
                <c:pt idx="287">
                  <c:v>2.0899999999999998E-2</c:v>
                </c:pt>
                <c:pt idx="288">
                  <c:v>2.0959999999999999E-2</c:v>
                </c:pt>
                <c:pt idx="289">
                  <c:v>2.1059999999999999E-2</c:v>
                </c:pt>
                <c:pt idx="290">
                  <c:v>2.1160000000000002E-2</c:v>
                </c:pt>
                <c:pt idx="291">
                  <c:v>2.1160000000000002E-2</c:v>
                </c:pt>
                <c:pt idx="292">
                  <c:v>2.1180000000000001E-2</c:v>
                </c:pt>
                <c:pt idx="293">
                  <c:v>2.1180000000000001E-2</c:v>
                </c:pt>
                <c:pt idx="294">
                  <c:v>2.1309999999999999E-2</c:v>
                </c:pt>
                <c:pt idx="295">
                  <c:v>2.1309999999999999E-2</c:v>
                </c:pt>
                <c:pt idx="296">
                  <c:v>2.1309999999999999E-2</c:v>
                </c:pt>
                <c:pt idx="297">
                  <c:v>2.1340000000000001E-2</c:v>
                </c:pt>
                <c:pt idx="298">
                  <c:v>2.137E-2</c:v>
                </c:pt>
                <c:pt idx="299">
                  <c:v>2.1510000000000001E-2</c:v>
                </c:pt>
                <c:pt idx="300">
                  <c:v>2.1530000000000001E-2</c:v>
                </c:pt>
                <c:pt idx="301">
                  <c:v>2.1700000000000001E-2</c:v>
                </c:pt>
                <c:pt idx="302">
                  <c:v>2.1829999999999999E-2</c:v>
                </c:pt>
                <c:pt idx="303">
                  <c:v>2.1829999999999999E-2</c:v>
                </c:pt>
                <c:pt idx="304">
                  <c:v>2.197E-2</c:v>
                </c:pt>
                <c:pt idx="305">
                  <c:v>2.198E-2</c:v>
                </c:pt>
                <c:pt idx="306">
                  <c:v>2.2030000000000001E-2</c:v>
                </c:pt>
                <c:pt idx="307">
                  <c:v>2.205E-2</c:v>
                </c:pt>
                <c:pt idx="308">
                  <c:v>2.2069999999999999E-2</c:v>
                </c:pt>
                <c:pt idx="309">
                  <c:v>2.215E-2</c:v>
                </c:pt>
                <c:pt idx="310">
                  <c:v>2.2190000000000001E-2</c:v>
                </c:pt>
                <c:pt idx="311">
                  <c:v>2.2280000000000001E-2</c:v>
                </c:pt>
                <c:pt idx="312">
                  <c:v>2.2280000000000001E-2</c:v>
                </c:pt>
                <c:pt idx="313">
                  <c:v>2.231E-2</c:v>
                </c:pt>
                <c:pt idx="314">
                  <c:v>2.2339999999999999E-2</c:v>
                </c:pt>
                <c:pt idx="315">
                  <c:v>2.2339999999999999E-2</c:v>
                </c:pt>
                <c:pt idx="316">
                  <c:v>2.2360000000000001E-2</c:v>
                </c:pt>
                <c:pt idx="317">
                  <c:v>2.239E-2</c:v>
                </c:pt>
                <c:pt idx="318">
                  <c:v>2.239E-2</c:v>
                </c:pt>
                <c:pt idx="319">
                  <c:v>2.24E-2</c:v>
                </c:pt>
                <c:pt idx="320">
                  <c:v>2.24E-2</c:v>
                </c:pt>
                <c:pt idx="321">
                  <c:v>2.2409999999999999E-2</c:v>
                </c:pt>
                <c:pt idx="322">
                  <c:v>2.2550000000000001E-2</c:v>
                </c:pt>
                <c:pt idx="323">
                  <c:v>2.266E-2</c:v>
                </c:pt>
                <c:pt idx="324">
                  <c:v>2.2700000000000001E-2</c:v>
                </c:pt>
                <c:pt idx="325">
                  <c:v>2.273E-2</c:v>
                </c:pt>
                <c:pt idx="326">
                  <c:v>2.2950000000000002E-2</c:v>
                </c:pt>
                <c:pt idx="327">
                  <c:v>2.2950000000000002E-2</c:v>
                </c:pt>
                <c:pt idx="328">
                  <c:v>2.298E-2</c:v>
                </c:pt>
                <c:pt idx="329">
                  <c:v>2.298E-2</c:v>
                </c:pt>
                <c:pt idx="330">
                  <c:v>2.3029999999999998E-2</c:v>
                </c:pt>
                <c:pt idx="331">
                  <c:v>2.307E-2</c:v>
                </c:pt>
                <c:pt idx="332">
                  <c:v>2.3130000000000001E-2</c:v>
                </c:pt>
                <c:pt idx="333">
                  <c:v>2.316E-2</c:v>
                </c:pt>
                <c:pt idx="334">
                  <c:v>2.3210000000000001E-2</c:v>
                </c:pt>
                <c:pt idx="335">
                  <c:v>2.325E-2</c:v>
                </c:pt>
                <c:pt idx="336">
                  <c:v>2.3310000000000001E-2</c:v>
                </c:pt>
                <c:pt idx="337">
                  <c:v>2.3310000000000001E-2</c:v>
                </c:pt>
                <c:pt idx="338">
                  <c:v>2.342E-2</c:v>
                </c:pt>
                <c:pt idx="339">
                  <c:v>2.342E-2</c:v>
                </c:pt>
                <c:pt idx="340">
                  <c:v>2.342E-2</c:v>
                </c:pt>
                <c:pt idx="341">
                  <c:v>2.3429999999999999E-2</c:v>
                </c:pt>
                <c:pt idx="342">
                  <c:v>2.3429999999999999E-2</c:v>
                </c:pt>
                <c:pt idx="343">
                  <c:v>2.3439999999999999E-2</c:v>
                </c:pt>
                <c:pt idx="344">
                  <c:v>2.3519999999999999E-2</c:v>
                </c:pt>
                <c:pt idx="345">
                  <c:v>2.3539999999999998E-2</c:v>
                </c:pt>
                <c:pt idx="346">
                  <c:v>2.3570000000000001E-2</c:v>
                </c:pt>
                <c:pt idx="347">
                  <c:v>2.3570000000000001E-2</c:v>
                </c:pt>
                <c:pt idx="348">
                  <c:v>2.3570000000000001E-2</c:v>
                </c:pt>
                <c:pt idx="349">
                  <c:v>2.3650000000000001E-2</c:v>
                </c:pt>
                <c:pt idx="350">
                  <c:v>2.3689999999999999E-2</c:v>
                </c:pt>
                <c:pt idx="351">
                  <c:v>2.3879999999999998E-2</c:v>
                </c:pt>
                <c:pt idx="352">
                  <c:v>2.3900000000000001E-2</c:v>
                </c:pt>
                <c:pt idx="353">
                  <c:v>2.3900000000000001E-2</c:v>
                </c:pt>
                <c:pt idx="354">
                  <c:v>2.3910000000000001E-2</c:v>
                </c:pt>
                <c:pt idx="355">
                  <c:v>2.401E-2</c:v>
                </c:pt>
                <c:pt idx="356">
                  <c:v>2.4109999999999999E-2</c:v>
                </c:pt>
                <c:pt idx="357">
                  <c:v>2.4109999999999999E-2</c:v>
                </c:pt>
                <c:pt idx="358">
                  <c:v>2.4119999999999999E-2</c:v>
                </c:pt>
                <c:pt idx="359">
                  <c:v>2.4170000000000001E-2</c:v>
                </c:pt>
                <c:pt idx="360">
                  <c:v>2.4170000000000001E-2</c:v>
                </c:pt>
                <c:pt idx="361">
                  <c:v>2.4279999999999999E-2</c:v>
                </c:pt>
                <c:pt idx="362">
                  <c:v>2.4289999999999999E-2</c:v>
                </c:pt>
                <c:pt idx="363">
                  <c:v>2.4320000000000001E-2</c:v>
                </c:pt>
                <c:pt idx="364">
                  <c:v>2.4320000000000001E-2</c:v>
                </c:pt>
                <c:pt idx="365">
                  <c:v>2.4320000000000001E-2</c:v>
                </c:pt>
                <c:pt idx="366">
                  <c:v>2.4340000000000001E-2</c:v>
                </c:pt>
                <c:pt idx="367">
                  <c:v>2.453E-2</c:v>
                </c:pt>
                <c:pt idx="368">
                  <c:v>2.453E-2</c:v>
                </c:pt>
                <c:pt idx="369">
                  <c:v>2.453E-2</c:v>
                </c:pt>
                <c:pt idx="370">
                  <c:v>2.4570000000000002E-2</c:v>
                </c:pt>
                <c:pt idx="371">
                  <c:v>2.462E-2</c:v>
                </c:pt>
                <c:pt idx="372">
                  <c:v>2.462E-2</c:v>
                </c:pt>
                <c:pt idx="373">
                  <c:v>2.462E-2</c:v>
                </c:pt>
                <c:pt idx="374">
                  <c:v>2.4639999999999999E-2</c:v>
                </c:pt>
                <c:pt idx="375">
                  <c:v>2.4639999999999999E-2</c:v>
                </c:pt>
                <c:pt idx="376">
                  <c:v>2.4660000000000001E-2</c:v>
                </c:pt>
                <c:pt idx="377">
                  <c:v>2.4910000000000002E-2</c:v>
                </c:pt>
                <c:pt idx="378">
                  <c:v>2.494E-2</c:v>
                </c:pt>
                <c:pt idx="379">
                  <c:v>2.5090000000000001E-2</c:v>
                </c:pt>
                <c:pt idx="380">
                  <c:v>2.5100000000000001E-2</c:v>
                </c:pt>
                <c:pt idx="381">
                  <c:v>2.5100000000000001E-2</c:v>
                </c:pt>
                <c:pt idx="382">
                  <c:v>2.5100000000000001E-2</c:v>
                </c:pt>
                <c:pt idx="383">
                  <c:v>2.5100000000000001E-2</c:v>
                </c:pt>
                <c:pt idx="384">
                  <c:v>2.512E-2</c:v>
                </c:pt>
                <c:pt idx="385">
                  <c:v>2.513E-2</c:v>
                </c:pt>
                <c:pt idx="386">
                  <c:v>2.5170000000000001E-2</c:v>
                </c:pt>
                <c:pt idx="387">
                  <c:v>2.5170000000000001E-2</c:v>
                </c:pt>
                <c:pt idx="388">
                  <c:v>2.5170000000000001E-2</c:v>
                </c:pt>
                <c:pt idx="389">
                  <c:v>2.5190000000000001E-2</c:v>
                </c:pt>
                <c:pt idx="390">
                  <c:v>2.5190000000000001E-2</c:v>
                </c:pt>
                <c:pt idx="391">
                  <c:v>2.521E-2</c:v>
                </c:pt>
                <c:pt idx="392">
                  <c:v>2.5250000000000002E-2</c:v>
                </c:pt>
                <c:pt idx="393">
                  <c:v>2.5250000000000002E-2</c:v>
                </c:pt>
                <c:pt idx="394">
                  <c:v>2.5340000000000001E-2</c:v>
                </c:pt>
                <c:pt idx="395">
                  <c:v>2.5340000000000001E-2</c:v>
                </c:pt>
                <c:pt idx="396">
                  <c:v>2.5559999999999999E-2</c:v>
                </c:pt>
                <c:pt idx="397">
                  <c:v>2.5569999999999999E-2</c:v>
                </c:pt>
                <c:pt idx="398">
                  <c:v>2.5850000000000001E-2</c:v>
                </c:pt>
                <c:pt idx="399">
                  <c:v>2.5909999999999999E-2</c:v>
                </c:pt>
                <c:pt idx="400">
                  <c:v>2.596E-2</c:v>
                </c:pt>
                <c:pt idx="401">
                  <c:v>2.598E-2</c:v>
                </c:pt>
                <c:pt idx="402">
                  <c:v>2.598E-2</c:v>
                </c:pt>
                <c:pt idx="403">
                  <c:v>2.598E-2</c:v>
                </c:pt>
                <c:pt idx="404">
                  <c:v>2.598E-2</c:v>
                </c:pt>
                <c:pt idx="405">
                  <c:v>2.6259999999999999E-2</c:v>
                </c:pt>
                <c:pt idx="406">
                  <c:v>2.6259999999999999E-2</c:v>
                </c:pt>
                <c:pt idx="407">
                  <c:v>2.632E-2</c:v>
                </c:pt>
                <c:pt idx="408">
                  <c:v>2.6689999999999998E-2</c:v>
                </c:pt>
                <c:pt idx="409">
                  <c:v>2.691E-2</c:v>
                </c:pt>
                <c:pt idx="410">
                  <c:v>2.691E-2</c:v>
                </c:pt>
                <c:pt idx="411">
                  <c:v>2.6950000000000002E-2</c:v>
                </c:pt>
                <c:pt idx="412">
                  <c:v>2.7130000000000001E-2</c:v>
                </c:pt>
                <c:pt idx="413">
                  <c:v>2.7140000000000001E-2</c:v>
                </c:pt>
                <c:pt idx="414">
                  <c:v>2.7300000000000001E-2</c:v>
                </c:pt>
                <c:pt idx="415">
                  <c:v>2.7310000000000001E-2</c:v>
                </c:pt>
                <c:pt idx="416">
                  <c:v>2.7310000000000001E-2</c:v>
                </c:pt>
                <c:pt idx="417">
                  <c:v>2.7310000000000001E-2</c:v>
                </c:pt>
                <c:pt idx="418">
                  <c:v>2.7310000000000001E-2</c:v>
                </c:pt>
                <c:pt idx="419">
                  <c:v>2.7359999999999999E-2</c:v>
                </c:pt>
                <c:pt idx="420">
                  <c:v>2.7400000000000001E-2</c:v>
                </c:pt>
                <c:pt idx="421">
                  <c:v>2.741E-2</c:v>
                </c:pt>
                <c:pt idx="422">
                  <c:v>2.7480000000000001E-2</c:v>
                </c:pt>
                <c:pt idx="423">
                  <c:v>2.7480000000000001E-2</c:v>
                </c:pt>
                <c:pt idx="424">
                  <c:v>2.7480000000000001E-2</c:v>
                </c:pt>
                <c:pt idx="425">
                  <c:v>2.7730000000000001E-2</c:v>
                </c:pt>
                <c:pt idx="426">
                  <c:v>2.8029999999999999E-2</c:v>
                </c:pt>
                <c:pt idx="427">
                  <c:v>2.8049999999999999E-2</c:v>
                </c:pt>
                <c:pt idx="428">
                  <c:v>2.81E-2</c:v>
                </c:pt>
                <c:pt idx="429">
                  <c:v>2.8160000000000001E-2</c:v>
                </c:pt>
                <c:pt idx="430">
                  <c:v>2.819E-2</c:v>
                </c:pt>
                <c:pt idx="431">
                  <c:v>2.8199999999999999E-2</c:v>
                </c:pt>
                <c:pt idx="432">
                  <c:v>2.8230000000000002E-2</c:v>
                </c:pt>
                <c:pt idx="433">
                  <c:v>2.8230000000000002E-2</c:v>
                </c:pt>
                <c:pt idx="434">
                  <c:v>2.8230000000000002E-2</c:v>
                </c:pt>
                <c:pt idx="435">
                  <c:v>2.8330000000000001E-2</c:v>
                </c:pt>
                <c:pt idx="436">
                  <c:v>2.844E-2</c:v>
                </c:pt>
                <c:pt idx="437">
                  <c:v>2.844E-2</c:v>
                </c:pt>
                <c:pt idx="438">
                  <c:v>2.8490000000000001E-2</c:v>
                </c:pt>
                <c:pt idx="439">
                  <c:v>2.8490000000000001E-2</c:v>
                </c:pt>
                <c:pt idx="440">
                  <c:v>2.8490000000000001E-2</c:v>
                </c:pt>
                <c:pt idx="441">
                  <c:v>2.8490000000000001E-2</c:v>
                </c:pt>
                <c:pt idx="442">
                  <c:v>2.8490000000000001E-2</c:v>
                </c:pt>
                <c:pt idx="443">
                  <c:v>2.8570000000000002E-2</c:v>
                </c:pt>
                <c:pt idx="444">
                  <c:v>2.8580000000000001E-2</c:v>
                </c:pt>
                <c:pt idx="445">
                  <c:v>2.8660000000000001E-2</c:v>
                </c:pt>
                <c:pt idx="446">
                  <c:v>2.8660000000000001E-2</c:v>
                </c:pt>
                <c:pt idx="447">
                  <c:v>2.8729999999999999E-2</c:v>
                </c:pt>
                <c:pt idx="448">
                  <c:v>2.8879999999999999E-2</c:v>
                </c:pt>
                <c:pt idx="449">
                  <c:v>2.8979999999999999E-2</c:v>
                </c:pt>
                <c:pt idx="450">
                  <c:v>2.9020000000000001E-2</c:v>
                </c:pt>
                <c:pt idx="451">
                  <c:v>2.913E-2</c:v>
                </c:pt>
                <c:pt idx="452">
                  <c:v>2.9149999999999999E-2</c:v>
                </c:pt>
                <c:pt idx="453">
                  <c:v>2.9170000000000001E-2</c:v>
                </c:pt>
                <c:pt idx="454">
                  <c:v>2.9190000000000001E-2</c:v>
                </c:pt>
                <c:pt idx="455">
                  <c:v>2.938E-2</c:v>
                </c:pt>
                <c:pt idx="456">
                  <c:v>2.938E-2</c:v>
                </c:pt>
                <c:pt idx="457">
                  <c:v>2.9440000000000001E-2</c:v>
                </c:pt>
                <c:pt idx="458">
                  <c:v>2.947E-2</c:v>
                </c:pt>
                <c:pt idx="459">
                  <c:v>2.9489999999999999E-2</c:v>
                </c:pt>
                <c:pt idx="460">
                  <c:v>2.9499999999999998E-2</c:v>
                </c:pt>
                <c:pt idx="461">
                  <c:v>2.9530000000000001E-2</c:v>
                </c:pt>
                <c:pt idx="462">
                  <c:v>2.9559999999999999E-2</c:v>
                </c:pt>
                <c:pt idx="463">
                  <c:v>2.9690000000000001E-2</c:v>
                </c:pt>
                <c:pt idx="464">
                  <c:v>2.9780000000000001E-2</c:v>
                </c:pt>
                <c:pt idx="465">
                  <c:v>2.9780000000000001E-2</c:v>
                </c:pt>
                <c:pt idx="466">
                  <c:v>2.9899999999999999E-2</c:v>
                </c:pt>
                <c:pt idx="467">
                  <c:v>2.9960000000000001E-2</c:v>
                </c:pt>
                <c:pt idx="468">
                  <c:v>3.0120000000000001E-2</c:v>
                </c:pt>
                <c:pt idx="469">
                  <c:v>3.0120000000000001E-2</c:v>
                </c:pt>
                <c:pt idx="470">
                  <c:v>3.0120000000000001E-2</c:v>
                </c:pt>
                <c:pt idx="471">
                  <c:v>3.023E-2</c:v>
                </c:pt>
                <c:pt idx="472">
                  <c:v>3.031E-2</c:v>
                </c:pt>
                <c:pt idx="473">
                  <c:v>3.0360000000000002E-2</c:v>
                </c:pt>
                <c:pt idx="474">
                  <c:v>3.0470000000000001E-2</c:v>
                </c:pt>
                <c:pt idx="475">
                  <c:v>3.0589999999999999E-2</c:v>
                </c:pt>
                <c:pt idx="476">
                  <c:v>3.075E-2</c:v>
                </c:pt>
                <c:pt idx="477">
                  <c:v>3.0759999999999999E-2</c:v>
                </c:pt>
                <c:pt idx="478">
                  <c:v>3.083E-2</c:v>
                </c:pt>
                <c:pt idx="479">
                  <c:v>3.0859999999999999E-2</c:v>
                </c:pt>
                <c:pt idx="480">
                  <c:v>3.091E-2</c:v>
                </c:pt>
                <c:pt idx="481">
                  <c:v>3.0960000000000001E-2</c:v>
                </c:pt>
                <c:pt idx="482">
                  <c:v>3.108E-2</c:v>
                </c:pt>
                <c:pt idx="483">
                  <c:v>3.108E-2</c:v>
                </c:pt>
                <c:pt idx="484">
                  <c:v>3.108E-2</c:v>
                </c:pt>
                <c:pt idx="485">
                  <c:v>3.1099999999999999E-2</c:v>
                </c:pt>
                <c:pt idx="486">
                  <c:v>3.1140000000000001E-2</c:v>
                </c:pt>
                <c:pt idx="487">
                  <c:v>3.1140000000000001E-2</c:v>
                </c:pt>
                <c:pt idx="488">
                  <c:v>3.116E-2</c:v>
                </c:pt>
                <c:pt idx="489">
                  <c:v>3.117E-2</c:v>
                </c:pt>
                <c:pt idx="490">
                  <c:v>3.1179999999999999E-2</c:v>
                </c:pt>
                <c:pt idx="491">
                  <c:v>3.1199999999999999E-2</c:v>
                </c:pt>
                <c:pt idx="492">
                  <c:v>3.1199999999999999E-2</c:v>
                </c:pt>
                <c:pt idx="493">
                  <c:v>3.1199999999999999E-2</c:v>
                </c:pt>
                <c:pt idx="494">
                  <c:v>3.1210000000000002E-2</c:v>
                </c:pt>
                <c:pt idx="495">
                  <c:v>3.1210000000000002E-2</c:v>
                </c:pt>
                <c:pt idx="496">
                  <c:v>3.1210000000000002E-2</c:v>
                </c:pt>
                <c:pt idx="497">
                  <c:v>3.1320000000000001E-2</c:v>
                </c:pt>
                <c:pt idx="498">
                  <c:v>3.143E-2</c:v>
                </c:pt>
                <c:pt idx="499">
                  <c:v>3.143E-2</c:v>
                </c:pt>
                <c:pt idx="500">
                  <c:v>3.1469999999999998E-2</c:v>
                </c:pt>
                <c:pt idx="501">
                  <c:v>3.1480000000000001E-2</c:v>
                </c:pt>
                <c:pt idx="502">
                  <c:v>3.1480000000000001E-2</c:v>
                </c:pt>
                <c:pt idx="503">
                  <c:v>3.1620000000000002E-2</c:v>
                </c:pt>
                <c:pt idx="504">
                  <c:v>3.1620000000000002E-2</c:v>
                </c:pt>
                <c:pt idx="505">
                  <c:v>3.1660000000000001E-2</c:v>
                </c:pt>
                <c:pt idx="506">
                  <c:v>3.1919999999999997E-2</c:v>
                </c:pt>
                <c:pt idx="507">
                  <c:v>3.2009999999999997E-2</c:v>
                </c:pt>
                <c:pt idx="508">
                  <c:v>3.236E-2</c:v>
                </c:pt>
                <c:pt idx="509">
                  <c:v>3.2550000000000003E-2</c:v>
                </c:pt>
                <c:pt idx="510">
                  <c:v>3.2599999999999997E-2</c:v>
                </c:pt>
                <c:pt idx="511">
                  <c:v>3.2599999999999997E-2</c:v>
                </c:pt>
                <c:pt idx="512">
                  <c:v>3.2640000000000002E-2</c:v>
                </c:pt>
                <c:pt idx="513">
                  <c:v>3.2640000000000002E-2</c:v>
                </c:pt>
                <c:pt idx="514">
                  <c:v>3.2640000000000002E-2</c:v>
                </c:pt>
                <c:pt idx="515">
                  <c:v>3.2719999999999999E-2</c:v>
                </c:pt>
                <c:pt idx="516">
                  <c:v>3.2719999999999999E-2</c:v>
                </c:pt>
                <c:pt idx="517">
                  <c:v>3.2719999999999999E-2</c:v>
                </c:pt>
                <c:pt idx="518">
                  <c:v>3.2820000000000002E-2</c:v>
                </c:pt>
                <c:pt idx="519">
                  <c:v>3.2890000000000003E-2</c:v>
                </c:pt>
                <c:pt idx="520">
                  <c:v>3.2899999999999999E-2</c:v>
                </c:pt>
                <c:pt idx="521">
                  <c:v>3.2939999999999997E-2</c:v>
                </c:pt>
                <c:pt idx="522">
                  <c:v>3.2960000000000003E-2</c:v>
                </c:pt>
                <c:pt idx="523">
                  <c:v>3.2960000000000003E-2</c:v>
                </c:pt>
                <c:pt idx="524">
                  <c:v>3.2980000000000002E-2</c:v>
                </c:pt>
                <c:pt idx="525">
                  <c:v>3.3329999999999999E-2</c:v>
                </c:pt>
                <c:pt idx="526">
                  <c:v>3.3329999999999999E-2</c:v>
                </c:pt>
                <c:pt idx="527">
                  <c:v>3.3349999999999998E-2</c:v>
                </c:pt>
                <c:pt idx="528">
                  <c:v>3.3410000000000002E-2</c:v>
                </c:pt>
                <c:pt idx="529">
                  <c:v>3.3410000000000002E-2</c:v>
                </c:pt>
                <c:pt idx="530">
                  <c:v>3.3709999999999997E-2</c:v>
                </c:pt>
                <c:pt idx="531">
                  <c:v>3.3730000000000003E-2</c:v>
                </c:pt>
                <c:pt idx="532">
                  <c:v>3.3750000000000002E-2</c:v>
                </c:pt>
                <c:pt idx="533">
                  <c:v>3.3779999999999998E-2</c:v>
                </c:pt>
                <c:pt idx="534">
                  <c:v>3.3930000000000002E-2</c:v>
                </c:pt>
                <c:pt idx="535">
                  <c:v>3.4029999999999998E-2</c:v>
                </c:pt>
                <c:pt idx="536">
                  <c:v>3.4279999999999998E-2</c:v>
                </c:pt>
                <c:pt idx="537">
                  <c:v>3.4279999999999998E-2</c:v>
                </c:pt>
                <c:pt idx="538">
                  <c:v>3.4369999999999998E-2</c:v>
                </c:pt>
                <c:pt idx="539">
                  <c:v>3.4410000000000003E-2</c:v>
                </c:pt>
                <c:pt idx="540">
                  <c:v>3.4509999999999999E-2</c:v>
                </c:pt>
                <c:pt idx="541">
                  <c:v>3.4590000000000003E-2</c:v>
                </c:pt>
                <c:pt idx="542">
                  <c:v>3.4790000000000001E-2</c:v>
                </c:pt>
                <c:pt idx="543">
                  <c:v>3.4909999999999997E-2</c:v>
                </c:pt>
                <c:pt idx="544">
                  <c:v>3.5119999999999998E-2</c:v>
                </c:pt>
                <c:pt idx="545">
                  <c:v>3.5150000000000001E-2</c:v>
                </c:pt>
                <c:pt idx="546">
                  <c:v>3.5159999999999997E-2</c:v>
                </c:pt>
                <c:pt idx="547">
                  <c:v>3.5159999999999997E-2</c:v>
                </c:pt>
                <c:pt idx="548">
                  <c:v>3.5220000000000001E-2</c:v>
                </c:pt>
                <c:pt idx="549">
                  <c:v>3.5290000000000002E-2</c:v>
                </c:pt>
                <c:pt idx="550">
                  <c:v>3.551E-2</c:v>
                </c:pt>
                <c:pt idx="551">
                  <c:v>3.5680000000000003E-2</c:v>
                </c:pt>
                <c:pt idx="552">
                  <c:v>3.576E-2</c:v>
                </c:pt>
                <c:pt idx="553">
                  <c:v>3.576E-2</c:v>
                </c:pt>
                <c:pt idx="554">
                  <c:v>3.5830000000000001E-2</c:v>
                </c:pt>
                <c:pt idx="555">
                  <c:v>3.585E-2</c:v>
                </c:pt>
                <c:pt idx="556">
                  <c:v>3.5990000000000001E-2</c:v>
                </c:pt>
                <c:pt idx="557">
                  <c:v>3.6159999999999998E-2</c:v>
                </c:pt>
                <c:pt idx="558">
                  <c:v>3.6240000000000001E-2</c:v>
                </c:pt>
                <c:pt idx="559">
                  <c:v>3.635E-2</c:v>
                </c:pt>
                <c:pt idx="560">
                  <c:v>3.6819999999999999E-2</c:v>
                </c:pt>
                <c:pt idx="561">
                  <c:v>3.6819999999999999E-2</c:v>
                </c:pt>
                <c:pt idx="562">
                  <c:v>3.6970000000000003E-2</c:v>
                </c:pt>
                <c:pt idx="563">
                  <c:v>3.7019999999999997E-2</c:v>
                </c:pt>
                <c:pt idx="564">
                  <c:v>3.7019999999999997E-2</c:v>
                </c:pt>
                <c:pt idx="565">
                  <c:v>3.7019999999999997E-2</c:v>
                </c:pt>
                <c:pt idx="566">
                  <c:v>3.7019999999999997E-2</c:v>
                </c:pt>
                <c:pt idx="567">
                  <c:v>3.705E-2</c:v>
                </c:pt>
                <c:pt idx="568">
                  <c:v>3.7069999999999999E-2</c:v>
                </c:pt>
                <c:pt idx="569">
                  <c:v>3.7249999999999998E-2</c:v>
                </c:pt>
                <c:pt idx="570">
                  <c:v>3.7249999999999998E-2</c:v>
                </c:pt>
                <c:pt idx="571">
                  <c:v>3.73E-2</c:v>
                </c:pt>
                <c:pt idx="572">
                  <c:v>3.7400000000000003E-2</c:v>
                </c:pt>
                <c:pt idx="573">
                  <c:v>3.7530000000000001E-2</c:v>
                </c:pt>
                <c:pt idx="574">
                  <c:v>3.7560000000000003E-2</c:v>
                </c:pt>
                <c:pt idx="575">
                  <c:v>3.7560000000000003E-2</c:v>
                </c:pt>
                <c:pt idx="576">
                  <c:v>3.7870000000000001E-2</c:v>
                </c:pt>
                <c:pt idx="577">
                  <c:v>3.7900000000000003E-2</c:v>
                </c:pt>
                <c:pt idx="578">
                  <c:v>3.7960000000000001E-2</c:v>
                </c:pt>
                <c:pt idx="579">
                  <c:v>3.8179999999999999E-2</c:v>
                </c:pt>
                <c:pt idx="580">
                  <c:v>3.8179999999999999E-2</c:v>
                </c:pt>
                <c:pt idx="581">
                  <c:v>3.8280000000000002E-2</c:v>
                </c:pt>
                <c:pt idx="582">
                  <c:v>3.8339999999999999E-2</c:v>
                </c:pt>
                <c:pt idx="583">
                  <c:v>3.8469999999999997E-2</c:v>
                </c:pt>
                <c:pt idx="584">
                  <c:v>3.848E-2</c:v>
                </c:pt>
                <c:pt idx="585">
                  <c:v>3.8730000000000001E-2</c:v>
                </c:pt>
                <c:pt idx="586">
                  <c:v>3.884E-2</c:v>
                </c:pt>
                <c:pt idx="587">
                  <c:v>3.9019999999999999E-2</c:v>
                </c:pt>
                <c:pt idx="588">
                  <c:v>3.909E-2</c:v>
                </c:pt>
                <c:pt idx="589">
                  <c:v>3.9100000000000003E-2</c:v>
                </c:pt>
                <c:pt idx="590">
                  <c:v>4.0140000000000002E-2</c:v>
                </c:pt>
                <c:pt idx="591">
                  <c:v>4.0349999999999997E-2</c:v>
                </c:pt>
                <c:pt idx="592">
                  <c:v>4.0559999999999999E-2</c:v>
                </c:pt>
                <c:pt idx="593">
                  <c:v>4.0559999999999999E-2</c:v>
                </c:pt>
                <c:pt idx="594">
                  <c:v>4.0770000000000001E-2</c:v>
                </c:pt>
                <c:pt idx="595">
                  <c:v>4.0890000000000003E-2</c:v>
                </c:pt>
                <c:pt idx="596">
                  <c:v>4.095E-2</c:v>
                </c:pt>
                <c:pt idx="597">
                  <c:v>4.0989999999999999E-2</c:v>
                </c:pt>
                <c:pt idx="598">
                  <c:v>4.1009999999999998E-2</c:v>
                </c:pt>
                <c:pt idx="599">
                  <c:v>4.1669999999999999E-2</c:v>
                </c:pt>
                <c:pt idx="600">
                  <c:v>4.2220000000000001E-2</c:v>
                </c:pt>
                <c:pt idx="601">
                  <c:v>4.258E-2</c:v>
                </c:pt>
                <c:pt idx="602">
                  <c:v>4.2680000000000003E-2</c:v>
                </c:pt>
                <c:pt idx="603">
                  <c:v>4.2680000000000003E-2</c:v>
                </c:pt>
                <c:pt idx="604">
                  <c:v>4.2849999999999999E-2</c:v>
                </c:pt>
                <c:pt idx="605">
                  <c:v>4.2849999999999999E-2</c:v>
                </c:pt>
                <c:pt idx="606">
                  <c:v>4.2889999999999998E-2</c:v>
                </c:pt>
                <c:pt idx="607">
                  <c:v>4.3060000000000001E-2</c:v>
                </c:pt>
                <c:pt idx="608">
                  <c:v>4.3490000000000001E-2</c:v>
                </c:pt>
                <c:pt idx="609">
                  <c:v>4.3490000000000001E-2</c:v>
                </c:pt>
                <c:pt idx="610">
                  <c:v>4.3490000000000001E-2</c:v>
                </c:pt>
                <c:pt idx="611">
                  <c:v>4.369E-2</c:v>
                </c:pt>
                <c:pt idx="612">
                  <c:v>4.4080000000000001E-2</c:v>
                </c:pt>
                <c:pt idx="613">
                  <c:v>4.4380000000000003E-2</c:v>
                </c:pt>
                <c:pt idx="614">
                  <c:v>4.4389999999999999E-2</c:v>
                </c:pt>
                <c:pt idx="615">
                  <c:v>4.4400000000000002E-2</c:v>
                </c:pt>
                <c:pt idx="616">
                  <c:v>4.4639999999999999E-2</c:v>
                </c:pt>
                <c:pt idx="617">
                  <c:v>4.487E-2</c:v>
                </c:pt>
                <c:pt idx="618">
                  <c:v>4.521E-2</c:v>
                </c:pt>
                <c:pt idx="619">
                  <c:v>4.5449999999999997E-2</c:v>
                </c:pt>
                <c:pt idx="620">
                  <c:v>4.5749999999999999E-2</c:v>
                </c:pt>
                <c:pt idx="621">
                  <c:v>4.5749999999999999E-2</c:v>
                </c:pt>
                <c:pt idx="622">
                  <c:v>4.5830000000000003E-2</c:v>
                </c:pt>
                <c:pt idx="623">
                  <c:v>4.5900000000000003E-2</c:v>
                </c:pt>
                <c:pt idx="624">
                  <c:v>4.6249999999999999E-2</c:v>
                </c:pt>
                <c:pt idx="625">
                  <c:v>4.6309999999999997E-2</c:v>
                </c:pt>
                <c:pt idx="626">
                  <c:v>4.6429999999999999E-2</c:v>
                </c:pt>
                <c:pt idx="627">
                  <c:v>4.6559999999999997E-2</c:v>
                </c:pt>
                <c:pt idx="628">
                  <c:v>4.6640000000000001E-2</c:v>
                </c:pt>
                <c:pt idx="629">
                  <c:v>4.6820000000000001E-2</c:v>
                </c:pt>
                <c:pt idx="630">
                  <c:v>4.6820000000000001E-2</c:v>
                </c:pt>
                <c:pt idx="631">
                  <c:v>4.691E-2</c:v>
                </c:pt>
                <c:pt idx="632">
                  <c:v>4.7379999999999999E-2</c:v>
                </c:pt>
                <c:pt idx="633">
                  <c:v>4.7600000000000003E-2</c:v>
                </c:pt>
                <c:pt idx="634">
                  <c:v>4.777E-2</c:v>
                </c:pt>
                <c:pt idx="635">
                  <c:v>4.777E-2</c:v>
                </c:pt>
                <c:pt idx="636">
                  <c:v>4.8189999999999997E-2</c:v>
                </c:pt>
                <c:pt idx="637">
                  <c:v>4.8370000000000003E-2</c:v>
                </c:pt>
                <c:pt idx="638">
                  <c:v>4.8599999999999997E-2</c:v>
                </c:pt>
                <c:pt idx="639">
                  <c:v>4.8649999999999999E-2</c:v>
                </c:pt>
                <c:pt idx="640">
                  <c:v>4.9340000000000002E-2</c:v>
                </c:pt>
                <c:pt idx="641">
                  <c:v>4.9399999999999999E-2</c:v>
                </c:pt>
                <c:pt idx="642">
                  <c:v>4.9439999999999998E-2</c:v>
                </c:pt>
                <c:pt idx="643">
                  <c:v>4.9849999999999998E-2</c:v>
                </c:pt>
                <c:pt idx="644">
                  <c:v>4.9889999999999997E-2</c:v>
                </c:pt>
                <c:pt idx="645">
                  <c:v>5.0180000000000002E-2</c:v>
                </c:pt>
                <c:pt idx="646">
                  <c:v>5.0229999999999997E-2</c:v>
                </c:pt>
                <c:pt idx="647">
                  <c:v>5.0319999999999997E-2</c:v>
                </c:pt>
                <c:pt idx="648">
                  <c:v>5.0439999999999999E-2</c:v>
                </c:pt>
                <c:pt idx="649">
                  <c:v>5.049E-2</c:v>
                </c:pt>
                <c:pt idx="650">
                  <c:v>5.0520000000000002E-2</c:v>
                </c:pt>
                <c:pt idx="651">
                  <c:v>5.0659999999999997E-2</c:v>
                </c:pt>
                <c:pt idx="652">
                  <c:v>5.1060000000000001E-2</c:v>
                </c:pt>
                <c:pt idx="653">
                  <c:v>5.126E-2</c:v>
                </c:pt>
                <c:pt idx="654">
                  <c:v>5.151E-2</c:v>
                </c:pt>
                <c:pt idx="655">
                  <c:v>5.194E-2</c:v>
                </c:pt>
                <c:pt idx="656">
                  <c:v>5.2019999999999997E-2</c:v>
                </c:pt>
                <c:pt idx="657">
                  <c:v>5.2019999999999997E-2</c:v>
                </c:pt>
                <c:pt idx="658">
                  <c:v>5.2220000000000003E-2</c:v>
                </c:pt>
                <c:pt idx="659">
                  <c:v>5.262E-2</c:v>
                </c:pt>
                <c:pt idx="660">
                  <c:v>5.3089999999999998E-2</c:v>
                </c:pt>
                <c:pt idx="661">
                  <c:v>5.3159999999999999E-2</c:v>
                </c:pt>
                <c:pt idx="662">
                  <c:v>5.3460000000000001E-2</c:v>
                </c:pt>
                <c:pt idx="663">
                  <c:v>5.4679999999999999E-2</c:v>
                </c:pt>
                <c:pt idx="664">
                  <c:v>5.4690000000000003E-2</c:v>
                </c:pt>
                <c:pt idx="665">
                  <c:v>5.5019999999999999E-2</c:v>
                </c:pt>
                <c:pt idx="666">
                  <c:v>5.5410000000000001E-2</c:v>
                </c:pt>
                <c:pt idx="667">
                  <c:v>5.6140000000000002E-2</c:v>
                </c:pt>
                <c:pt idx="668">
                  <c:v>5.6529999999999997E-2</c:v>
                </c:pt>
                <c:pt idx="669">
                  <c:v>5.6930000000000001E-2</c:v>
                </c:pt>
                <c:pt idx="670">
                  <c:v>5.7079999999999999E-2</c:v>
                </c:pt>
                <c:pt idx="671">
                  <c:v>5.7279999999999998E-2</c:v>
                </c:pt>
                <c:pt idx="672">
                  <c:v>5.824E-2</c:v>
                </c:pt>
                <c:pt idx="673">
                  <c:v>5.824E-2</c:v>
                </c:pt>
                <c:pt idx="674">
                  <c:v>5.8299999999999998E-2</c:v>
                </c:pt>
                <c:pt idx="675">
                  <c:v>5.8860000000000003E-2</c:v>
                </c:pt>
                <c:pt idx="676">
                  <c:v>5.8860000000000003E-2</c:v>
                </c:pt>
                <c:pt idx="677">
                  <c:v>5.9740000000000001E-2</c:v>
                </c:pt>
                <c:pt idx="678">
                  <c:v>6.0920000000000002E-2</c:v>
                </c:pt>
                <c:pt idx="679">
                  <c:v>6.0990000000000003E-2</c:v>
                </c:pt>
                <c:pt idx="680">
                  <c:v>6.0990000000000003E-2</c:v>
                </c:pt>
                <c:pt idx="681">
                  <c:v>6.1210000000000001E-2</c:v>
                </c:pt>
                <c:pt idx="682">
                  <c:v>6.1370000000000001E-2</c:v>
                </c:pt>
                <c:pt idx="683">
                  <c:v>6.1370000000000001E-2</c:v>
                </c:pt>
                <c:pt idx="684">
                  <c:v>6.1530000000000001E-2</c:v>
                </c:pt>
                <c:pt idx="685">
                  <c:v>6.3719999999999999E-2</c:v>
                </c:pt>
                <c:pt idx="686">
                  <c:v>6.3839999999999994E-2</c:v>
                </c:pt>
                <c:pt idx="687">
                  <c:v>6.4460000000000003E-2</c:v>
                </c:pt>
                <c:pt idx="688">
                  <c:v>6.5329999999999999E-2</c:v>
                </c:pt>
                <c:pt idx="689">
                  <c:v>6.6269999999999996E-2</c:v>
                </c:pt>
                <c:pt idx="690">
                  <c:v>6.6540000000000002E-2</c:v>
                </c:pt>
                <c:pt idx="691">
                  <c:v>6.7110000000000003E-2</c:v>
                </c:pt>
                <c:pt idx="692">
                  <c:v>6.7250000000000004E-2</c:v>
                </c:pt>
                <c:pt idx="693">
                  <c:v>6.7860000000000004E-2</c:v>
                </c:pt>
                <c:pt idx="694">
                  <c:v>6.8440000000000001E-2</c:v>
                </c:pt>
                <c:pt idx="695">
                  <c:v>6.8860000000000005E-2</c:v>
                </c:pt>
                <c:pt idx="696">
                  <c:v>6.8970000000000004E-2</c:v>
                </c:pt>
                <c:pt idx="697">
                  <c:v>7.0230000000000001E-2</c:v>
                </c:pt>
                <c:pt idx="698">
                  <c:v>7.0559999999999998E-2</c:v>
                </c:pt>
                <c:pt idx="699">
                  <c:v>7.0559999999999998E-2</c:v>
                </c:pt>
                <c:pt idx="700">
                  <c:v>7.0730000000000001E-2</c:v>
                </c:pt>
                <c:pt idx="701">
                  <c:v>7.0830000000000004E-2</c:v>
                </c:pt>
                <c:pt idx="702">
                  <c:v>7.0889999999999995E-2</c:v>
                </c:pt>
                <c:pt idx="703">
                  <c:v>7.0900000000000005E-2</c:v>
                </c:pt>
                <c:pt idx="704">
                  <c:v>7.0910000000000001E-2</c:v>
                </c:pt>
                <c:pt idx="705">
                  <c:v>7.1160000000000001E-2</c:v>
                </c:pt>
                <c:pt idx="706">
                  <c:v>7.1580000000000005E-2</c:v>
                </c:pt>
                <c:pt idx="707">
                  <c:v>7.1669999999999998E-2</c:v>
                </c:pt>
                <c:pt idx="708">
                  <c:v>7.1929999999999994E-2</c:v>
                </c:pt>
                <c:pt idx="709">
                  <c:v>7.2220000000000006E-2</c:v>
                </c:pt>
                <c:pt idx="710">
                  <c:v>7.2520000000000001E-2</c:v>
                </c:pt>
                <c:pt idx="711">
                  <c:v>7.3929999999999996E-2</c:v>
                </c:pt>
                <c:pt idx="712">
                  <c:v>7.4399999999999994E-2</c:v>
                </c:pt>
                <c:pt idx="713">
                  <c:v>7.4459999999999998E-2</c:v>
                </c:pt>
                <c:pt idx="714">
                  <c:v>7.5200000000000003E-2</c:v>
                </c:pt>
                <c:pt idx="715">
                  <c:v>7.5200000000000003E-2</c:v>
                </c:pt>
                <c:pt idx="716">
                  <c:v>7.5600000000000001E-2</c:v>
                </c:pt>
                <c:pt idx="717">
                  <c:v>7.5749999999999998E-2</c:v>
                </c:pt>
                <c:pt idx="718">
                  <c:v>7.5880000000000003E-2</c:v>
                </c:pt>
                <c:pt idx="719">
                  <c:v>7.8450000000000006E-2</c:v>
                </c:pt>
                <c:pt idx="720">
                  <c:v>7.8589999999999993E-2</c:v>
                </c:pt>
                <c:pt idx="721">
                  <c:v>7.8750000000000001E-2</c:v>
                </c:pt>
                <c:pt idx="722">
                  <c:v>7.8750000000000001E-2</c:v>
                </c:pt>
                <c:pt idx="723">
                  <c:v>7.8950000000000006E-2</c:v>
                </c:pt>
                <c:pt idx="724">
                  <c:v>7.9060000000000005E-2</c:v>
                </c:pt>
                <c:pt idx="725">
                  <c:v>7.9310000000000005E-2</c:v>
                </c:pt>
                <c:pt idx="726">
                  <c:v>7.9909999999999995E-2</c:v>
                </c:pt>
                <c:pt idx="727">
                  <c:v>8.0089999999999995E-2</c:v>
                </c:pt>
                <c:pt idx="728">
                  <c:v>8.1670000000000006E-2</c:v>
                </c:pt>
                <c:pt idx="729">
                  <c:v>8.2449999999999996E-2</c:v>
                </c:pt>
                <c:pt idx="730">
                  <c:v>8.2820000000000005E-2</c:v>
                </c:pt>
                <c:pt idx="731">
                  <c:v>8.3089999999999997E-2</c:v>
                </c:pt>
                <c:pt idx="732">
                  <c:v>8.4099999999999994E-2</c:v>
                </c:pt>
                <c:pt idx="733">
                  <c:v>8.5720000000000005E-2</c:v>
                </c:pt>
                <c:pt idx="734">
                  <c:v>8.7040000000000006E-2</c:v>
                </c:pt>
                <c:pt idx="735">
                  <c:v>8.8700000000000001E-2</c:v>
                </c:pt>
                <c:pt idx="736">
                  <c:v>9.0389999999999998E-2</c:v>
                </c:pt>
                <c:pt idx="737">
                  <c:v>9.0889999999999999E-2</c:v>
                </c:pt>
                <c:pt idx="738">
                  <c:v>9.2050000000000007E-2</c:v>
                </c:pt>
                <c:pt idx="739">
                  <c:v>9.2929999999999999E-2</c:v>
                </c:pt>
                <c:pt idx="740">
                  <c:v>9.9500000000000005E-2</c:v>
                </c:pt>
                <c:pt idx="741">
                  <c:v>0.10165</c:v>
                </c:pt>
                <c:pt idx="742">
                  <c:v>0.10221</c:v>
                </c:pt>
                <c:pt idx="743">
                  <c:v>0.10246</c:v>
                </c:pt>
                <c:pt idx="744">
                  <c:v>0.10294</c:v>
                </c:pt>
                <c:pt idx="745">
                  <c:v>0.10360999999999999</c:v>
                </c:pt>
                <c:pt idx="746">
                  <c:v>0.10374</c:v>
                </c:pt>
                <c:pt idx="747">
                  <c:v>0.10507</c:v>
                </c:pt>
                <c:pt idx="748">
                  <c:v>0.10661</c:v>
                </c:pt>
                <c:pt idx="749">
                  <c:v>0.10707</c:v>
                </c:pt>
                <c:pt idx="750">
                  <c:v>0.10711</c:v>
                </c:pt>
                <c:pt idx="751">
                  <c:v>0.10713</c:v>
                </c:pt>
                <c:pt idx="752">
                  <c:v>0.10774</c:v>
                </c:pt>
                <c:pt idx="753">
                  <c:v>0.10793999999999999</c:v>
                </c:pt>
                <c:pt idx="754">
                  <c:v>0.10908</c:v>
                </c:pt>
                <c:pt idx="755">
                  <c:v>0.11001</c:v>
                </c:pt>
                <c:pt idx="756">
                  <c:v>0.11259</c:v>
                </c:pt>
                <c:pt idx="757">
                  <c:v>0.11388</c:v>
                </c:pt>
                <c:pt idx="758">
                  <c:v>0.11650000000000001</c:v>
                </c:pt>
                <c:pt idx="759">
                  <c:v>0.11652999999999999</c:v>
                </c:pt>
                <c:pt idx="760">
                  <c:v>0.1176</c:v>
                </c:pt>
                <c:pt idx="761">
                  <c:v>0.11792</c:v>
                </c:pt>
                <c:pt idx="762">
                  <c:v>0.11817999999999999</c:v>
                </c:pt>
                <c:pt idx="763">
                  <c:v>0.11901</c:v>
                </c:pt>
                <c:pt idx="764">
                  <c:v>0.12014</c:v>
                </c:pt>
                <c:pt idx="765">
                  <c:v>0.12058000000000001</c:v>
                </c:pt>
                <c:pt idx="766">
                  <c:v>0.12086</c:v>
                </c:pt>
                <c:pt idx="767">
                  <c:v>0.12207</c:v>
                </c:pt>
                <c:pt idx="768">
                  <c:v>0.12231</c:v>
                </c:pt>
                <c:pt idx="769">
                  <c:v>0.12278</c:v>
                </c:pt>
                <c:pt idx="770">
                  <c:v>0.12316000000000001</c:v>
                </c:pt>
                <c:pt idx="771">
                  <c:v>0.12357</c:v>
                </c:pt>
                <c:pt idx="772">
                  <c:v>0.12377000000000001</c:v>
                </c:pt>
                <c:pt idx="773">
                  <c:v>0.12383</c:v>
                </c:pt>
                <c:pt idx="774">
                  <c:v>0.12393</c:v>
                </c:pt>
                <c:pt idx="775">
                  <c:v>0.12404999999999999</c:v>
                </c:pt>
                <c:pt idx="776">
                  <c:v>0.12472</c:v>
                </c:pt>
                <c:pt idx="777">
                  <c:v>0.12559999999999999</c:v>
                </c:pt>
                <c:pt idx="778">
                  <c:v>0.12623000000000001</c:v>
                </c:pt>
                <c:pt idx="779">
                  <c:v>0.12706000000000001</c:v>
                </c:pt>
                <c:pt idx="780">
                  <c:v>0.12709999999999999</c:v>
                </c:pt>
                <c:pt idx="781">
                  <c:v>0.12720000000000001</c:v>
                </c:pt>
                <c:pt idx="782">
                  <c:v>0.12731999999999999</c:v>
                </c:pt>
                <c:pt idx="783">
                  <c:v>0.12920000000000001</c:v>
                </c:pt>
                <c:pt idx="784">
                  <c:v>0.12920999999999999</c:v>
                </c:pt>
                <c:pt idx="785">
                  <c:v>0.1295</c:v>
                </c:pt>
                <c:pt idx="786">
                  <c:v>0.12958</c:v>
                </c:pt>
                <c:pt idx="787">
                  <c:v>0.13169</c:v>
                </c:pt>
                <c:pt idx="788">
                  <c:v>0.13281000000000001</c:v>
                </c:pt>
                <c:pt idx="789">
                  <c:v>0.13366</c:v>
                </c:pt>
                <c:pt idx="790">
                  <c:v>0.13372000000000001</c:v>
                </c:pt>
                <c:pt idx="791">
                  <c:v>0.13477</c:v>
                </c:pt>
                <c:pt idx="792">
                  <c:v>0.13535</c:v>
                </c:pt>
                <c:pt idx="793">
                  <c:v>0.13614000000000001</c:v>
                </c:pt>
                <c:pt idx="794">
                  <c:v>0.13658000000000001</c:v>
                </c:pt>
                <c:pt idx="795">
                  <c:v>0.13700000000000001</c:v>
                </c:pt>
                <c:pt idx="796">
                  <c:v>0.13713</c:v>
                </c:pt>
                <c:pt idx="797">
                  <c:v>0.13744999999999999</c:v>
                </c:pt>
                <c:pt idx="798">
                  <c:v>0.13822000000000001</c:v>
                </c:pt>
                <c:pt idx="799">
                  <c:v>0.13825999999999999</c:v>
                </c:pt>
                <c:pt idx="800">
                  <c:v>0.1384</c:v>
                </c:pt>
                <c:pt idx="801">
                  <c:v>0.13850999999999999</c:v>
                </c:pt>
                <c:pt idx="802">
                  <c:v>0.13875000000000001</c:v>
                </c:pt>
                <c:pt idx="803">
                  <c:v>0.13880000000000001</c:v>
                </c:pt>
                <c:pt idx="804">
                  <c:v>0.13955000000000001</c:v>
                </c:pt>
                <c:pt idx="805">
                  <c:v>0.14082</c:v>
                </c:pt>
                <c:pt idx="806">
                  <c:v>0.14104</c:v>
                </c:pt>
                <c:pt idx="807">
                  <c:v>0.14122999999999999</c:v>
                </c:pt>
                <c:pt idx="808">
                  <c:v>0.14133999999999999</c:v>
                </c:pt>
                <c:pt idx="809">
                  <c:v>0.14324999999999999</c:v>
                </c:pt>
                <c:pt idx="810">
                  <c:v>0.14344999999999999</c:v>
                </c:pt>
                <c:pt idx="811">
                  <c:v>0.14359</c:v>
                </c:pt>
                <c:pt idx="812">
                  <c:v>0.14404</c:v>
                </c:pt>
                <c:pt idx="813">
                  <c:v>0.14423</c:v>
                </c:pt>
                <c:pt idx="814">
                  <c:v>0.14541999999999999</c:v>
                </c:pt>
                <c:pt idx="815">
                  <c:v>0.14638000000000001</c:v>
                </c:pt>
                <c:pt idx="816">
                  <c:v>0.14652000000000001</c:v>
                </c:pt>
                <c:pt idx="817">
                  <c:v>0.14737</c:v>
                </c:pt>
                <c:pt idx="818">
                  <c:v>0.14746999999999999</c:v>
                </c:pt>
                <c:pt idx="819">
                  <c:v>0.14771000000000001</c:v>
                </c:pt>
                <c:pt idx="820">
                  <c:v>0.14777999999999999</c:v>
                </c:pt>
                <c:pt idx="821">
                  <c:v>0.14802999999999999</c:v>
                </c:pt>
                <c:pt idx="822">
                  <c:v>0.14806</c:v>
                </c:pt>
                <c:pt idx="823">
                  <c:v>0.14834</c:v>
                </c:pt>
                <c:pt idx="824">
                  <c:v>0.14898</c:v>
                </c:pt>
                <c:pt idx="825">
                  <c:v>0.14940000000000001</c:v>
                </c:pt>
                <c:pt idx="826">
                  <c:v>0.15049999999999999</c:v>
                </c:pt>
                <c:pt idx="827">
                  <c:v>0.15084</c:v>
                </c:pt>
                <c:pt idx="828">
                  <c:v>0.15195</c:v>
                </c:pt>
                <c:pt idx="829">
                  <c:v>0.15290999999999999</c:v>
                </c:pt>
                <c:pt idx="830">
                  <c:v>0.15318000000000001</c:v>
                </c:pt>
                <c:pt idx="831">
                  <c:v>0.15336</c:v>
                </c:pt>
                <c:pt idx="832">
                  <c:v>0.15340999999999999</c:v>
                </c:pt>
                <c:pt idx="833">
                  <c:v>0.15357000000000001</c:v>
                </c:pt>
                <c:pt idx="834">
                  <c:v>0.15511</c:v>
                </c:pt>
                <c:pt idx="835">
                  <c:v>0.15526000000000001</c:v>
                </c:pt>
                <c:pt idx="836">
                  <c:v>0.15536</c:v>
                </c:pt>
                <c:pt idx="837">
                  <c:v>0.15601000000000001</c:v>
                </c:pt>
                <c:pt idx="838">
                  <c:v>0.15670999999999999</c:v>
                </c:pt>
                <c:pt idx="839">
                  <c:v>0.15856000000000001</c:v>
                </c:pt>
                <c:pt idx="840">
                  <c:v>0.15920999999999999</c:v>
                </c:pt>
                <c:pt idx="841">
                  <c:v>0.15931000000000001</c:v>
                </c:pt>
                <c:pt idx="842">
                  <c:v>0.15948000000000001</c:v>
                </c:pt>
                <c:pt idx="843">
                  <c:v>0.16003999999999999</c:v>
                </c:pt>
                <c:pt idx="844">
                  <c:v>0.16008</c:v>
                </c:pt>
                <c:pt idx="845">
                  <c:v>0.16053000000000001</c:v>
                </c:pt>
                <c:pt idx="846">
                  <c:v>0.16061</c:v>
                </c:pt>
                <c:pt idx="847">
                  <c:v>0.16077</c:v>
                </c:pt>
                <c:pt idx="848">
                  <c:v>0.16122</c:v>
                </c:pt>
                <c:pt idx="849">
                  <c:v>0.16236</c:v>
                </c:pt>
                <c:pt idx="850">
                  <c:v>0.16375000000000001</c:v>
                </c:pt>
                <c:pt idx="851">
                  <c:v>0.16447999999999999</c:v>
                </c:pt>
                <c:pt idx="852">
                  <c:v>0.16471</c:v>
                </c:pt>
                <c:pt idx="853">
                  <c:v>0.16495000000000001</c:v>
                </c:pt>
                <c:pt idx="854">
                  <c:v>0.16603000000000001</c:v>
                </c:pt>
                <c:pt idx="855">
                  <c:v>0.16606000000000001</c:v>
                </c:pt>
                <c:pt idx="856">
                  <c:v>0.16828000000000001</c:v>
                </c:pt>
                <c:pt idx="857">
                  <c:v>0.16924</c:v>
                </c:pt>
                <c:pt idx="858">
                  <c:v>0.16971</c:v>
                </c:pt>
                <c:pt idx="859">
                  <c:v>0.17041999999999999</c:v>
                </c:pt>
                <c:pt idx="860">
                  <c:v>0.17124</c:v>
                </c:pt>
                <c:pt idx="861">
                  <c:v>0.17169000000000001</c:v>
                </c:pt>
                <c:pt idx="862">
                  <c:v>0.17255999999999999</c:v>
                </c:pt>
                <c:pt idx="863">
                  <c:v>0.17269999999999999</c:v>
                </c:pt>
                <c:pt idx="864">
                  <c:v>0.17297000000000001</c:v>
                </c:pt>
                <c:pt idx="865">
                  <c:v>0.17330999999999999</c:v>
                </c:pt>
                <c:pt idx="866">
                  <c:v>0.17374000000000001</c:v>
                </c:pt>
                <c:pt idx="867">
                  <c:v>0.17377999999999999</c:v>
                </c:pt>
                <c:pt idx="868">
                  <c:v>0.17391999999999999</c:v>
                </c:pt>
                <c:pt idx="869">
                  <c:v>0.17416999999999999</c:v>
                </c:pt>
                <c:pt idx="870">
                  <c:v>0.17419999999999999</c:v>
                </c:pt>
                <c:pt idx="871">
                  <c:v>0.17438000000000001</c:v>
                </c:pt>
                <c:pt idx="872">
                  <c:v>0.17443</c:v>
                </c:pt>
                <c:pt idx="873">
                  <c:v>0.17444000000000001</c:v>
                </c:pt>
                <c:pt idx="874">
                  <c:v>0.17498</c:v>
                </c:pt>
                <c:pt idx="875">
                  <c:v>0.17666000000000001</c:v>
                </c:pt>
                <c:pt idx="876">
                  <c:v>0.17713000000000001</c:v>
                </c:pt>
                <c:pt idx="877">
                  <c:v>0.17737</c:v>
                </c:pt>
                <c:pt idx="878">
                  <c:v>0.17785999999999999</c:v>
                </c:pt>
                <c:pt idx="879">
                  <c:v>0.17791000000000001</c:v>
                </c:pt>
                <c:pt idx="880">
                  <c:v>0.17852000000000001</c:v>
                </c:pt>
                <c:pt idx="881">
                  <c:v>0.17901</c:v>
                </c:pt>
                <c:pt idx="882">
                  <c:v>0.17910999999999999</c:v>
                </c:pt>
                <c:pt idx="883">
                  <c:v>0.17931</c:v>
                </c:pt>
                <c:pt idx="884">
                  <c:v>0.17952000000000001</c:v>
                </c:pt>
                <c:pt idx="885">
                  <c:v>0.17973</c:v>
                </c:pt>
                <c:pt idx="886">
                  <c:v>0.17974999999999999</c:v>
                </c:pt>
                <c:pt idx="887">
                  <c:v>0.18004000000000001</c:v>
                </c:pt>
                <c:pt idx="888">
                  <c:v>0.18049999999999999</c:v>
                </c:pt>
                <c:pt idx="889">
                  <c:v>0.18073</c:v>
                </c:pt>
                <c:pt idx="890">
                  <c:v>0.18078</c:v>
                </c:pt>
                <c:pt idx="891">
                  <c:v>0.18082000000000001</c:v>
                </c:pt>
                <c:pt idx="892">
                  <c:v>0.18085999999999999</c:v>
                </c:pt>
                <c:pt idx="893">
                  <c:v>0.18092</c:v>
                </c:pt>
                <c:pt idx="894">
                  <c:v>0.18126</c:v>
                </c:pt>
                <c:pt idx="895">
                  <c:v>0.18135999999999999</c:v>
                </c:pt>
                <c:pt idx="896">
                  <c:v>0.18145</c:v>
                </c:pt>
                <c:pt idx="897">
                  <c:v>0.18217</c:v>
                </c:pt>
                <c:pt idx="898">
                  <c:v>0.18229000000000001</c:v>
                </c:pt>
                <c:pt idx="899">
                  <c:v>0.18231</c:v>
                </c:pt>
                <c:pt idx="900">
                  <c:v>0.18251999999999999</c:v>
                </c:pt>
                <c:pt idx="901">
                  <c:v>0.18360000000000001</c:v>
                </c:pt>
                <c:pt idx="902">
                  <c:v>0.18375</c:v>
                </c:pt>
                <c:pt idx="903">
                  <c:v>0.18389</c:v>
                </c:pt>
                <c:pt idx="904">
                  <c:v>0.18401999999999999</c:v>
                </c:pt>
                <c:pt idx="905">
                  <c:v>0.18457999999999999</c:v>
                </c:pt>
                <c:pt idx="906">
                  <c:v>0.18459</c:v>
                </c:pt>
                <c:pt idx="907">
                  <c:v>0.18484</c:v>
                </c:pt>
                <c:pt idx="908">
                  <c:v>0.18493000000000001</c:v>
                </c:pt>
                <c:pt idx="909">
                  <c:v>0.18506</c:v>
                </c:pt>
                <c:pt idx="910">
                  <c:v>0.18515000000000001</c:v>
                </c:pt>
                <c:pt idx="911">
                  <c:v>0.18522</c:v>
                </c:pt>
                <c:pt idx="912">
                  <c:v>0.18526999999999999</c:v>
                </c:pt>
                <c:pt idx="913">
                  <c:v>0.18667</c:v>
                </c:pt>
                <c:pt idx="914">
                  <c:v>0.18728</c:v>
                </c:pt>
                <c:pt idx="915">
                  <c:v>0.18809000000000001</c:v>
                </c:pt>
                <c:pt idx="916">
                  <c:v>0.18906000000000001</c:v>
                </c:pt>
                <c:pt idx="917">
                  <c:v>0.18908</c:v>
                </c:pt>
                <c:pt idx="918">
                  <c:v>0.18929000000000001</c:v>
                </c:pt>
                <c:pt idx="919">
                  <c:v>0.18929000000000001</c:v>
                </c:pt>
                <c:pt idx="920">
                  <c:v>0.18948000000000001</c:v>
                </c:pt>
                <c:pt idx="921">
                  <c:v>0.18951999999999999</c:v>
                </c:pt>
                <c:pt idx="922">
                  <c:v>0.18995000000000001</c:v>
                </c:pt>
                <c:pt idx="923">
                  <c:v>0.19025</c:v>
                </c:pt>
                <c:pt idx="924">
                  <c:v>0.19042000000000001</c:v>
                </c:pt>
                <c:pt idx="925">
                  <c:v>0.19044</c:v>
                </c:pt>
                <c:pt idx="926">
                  <c:v>0.19413</c:v>
                </c:pt>
                <c:pt idx="927">
                  <c:v>0.19434000000000001</c:v>
                </c:pt>
                <c:pt idx="928">
                  <c:v>0.19545999999999999</c:v>
                </c:pt>
                <c:pt idx="929">
                  <c:v>0.19553000000000001</c:v>
                </c:pt>
                <c:pt idx="930">
                  <c:v>0.19556999999999999</c:v>
                </c:pt>
                <c:pt idx="931">
                  <c:v>0.19567999999999999</c:v>
                </c:pt>
                <c:pt idx="932">
                  <c:v>0.19616</c:v>
                </c:pt>
                <c:pt idx="933">
                  <c:v>0.19621</c:v>
                </c:pt>
                <c:pt idx="934">
                  <c:v>0.19627</c:v>
                </c:pt>
                <c:pt idx="935">
                  <c:v>0.19635</c:v>
                </c:pt>
                <c:pt idx="936">
                  <c:v>0.19733000000000001</c:v>
                </c:pt>
                <c:pt idx="937">
                  <c:v>0.19741</c:v>
                </c:pt>
                <c:pt idx="938">
                  <c:v>0.19782</c:v>
                </c:pt>
                <c:pt idx="939">
                  <c:v>0.19817000000000001</c:v>
                </c:pt>
                <c:pt idx="940">
                  <c:v>0.19828000000000001</c:v>
                </c:pt>
                <c:pt idx="941">
                  <c:v>0.19861000000000001</c:v>
                </c:pt>
                <c:pt idx="942">
                  <c:v>0.19877</c:v>
                </c:pt>
                <c:pt idx="943">
                  <c:v>0.19878000000000001</c:v>
                </c:pt>
                <c:pt idx="944">
                  <c:v>0.19908000000000001</c:v>
                </c:pt>
                <c:pt idx="945">
                  <c:v>0.19953000000000001</c:v>
                </c:pt>
                <c:pt idx="946">
                  <c:v>0.19961000000000001</c:v>
                </c:pt>
                <c:pt idx="947">
                  <c:v>0.19969999999999999</c:v>
                </c:pt>
                <c:pt idx="948">
                  <c:v>0.20077</c:v>
                </c:pt>
                <c:pt idx="949">
                  <c:v>0.20083000000000001</c:v>
                </c:pt>
                <c:pt idx="950">
                  <c:v>0.20086999999999999</c:v>
                </c:pt>
                <c:pt idx="951">
                  <c:v>0.20127999999999999</c:v>
                </c:pt>
                <c:pt idx="952">
                  <c:v>0.20230999999999999</c:v>
                </c:pt>
                <c:pt idx="953">
                  <c:v>0.20249</c:v>
                </c:pt>
                <c:pt idx="954">
                  <c:v>0.20279</c:v>
                </c:pt>
                <c:pt idx="955">
                  <c:v>0.20319999999999999</c:v>
                </c:pt>
                <c:pt idx="956">
                  <c:v>0.20329</c:v>
                </c:pt>
                <c:pt idx="957">
                  <c:v>0.20330999999999999</c:v>
                </c:pt>
                <c:pt idx="958">
                  <c:v>0.20333999999999999</c:v>
                </c:pt>
                <c:pt idx="959">
                  <c:v>0.20382</c:v>
                </c:pt>
                <c:pt idx="960">
                  <c:v>0.20469000000000001</c:v>
                </c:pt>
                <c:pt idx="961">
                  <c:v>0.20483000000000001</c:v>
                </c:pt>
                <c:pt idx="962">
                  <c:v>0.20523</c:v>
                </c:pt>
                <c:pt idx="963">
                  <c:v>0.20562</c:v>
                </c:pt>
                <c:pt idx="964">
                  <c:v>0.20691000000000001</c:v>
                </c:pt>
                <c:pt idx="965">
                  <c:v>0.20748</c:v>
                </c:pt>
                <c:pt idx="966">
                  <c:v>0.20751</c:v>
                </c:pt>
                <c:pt idx="967">
                  <c:v>0.2084</c:v>
                </c:pt>
                <c:pt idx="968">
                  <c:v>0.20856</c:v>
                </c:pt>
                <c:pt idx="969">
                  <c:v>0.20868</c:v>
                </c:pt>
                <c:pt idx="970">
                  <c:v>0.2087</c:v>
                </c:pt>
                <c:pt idx="971">
                  <c:v>0.20879</c:v>
                </c:pt>
                <c:pt idx="972">
                  <c:v>0.20948</c:v>
                </c:pt>
                <c:pt idx="973">
                  <c:v>0.21015</c:v>
                </c:pt>
                <c:pt idx="974">
                  <c:v>0.21037</c:v>
                </c:pt>
                <c:pt idx="975">
                  <c:v>0.21084</c:v>
                </c:pt>
                <c:pt idx="976">
                  <c:v>0.21095</c:v>
                </c:pt>
                <c:pt idx="977">
                  <c:v>0.21113999999999999</c:v>
                </c:pt>
                <c:pt idx="978">
                  <c:v>0.21134</c:v>
                </c:pt>
                <c:pt idx="979">
                  <c:v>0.21174000000000001</c:v>
                </c:pt>
                <c:pt idx="980">
                  <c:v>0.21199999999999999</c:v>
                </c:pt>
                <c:pt idx="981">
                  <c:v>0.21224999999999999</c:v>
                </c:pt>
                <c:pt idx="982">
                  <c:v>0.2135</c:v>
                </c:pt>
                <c:pt idx="983">
                  <c:v>0.21365000000000001</c:v>
                </c:pt>
                <c:pt idx="984">
                  <c:v>0.21398</c:v>
                </c:pt>
                <c:pt idx="985">
                  <c:v>0.21440000000000001</c:v>
                </c:pt>
                <c:pt idx="986">
                  <c:v>0.21507000000000001</c:v>
                </c:pt>
                <c:pt idx="987">
                  <c:v>0.21521000000000001</c:v>
                </c:pt>
                <c:pt idx="988">
                  <c:v>0.21578</c:v>
                </c:pt>
                <c:pt idx="989">
                  <c:v>0.2165</c:v>
                </c:pt>
                <c:pt idx="990">
                  <c:v>0.21689</c:v>
                </c:pt>
                <c:pt idx="991">
                  <c:v>0.21692</c:v>
                </c:pt>
                <c:pt idx="992">
                  <c:v>0.21742</c:v>
                </c:pt>
                <c:pt idx="993">
                  <c:v>0.21793999999999999</c:v>
                </c:pt>
                <c:pt idx="994">
                  <c:v>0.21845000000000001</c:v>
                </c:pt>
                <c:pt idx="995">
                  <c:v>0.21881</c:v>
                </c:pt>
                <c:pt idx="996">
                  <c:v>0.21897</c:v>
                </c:pt>
                <c:pt idx="997">
                  <c:v>0.21898000000000001</c:v>
                </c:pt>
                <c:pt idx="998">
                  <c:v>0.21898999999999999</c:v>
                </c:pt>
                <c:pt idx="999">
                  <c:v>0.21940999999999999</c:v>
                </c:pt>
                <c:pt idx="1000">
                  <c:v>0.2195</c:v>
                </c:pt>
                <c:pt idx="1001">
                  <c:v>0.21972</c:v>
                </c:pt>
                <c:pt idx="1002">
                  <c:v>0.21978</c:v>
                </c:pt>
                <c:pt idx="1003">
                  <c:v>0.21990000000000001</c:v>
                </c:pt>
                <c:pt idx="1004">
                  <c:v>0.22017</c:v>
                </c:pt>
                <c:pt idx="1005">
                  <c:v>0.22066</c:v>
                </c:pt>
                <c:pt idx="1006">
                  <c:v>0.22083</c:v>
                </c:pt>
                <c:pt idx="1007">
                  <c:v>0.22131999999999999</c:v>
                </c:pt>
                <c:pt idx="1008">
                  <c:v>0.22131999999999999</c:v>
                </c:pt>
                <c:pt idx="1009">
                  <c:v>0.2215</c:v>
                </c:pt>
                <c:pt idx="1010">
                  <c:v>0.22298999999999999</c:v>
                </c:pt>
                <c:pt idx="1011">
                  <c:v>0.22348999999999999</c:v>
                </c:pt>
                <c:pt idx="1012">
                  <c:v>0.22384999999999999</c:v>
                </c:pt>
                <c:pt idx="1013">
                  <c:v>0.22449</c:v>
                </c:pt>
                <c:pt idx="1014">
                  <c:v>0.22449</c:v>
                </c:pt>
                <c:pt idx="1015">
                  <c:v>0.22492999999999999</c:v>
                </c:pt>
                <c:pt idx="1016">
                  <c:v>0.22542000000000001</c:v>
                </c:pt>
                <c:pt idx="1017">
                  <c:v>0.22542999999999999</c:v>
                </c:pt>
                <c:pt idx="1018">
                  <c:v>0.22550999999999999</c:v>
                </c:pt>
                <c:pt idx="1019">
                  <c:v>0.22578000000000001</c:v>
                </c:pt>
                <c:pt idx="1020">
                  <c:v>0.22645000000000001</c:v>
                </c:pt>
                <c:pt idx="1021">
                  <c:v>0.22725999999999999</c:v>
                </c:pt>
                <c:pt idx="1022">
                  <c:v>0.22817999999999999</c:v>
                </c:pt>
                <c:pt idx="1023">
                  <c:v>0.22864999999999999</c:v>
                </c:pt>
                <c:pt idx="1024">
                  <c:v>0.22928000000000001</c:v>
                </c:pt>
                <c:pt idx="1025">
                  <c:v>0.22978000000000001</c:v>
                </c:pt>
                <c:pt idx="1026">
                  <c:v>0.23019999999999999</c:v>
                </c:pt>
                <c:pt idx="1027">
                  <c:v>0.23041</c:v>
                </c:pt>
                <c:pt idx="1028">
                  <c:v>0.23082</c:v>
                </c:pt>
                <c:pt idx="1029">
                  <c:v>0.23086000000000001</c:v>
                </c:pt>
                <c:pt idx="1030">
                  <c:v>0.23091999999999999</c:v>
                </c:pt>
                <c:pt idx="1031">
                  <c:v>0.23125000000000001</c:v>
                </c:pt>
                <c:pt idx="1032">
                  <c:v>0.23161999999999999</c:v>
                </c:pt>
                <c:pt idx="1033">
                  <c:v>0.23164000000000001</c:v>
                </c:pt>
                <c:pt idx="1034">
                  <c:v>0.23205000000000001</c:v>
                </c:pt>
                <c:pt idx="1035">
                  <c:v>0.23282</c:v>
                </c:pt>
                <c:pt idx="1036">
                  <c:v>0.23366999999999999</c:v>
                </c:pt>
                <c:pt idx="1037">
                  <c:v>0.23377999999999999</c:v>
                </c:pt>
                <c:pt idx="1038">
                  <c:v>0.23391000000000001</c:v>
                </c:pt>
                <c:pt idx="1039">
                  <c:v>0.23394999999999999</c:v>
                </c:pt>
                <c:pt idx="1040">
                  <c:v>0.23472000000000001</c:v>
                </c:pt>
                <c:pt idx="1041">
                  <c:v>0.23480999999999999</c:v>
                </c:pt>
                <c:pt idx="1042">
                  <c:v>0.23494000000000001</c:v>
                </c:pt>
                <c:pt idx="1043">
                  <c:v>0.23519999999999999</c:v>
                </c:pt>
                <c:pt idx="1044">
                  <c:v>0.23555999999999999</c:v>
                </c:pt>
                <c:pt idx="1045">
                  <c:v>0.23638999999999999</c:v>
                </c:pt>
                <c:pt idx="1046">
                  <c:v>0.23662</c:v>
                </c:pt>
                <c:pt idx="1047">
                  <c:v>0.23663999999999999</c:v>
                </c:pt>
                <c:pt idx="1048">
                  <c:v>0.23685</c:v>
                </c:pt>
                <c:pt idx="1049">
                  <c:v>0.23693</c:v>
                </c:pt>
                <c:pt idx="1050">
                  <c:v>0.23721</c:v>
                </c:pt>
                <c:pt idx="1051">
                  <c:v>0.23746</c:v>
                </c:pt>
                <c:pt idx="1052">
                  <c:v>0.23788999999999999</c:v>
                </c:pt>
                <c:pt idx="1053">
                  <c:v>0.23949999999999999</c:v>
                </c:pt>
                <c:pt idx="1054">
                  <c:v>0.23981</c:v>
                </c:pt>
                <c:pt idx="1055">
                  <c:v>0.2402</c:v>
                </c:pt>
                <c:pt idx="1056">
                  <c:v>0.24085000000000001</c:v>
                </c:pt>
                <c:pt idx="1057">
                  <c:v>0.24121999999999999</c:v>
                </c:pt>
                <c:pt idx="1058">
                  <c:v>0.24151</c:v>
                </c:pt>
                <c:pt idx="1059">
                  <c:v>0.24163999999999999</c:v>
                </c:pt>
                <c:pt idx="1060">
                  <c:v>0.2422</c:v>
                </c:pt>
                <c:pt idx="1061">
                  <c:v>0.24279999999999999</c:v>
                </c:pt>
                <c:pt idx="1062">
                  <c:v>0.24284</c:v>
                </c:pt>
                <c:pt idx="1063">
                  <c:v>0.24329000000000001</c:v>
                </c:pt>
                <c:pt idx="1064">
                  <c:v>0.24354000000000001</c:v>
                </c:pt>
                <c:pt idx="1065">
                  <c:v>0.24410000000000001</c:v>
                </c:pt>
                <c:pt idx="1066">
                  <c:v>0.24443999999999999</c:v>
                </c:pt>
                <c:pt idx="1067">
                  <c:v>0.24459</c:v>
                </c:pt>
                <c:pt idx="1068">
                  <c:v>0.24510999999999999</c:v>
                </c:pt>
                <c:pt idx="1069">
                  <c:v>0.24523</c:v>
                </c:pt>
                <c:pt idx="1070">
                  <c:v>0.24553</c:v>
                </c:pt>
                <c:pt idx="1071">
                  <c:v>0.24585000000000001</c:v>
                </c:pt>
                <c:pt idx="1072">
                  <c:v>0.24617</c:v>
                </c:pt>
                <c:pt idx="1073">
                  <c:v>0.2465</c:v>
                </c:pt>
                <c:pt idx="1074">
                  <c:v>0.24656</c:v>
                </c:pt>
                <c:pt idx="1075">
                  <c:v>0.24660000000000001</c:v>
                </c:pt>
                <c:pt idx="1076">
                  <c:v>0.24711</c:v>
                </c:pt>
                <c:pt idx="1077">
                  <c:v>0.24845999999999999</c:v>
                </c:pt>
                <c:pt idx="1078">
                  <c:v>0.24859999999999999</c:v>
                </c:pt>
                <c:pt idx="1079">
                  <c:v>0.24861</c:v>
                </c:pt>
                <c:pt idx="1080">
                  <c:v>0.24862000000000001</c:v>
                </c:pt>
                <c:pt idx="1081">
                  <c:v>0.24865000000000001</c:v>
                </c:pt>
                <c:pt idx="1082">
                  <c:v>0.24895999999999999</c:v>
                </c:pt>
                <c:pt idx="1083">
                  <c:v>0.24909000000000001</c:v>
                </c:pt>
                <c:pt idx="1084">
                  <c:v>0.24972</c:v>
                </c:pt>
                <c:pt idx="1085">
                  <c:v>0.24983</c:v>
                </c:pt>
                <c:pt idx="1086">
                  <c:v>0.24986</c:v>
                </c:pt>
                <c:pt idx="1087">
                  <c:v>0.25019000000000002</c:v>
                </c:pt>
                <c:pt idx="1088">
                  <c:v>0.25022</c:v>
                </c:pt>
                <c:pt idx="1089">
                  <c:v>0.25042999999999999</c:v>
                </c:pt>
                <c:pt idx="1090">
                  <c:v>0.25051000000000001</c:v>
                </c:pt>
                <c:pt idx="1091">
                  <c:v>0.25063000000000002</c:v>
                </c:pt>
                <c:pt idx="1092">
                  <c:v>0.25090000000000001</c:v>
                </c:pt>
                <c:pt idx="1093">
                  <c:v>0.25198999999999999</c:v>
                </c:pt>
                <c:pt idx="1094">
                  <c:v>0.25259999999999999</c:v>
                </c:pt>
                <c:pt idx="1095">
                  <c:v>0.25259999999999999</c:v>
                </c:pt>
                <c:pt idx="1096">
                  <c:v>0.25330000000000003</c:v>
                </c:pt>
                <c:pt idx="1097">
                  <c:v>0.25358000000000003</c:v>
                </c:pt>
                <c:pt idx="1098">
                  <c:v>0.25407000000000002</c:v>
                </c:pt>
                <c:pt idx="1099">
                  <c:v>0.25616</c:v>
                </c:pt>
                <c:pt idx="1100">
                  <c:v>0.25619999999999998</c:v>
                </c:pt>
                <c:pt idx="1101">
                  <c:v>0.25636999999999999</c:v>
                </c:pt>
                <c:pt idx="1102">
                  <c:v>0.25683</c:v>
                </c:pt>
                <c:pt idx="1103">
                  <c:v>0.25730999999999998</c:v>
                </c:pt>
                <c:pt idx="1104">
                  <c:v>0.25735999999999998</c:v>
                </c:pt>
                <c:pt idx="1105">
                  <c:v>0.25772</c:v>
                </c:pt>
                <c:pt idx="1106">
                  <c:v>0.25813000000000003</c:v>
                </c:pt>
                <c:pt idx="1107">
                  <c:v>0.25858999999999999</c:v>
                </c:pt>
                <c:pt idx="1108">
                  <c:v>0.25864999999999999</c:v>
                </c:pt>
                <c:pt idx="1109">
                  <c:v>0.25903999999999999</c:v>
                </c:pt>
                <c:pt idx="1110">
                  <c:v>0.25918999999999998</c:v>
                </c:pt>
                <c:pt idx="1111">
                  <c:v>0.25923000000000002</c:v>
                </c:pt>
                <c:pt idx="1112">
                  <c:v>0.25947999999999999</c:v>
                </c:pt>
                <c:pt idx="1113">
                  <c:v>0.25951999999999997</c:v>
                </c:pt>
                <c:pt idx="1114">
                  <c:v>0.26062000000000002</c:v>
                </c:pt>
                <c:pt idx="1115">
                  <c:v>0.26094000000000001</c:v>
                </c:pt>
                <c:pt idx="1116">
                  <c:v>0.26140999999999998</c:v>
                </c:pt>
                <c:pt idx="1117">
                  <c:v>0.26162000000000002</c:v>
                </c:pt>
                <c:pt idx="1118">
                  <c:v>0.26172000000000001</c:v>
                </c:pt>
                <c:pt idx="1119">
                  <c:v>0.26173000000000002</c:v>
                </c:pt>
                <c:pt idx="1120">
                  <c:v>0.26174999999999998</c:v>
                </c:pt>
                <c:pt idx="1121">
                  <c:v>0.26184000000000002</c:v>
                </c:pt>
                <c:pt idx="1122">
                  <c:v>0.26200000000000001</c:v>
                </c:pt>
                <c:pt idx="1123">
                  <c:v>0.26302999999999999</c:v>
                </c:pt>
                <c:pt idx="1124">
                  <c:v>0.26323000000000002</c:v>
                </c:pt>
                <c:pt idx="1125">
                  <c:v>0.2636</c:v>
                </c:pt>
                <c:pt idx="1126">
                  <c:v>0.26393</c:v>
                </c:pt>
                <c:pt idx="1127">
                  <c:v>0.26396999999999998</c:v>
                </c:pt>
                <c:pt idx="1128">
                  <c:v>0.26407999999999998</c:v>
                </c:pt>
                <c:pt idx="1129">
                  <c:v>0.26418999999999998</c:v>
                </c:pt>
                <c:pt idx="1130">
                  <c:v>0.2646</c:v>
                </c:pt>
                <c:pt idx="1131">
                  <c:v>0.26462999999999998</c:v>
                </c:pt>
                <c:pt idx="1132">
                  <c:v>0.26582</c:v>
                </c:pt>
                <c:pt idx="1133">
                  <c:v>0.26583000000000001</c:v>
                </c:pt>
                <c:pt idx="1134">
                  <c:v>0.26640000000000003</c:v>
                </c:pt>
                <c:pt idx="1135">
                  <c:v>0.26700000000000002</c:v>
                </c:pt>
                <c:pt idx="1136">
                  <c:v>0.26790999999999998</c:v>
                </c:pt>
                <c:pt idx="1137">
                  <c:v>0.26817999999999997</c:v>
                </c:pt>
                <c:pt idx="1138">
                  <c:v>0.26859</c:v>
                </c:pt>
                <c:pt idx="1139">
                  <c:v>0.26860000000000001</c:v>
                </c:pt>
                <c:pt idx="1140">
                  <c:v>0.26887</c:v>
                </c:pt>
                <c:pt idx="1141">
                  <c:v>0.2702</c:v>
                </c:pt>
                <c:pt idx="1142">
                  <c:v>0.27021000000000001</c:v>
                </c:pt>
                <c:pt idx="1143">
                  <c:v>0.27056999999999998</c:v>
                </c:pt>
                <c:pt idx="1144">
                  <c:v>0.27094000000000001</c:v>
                </c:pt>
                <c:pt idx="1145">
                  <c:v>0.27140999999999998</c:v>
                </c:pt>
                <c:pt idx="1146">
                  <c:v>0.27276</c:v>
                </c:pt>
                <c:pt idx="1147">
                  <c:v>0.27350999999999998</c:v>
                </c:pt>
                <c:pt idx="1148">
                  <c:v>0.27456000000000003</c:v>
                </c:pt>
                <c:pt idx="1149">
                  <c:v>0.27509</c:v>
                </c:pt>
                <c:pt idx="1150">
                  <c:v>0.27516000000000002</c:v>
                </c:pt>
                <c:pt idx="1151">
                  <c:v>0.27584999999999998</c:v>
                </c:pt>
                <c:pt idx="1152">
                  <c:v>0.27631</c:v>
                </c:pt>
                <c:pt idx="1153">
                  <c:v>0.27667999999999998</c:v>
                </c:pt>
                <c:pt idx="1154">
                  <c:v>0.27776000000000001</c:v>
                </c:pt>
                <c:pt idx="1155">
                  <c:v>0.27782000000000001</c:v>
                </c:pt>
                <c:pt idx="1156">
                  <c:v>0.27934999999999999</c:v>
                </c:pt>
                <c:pt idx="1157">
                  <c:v>0.27989999999999998</c:v>
                </c:pt>
                <c:pt idx="1158">
                  <c:v>0.27994999999999998</c:v>
                </c:pt>
                <c:pt idx="1159">
                  <c:v>0.28060000000000002</c:v>
                </c:pt>
                <c:pt idx="1160">
                  <c:v>0.28132000000000001</c:v>
                </c:pt>
                <c:pt idx="1161">
                  <c:v>0.28206999999999999</c:v>
                </c:pt>
                <c:pt idx="1162">
                  <c:v>0.28266000000000002</c:v>
                </c:pt>
                <c:pt idx="1163">
                  <c:v>0.28344000000000003</c:v>
                </c:pt>
                <c:pt idx="1164">
                  <c:v>0.28405000000000002</c:v>
                </c:pt>
                <c:pt idx="1165">
                  <c:v>0.28445999999999999</c:v>
                </c:pt>
                <c:pt idx="1166">
                  <c:v>0.28445999999999999</c:v>
                </c:pt>
                <c:pt idx="1167">
                  <c:v>0.28477999999999998</c:v>
                </c:pt>
                <c:pt idx="1168">
                  <c:v>0.28556999999999999</c:v>
                </c:pt>
                <c:pt idx="1169">
                  <c:v>0.28588000000000002</c:v>
                </c:pt>
                <c:pt idx="1170">
                  <c:v>0.28665000000000002</c:v>
                </c:pt>
                <c:pt idx="1171">
                  <c:v>0.28733999999999998</c:v>
                </c:pt>
                <c:pt idx="1172">
                  <c:v>0.28758</c:v>
                </c:pt>
                <c:pt idx="1173">
                  <c:v>0.28775000000000001</c:v>
                </c:pt>
                <c:pt idx="1174">
                  <c:v>0.28814000000000001</c:v>
                </c:pt>
                <c:pt idx="1175">
                  <c:v>0.28843999999999997</c:v>
                </c:pt>
                <c:pt idx="1176">
                  <c:v>0.28854000000000002</c:v>
                </c:pt>
                <c:pt idx="1177">
                  <c:v>0.28893999999999997</c:v>
                </c:pt>
                <c:pt idx="1178">
                  <c:v>0.28900999999999999</c:v>
                </c:pt>
                <c:pt idx="1179">
                  <c:v>0.28904999999999997</c:v>
                </c:pt>
                <c:pt idx="1180">
                  <c:v>0.28906999999999999</c:v>
                </c:pt>
                <c:pt idx="1181">
                  <c:v>0.28949000000000003</c:v>
                </c:pt>
                <c:pt idx="1182">
                  <c:v>0.28994999999999999</c:v>
                </c:pt>
                <c:pt idx="1183">
                  <c:v>0.29008</c:v>
                </c:pt>
                <c:pt idx="1184">
                  <c:v>0.29044999999999999</c:v>
                </c:pt>
                <c:pt idx="1185">
                  <c:v>0.29122999999999999</c:v>
                </c:pt>
                <c:pt idx="1186">
                  <c:v>0.29193000000000002</c:v>
                </c:pt>
                <c:pt idx="1187">
                  <c:v>0.29196</c:v>
                </c:pt>
                <c:pt idx="1188">
                  <c:v>0.29215000000000002</c:v>
                </c:pt>
                <c:pt idx="1189">
                  <c:v>0.29221000000000003</c:v>
                </c:pt>
                <c:pt idx="1190">
                  <c:v>0.29250999999999999</c:v>
                </c:pt>
                <c:pt idx="1191">
                  <c:v>0.29255999999999999</c:v>
                </c:pt>
                <c:pt idx="1192">
                  <c:v>0.29293000000000002</c:v>
                </c:pt>
                <c:pt idx="1193">
                  <c:v>0.29298000000000002</c:v>
                </c:pt>
                <c:pt idx="1194">
                  <c:v>0.29365000000000002</c:v>
                </c:pt>
                <c:pt idx="1195">
                  <c:v>0.29504000000000002</c:v>
                </c:pt>
                <c:pt idx="1196">
                  <c:v>0.29580000000000001</c:v>
                </c:pt>
                <c:pt idx="1197">
                  <c:v>0.29587000000000002</c:v>
                </c:pt>
                <c:pt idx="1198">
                  <c:v>0.29647000000000001</c:v>
                </c:pt>
                <c:pt idx="1199">
                  <c:v>0.29692000000000002</c:v>
                </c:pt>
                <c:pt idx="1200">
                  <c:v>0.29694999999999999</c:v>
                </c:pt>
                <c:pt idx="1201">
                  <c:v>0.29853000000000002</c:v>
                </c:pt>
                <c:pt idx="1202">
                  <c:v>0.29854999999999998</c:v>
                </c:pt>
                <c:pt idx="1203">
                  <c:v>0.29892999999999997</c:v>
                </c:pt>
                <c:pt idx="1204">
                  <c:v>0.29932999999999998</c:v>
                </c:pt>
                <c:pt idx="1205">
                  <c:v>0.29944999999999999</c:v>
                </c:pt>
                <c:pt idx="1206">
                  <c:v>0.29947000000000001</c:v>
                </c:pt>
                <c:pt idx="1207">
                  <c:v>0.30020000000000002</c:v>
                </c:pt>
                <c:pt idx="1208">
                  <c:v>0.30030000000000001</c:v>
                </c:pt>
                <c:pt idx="1209">
                  <c:v>0.30088999999999999</c:v>
                </c:pt>
                <c:pt idx="1210">
                  <c:v>0.30142000000000002</c:v>
                </c:pt>
                <c:pt idx="1211">
                  <c:v>0.30152000000000001</c:v>
                </c:pt>
                <c:pt idx="1212">
                  <c:v>0.30251</c:v>
                </c:pt>
                <c:pt idx="1213">
                  <c:v>0.30303999999999998</c:v>
                </c:pt>
                <c:pt idx="1214">
                  <c:v>0.30352000000000001</c:v>
                </c:pt>
                <c:pt idx="1215">
                  <c:v>0.30364999999999998</c:v>
                </c:pt>
                <c:pt idx="1216">
                  <c:v>0.30403999999999998</c:v>
                </c:pt>
                <c:pt idx="1217">
                  <c:v>0.30406</c:v>
                </c:pt>
                <c:pt idx="1218">
                  <c:v>0.30475999999999998</c:v>
                </c:pt>
                <c:pt idx="1219">
                  <c:v>0.30486000000000002</c:v>
                </c:pt>
                <c:pt idx="1220">
                  <c:v>0.30525999999999998</c:v>
                </c:pt>
                <c:pt idx="1221">
                  <c:v>0.30537999999999998</c:v>
                </c:pt>
                <c:pt idx="1222">
                  <c:v>0.30547999999999997</c:v>
                </c:pt>
                <c:pt idx="1223">
                  <c:v>0.30581000000000003</c:v>
                </c:pt>
                <c:pt idx="1224">
                  <c:v>0.30652000000000001</c:v>
                </c:pt>
                <c:pt idx="1225">
                  <c:v>0.30681000000000003</c:v>
                </c:pt>
                <c:pt idx="1226">
                  <c:v>0.30691000000000002</c:v>
                </c:pt>
                <c:pt idx="1227">
                  <c:v>0.30818000000000001</c:v>
                </c:pt>
                <c:pt idx="1228">
                  <c:v>0.30834</c:v>
                </c:pt>
                <c:pt idx="1229">
                  <c:v>0.30878</c:v>
                </c:pt>
                <c:pt idx="1230">
                  <c:v>0.30921999999999999</c:v>
                </c:pt>
                <c:pt idx="1231">
                  <c:v>0.30937999999999999</c:v>
                </c:pt>
                <c:pt idx="1232">
                  <c:v>0.30948999999999999</c:v>
                </c:pt>
                <c:pt idx="1233">
                  <c:v>0.30962000000000001</c:v>
                </c:pt>
                <c:pt idx="1234">
                  <c:v>0.31052000000000002</c:v>
                </c:pt>
                <c:pt idx="1235">
                  <c:v>0.31061</c:v>
                </c:pt>
                <c:pt idx="1236">
                  <c:v>0.31087999999999999</c:v>
                </c:pt>
                <c:pt idx="1237">
                  <c:v>0.31143999999999999</c:v>
                </c:pt>
                <c:pt idx="1238">
                  <c:v>0.31179000000000001</c:v>
                </c:pt>
                <c:pt idx="1239">
                  <c:v>0.31202999999999997</c:v>
                </c:pt>
                <c:pt idx="1240">
                  <c:v>0.31262000000000001</c:v>
                </c:pt>
                <c:pt idx="1241">
                  <c:v>0.31267</c:v>
                </c:pt>
                <c:pt idx="1242">
                  <c:v>0.31269999999999998</c:v>
                </c:pt>
                <c:pt idx="1243">
                  <c:v>0.31296000000000002</c:v>
                </c:pt>
                <c:pt idx="1244">
                  <c:v>0.31302999999999997</c:v>
                </c:pt>
                <c:pt idx="1245">
                  <c:v>0.31386999999999998</c:v>
                </c:pt>
                <c:pt idx="1246">
                  <c:v>0.31452999999999998</c:v>
                </c:pt>
                <c:pt idx="1247">
                  <c:v>0.31506000000000001</c:v>
                </c:pt>
                <c:pt idx="1248">
                  <c:v>0.31519999999999998</c:v>
                </c:pt>
                <c:pt idx="1249">
                  <c:v>0.31587999999999999</c:v>
                </c:pt>
                <c:pt idx="1250">
                  <c:v>0.31592999999999999</c:v>
                </c:pt>
                <c:pt idx="1251">
                  <c:v>0.31623000000000001</c:v>
                </c:pt>
                <c:pt idx="1252">
                  <c:v>0.31781999999999999</c:v>
                </c:pt>
                <c:pt idx="1253">
                  <c:v>0.31803999999999999</c:v>
                </c:pt>
                <c:pt idx="1254">
                  <c:v>0.31822</c:v>
                </c:pt>
                <c:pt idx="1255">
                  <c:v>0.31850000000000001</c:v>
                </c:pt>
                <c:pt idx="1256">
                  <c:v>0.31901000000000002</c:v>
                </c:pt>
                <c:pt idx="1257">
                  <c:v>0.31901000000000002</c:v>
                </c:pt>
                <c:pt idx="1258">
                  <c:v>0.32096000000000002</c:v>
                </c:pt>
                <c:pt idx="1259">
                  <c:v>0.32103999999999999</c:v>
                </c:pt>
                <c:pt idx="1260">
                  <c:v>0.32118000000000002</c:v>
                </c:pt>
                <c:pt idx="1261">
                  <c:v>0.32206000000000001</c:v>
                </c:pt>
                <c:pt idx="1262">
                  <c:v>0.32223000000000002</c:v>
                </c:pt>
                <c:pt idx="1263">
                  <c:v>0.32223000000000002</c:v>
                </c:pt>
                <c:pt idx="1264">
                  <c:v>0.32275999999999999</c:v>
                </c:pt>
                <c:pt idx="1265">
                  <c:v>0.32446000000000003</c:v>
                </c:pt>
                <c:pt idx="1266">
                  <c:v>0.32547999999999999</c:v>
                </c:pt>
                <c:pt idx="1267">
                  <c:v>0.3256</c:v>
                </c:pt>
                <c:pt idx="1268">
                  <c:v>0.32579999999999998</c:v>
                </c:pt>
                <c:pt idx="1269">
                  <c:v>0.32580999999999999</c:v>
                </c:pt>
                <c:pt idx="1270">
                  <c:v>0.32632</c:v>
                </c:pt>
                <c:pt idx="1271">
                  <c:v>0.32804</c:v>
                </c:pt>
                <c:pt idx="1272">
                  <c:v>0.32841999999999999</c:v>
                </c:pt>
                <c:pt idx="1273">
                  <c:v>0.32847999999999999</c:v>
                </c:pt>
                <c:pt idx="1274">
                  <c:v>0.32851000000000002</c:v>
                </c:pt>
                <c:pt idx="1275">
                  <c:v>0.32868000000000003</c:v>
                </c:pt>
                <c:pt idx="1276">
                  <c:v>0.32868000000000003</c:v>
                </c:pt>
                <c:pt idx="1277">
                  <c:v>0.32871</c:v>
                </c:pt>
                <c:pt idx="1278">
                  <c:v>0.32906999999999997</c:v>
                </c:pt>
                <c:pt idx="1279">
                  <c:v>0.32940999999999998</c:v>
                </c:pt>
                <c:pt idx="1280">
                  <c:v>0.32951999999999998</c:v>
                </c:pt>
                <c:pt idx="1281">
                  <c:v>0.32967999999999997</c:v>
                </c:pt>
                <c:pt idx="1282">
                  <c:v>0.32995000000000002</c:v>
                </c:pt>
                <c:pt idx="1283">
                  <c:v>0.33046999999999999</c:v>
                </c:pt>
                <c:pt idx="1284">
                  <c:v>0.33056000000000002</c:v>
                </c:pt>
                <c:pt idx="1285">
                  <c:v>0.33062999999999998</c:v>
                </c:pt>
                <c:pt idx="1286">
                  <c:v>0.33089000000000002</c:v>
                </c:pt>
                <c:pt idx="1287">
                  <c:v>0.33090000000000003</c:v>
                </c:pt>
                <c:pt idx="1288">
                  <c:v>0.33102999999999999</c:v>
                </c:pt>
                <c:pt idx="1289">
                  <c:v>0.33146999999999999</c:v>
                </c:pt>
                <c:pt idx="1290">
                  <c:v>0.33146999999999999</c:v>
                </c:pt>
                <c:pt idx="1291">
                  <c:v>0.33146999999999999</c:v>
                </c:pt>
                <c:pt idx="1292">
                  <c:v>0.33189000000000002</c:v>
                </c:pt>
                <c:pt idx="1293">
                  <c:v>0.33237</c:v>
                </c:pt>
                <c:pt idx="1294">
                  <c:v>0.33298</c:v>
                </c:pt>
                <c:pt idx="1295">
                  <c:v>0.33350000000000002</c:v>
                </c:pt>
                <c:pt idx="1296">
                  <c:v>0.33350000000000002</c:v>
                </c:pt>
                <c:pt idx="1297">
                  <c:v>0.33450000000000002</c:v>
                </c:pt>
                <c:pt idx="1298">
                  <c:v>0.33498</c:v>
                </c:pt>
                <c:pt idx="1299">
                  <c:v>0.33510000000000001</c:v>
                </c:pt>
                <c:pt idx="1300">
                  <c:v>0.33671000000000001</c:v>
                </c:pt>
                <c:pt idx="1301">
                  <c:v>0.33749000000000001</c:v>
                </c:pt>
                <c:pt idx="1302">
                  <c:v>0.33750999999999998</c:v>
                </c:pt>
                <c:pt idx="1303">
                  <c:v>0.33761999999999998</c:v>
                </c:pt>
                <c:pt idx="1304">
                  <c:v>0.33778000000000002</c:v>
                </c:pt>
                <c:pt idx="1305">
                  <c:v>0.33817999999999998</c:v>
                </c:pt>
                <c:pt idx="1306">
                  <c:v>0.33848</c:v>
                </c:pt>
                <c:pt idx="1307">
                  <c:v>0.33896999999999999</c:v>
                </c:pt>
                <c:pt idx="1308">
                  <c:v>0.34061000000000002</c:v>
                </c:pt>
                <c:pt idx="1309">
                  <c:v>0.34098000000000001</c:v>
                </c:pt>
                <c:pt idx="1310">
                  <c:v>0.34111000000000002</c:v>
                </c:pt>
                <c:pt idx="1311">
                  <c:v>0.34168999999999999</c:v>
                </c:pt>
                <c:pt idx="1312">
                  <c:v>0.34445999999999999</c:v>
                </c:pt>
                <c:pt idx="1313">
                  <c:v>0.34448000000000001</c:v>
                </c:pt>
                <c:pt idx="1314">
                  <c:v>0.34487000000000001</c:v>
                </c:pt>
                <c:pt idx="1315">
                  <c:v>0.34544999999999998</c:v>
                </c:pt>
                <c:pt idx="1316">
                  <c:v>0.34601999999999999</c:v>
                </c:pt>
                <c:pt idx="1317">
                  <c:v>0.34695999999999999</c:v>
                </c:pt>
                <c:pt idx="1318">
                  <c:v>0.34716999999999998</c:v>
                </c:pt>
                <c:pt idx="1319">
                  <c:v>0.34881000000000001</c:v>
                </c:pt>
                <c:pt idx="1320">
                  <c:v>0.34910000000000002</c:v>
                </c:pt>
                <c:pt idx="1321">
                  <c:v>0.34911999999999999</c:v>
                </c:pt>
                <c:pt idx="1322">
                  <c:v>0.34932000000000002</c:v>
                </c:pt>
                <c:pt idx="1323">
                  <c:v>0.34938999999999998</c:v>
                </c:pt>
                <c:pt idx="1324">
                  <c:v>0.34949000000000002</c:v>
                </c:pt>
                <c:pt idx="1325">
                  <c:v>0.34949000000000002</c:v>
                </c:pt>
                <c:pt idx="1326">
                  <c:v>0.34949000000000002</c:v>
                </c:pt>
                <c:pt idx="1327">
                  <c:v>0.34967999999999999</c:v>
                </c:pt>
                <c:pt idx="1328">
                  <c:v>0.35015000000000002</c:v>
                </c:pt>
                <c:pt idx="1329">
                  <c:v>0.35059000000000001</c:v>
                </c:pt>
                <c:pt idx="1330">
                  <c:v>0.35099000000000002</c:v>
                </c:pt>
                <c:pt idx="1331">
                  <c:v>0.35149000000000002</c:v>
                </c:pt>
                <c:pt idx="1332">
                  <c:v>0.35149000000000002</c:v>
                </c:pt>
                <c:pt idx="1333">
                  <c:v>0.35371999999999998</c:v>
                </c:pt>
                <c:pt idx="1334">
                  <c:v>0.35519000000000001</c:v>
                </c:pt>
                <c:pt idx="1335">
                  <c:v>0.35774</c:v>
                </c:pt>
                <c:pt idx="1336">
                  <c:v>0.35799999999999998</c:v>
                </c:pt>
                <c:pt idx="1337">
                  <c:v>0.35842000000000002</c:v>
                </c:pt>
                <c:pt idx="1338">
                  <c:v>0.35849999999999999</c:v>
                </c:pt>
                <c:pt idx="1339">
                  <c:v>0.35909000000000002</c:v>
                </c:pt>
                <c:pt idx="1340">
                  <c:v>0.35909000000000002</c:v>
                </c:pt>
                <c:pt idx="1341">
                  <c:v>0.35946</c:v>
                </c:pt>
                <c:pt idx="1342">
                  <c:v>0.36016999999999999</c:v>
                </c:pt>
                <c:pt idx="1343">
                  <c:v>0.36033999999999999</c:v>
                </c:pt>
                <c:pt idx="1344">
                  <c:v>0.36091000000000001</c:v>
                </c:pt>
                <c:pt idx="1345">
                  <c:v>0.36147000000000001</c:v>
                </c:pt>
                <c:pt idx="1346">
                  <c:v>0.36280000000000001</c:v>
                </c:pt>
                <c:pt idx="1347">
                  <c:v>0.36325000000000002</c:v>
                </c:pt>
                <c:pt idx="1348">
                  <c:v>0.36498999999999998</c:v>
                </c:pt>
                <c:pt idx="1349">
                  <c:v>0.36623</c:v>
                </c:pt>
                <c:pt idx="1350">
                  <c:v>0.36656</c:v>
                </c:pt>
                <c:pt idx="1351">
                  <c:v>0.36713000000000001</c:v>
                </c:pt>
                <c:pt idx="1352">
                  <c:v>0.3679</c:v>
                </c:pt>
                <c:pt idx="1353">
                  <c:v>0.36798999999999998</c:v>
                </c:pt>
                <c:pt idx="1354">
                  <c:v>0.36839</c:v>
                </c:pt>
                <c:pt idx="1355">
                  <c:v>0.36857000000000001</c:v>
                </c:pt>
                <c:pt idx="1356">
                  <c:v>0.36962</c:v>
                </c:pt>
                <c:pt idx="1357">
                  <c:v>0.36986999999999998</c:v>
                </c:pt>
                <c:pt idx="1358">
                  <c:v>0.37023</c:v>
                </c:pt>
                <c:pt idx="1359">
                  <c:v>0.37052000000000002</c:v>
                </c:pt>
                <c:pt idx="1360">
                  <c:v>0.37053000000000003</c:v>
                </c:pt>
                <c:pt idx="1361">
                  <c:v>0.37057000000000001</c:v>
                </c:pt>
                <c:pt idx="1362">
                  <c:v>0.37062</c:v>
                </c:pt>
                <c:pt idx="1363">
                  <c:v>0.37062</c:v>
                </c:pt>
                <c:pt idx="1364">
                  <c:v>0.37095</c:v>
                </c:pt>
                <c:pt idx="1365">
                  <c:v>0.37137999999999999</c:v>
                </c:pt>
                <c:pt idx="1366">
                  <c:v>0.37153000000000003</c:v>
                </c:pt>
                <c:pt idx="1367">
                  <c:v>0.37153000000000003</c:v>
                </c:pt>
                <c:pt idx="1368">
                  <c:v>0.37352999999999997</c:v>
                </c:pt>
                <c:pt idx="1369">
                  <c:v>0.37436000000000003</c:v>
                </c:pt>
                <c:pt idx="1370">
                  <c:v>0.37675999999999998</c:v>
                </c:pt>
                <c:pt idx="1371">
                  <c:v>0.37805</c:v>
                </c:pt>
                <c:pt idx="1372">
                  <c:v>0.37852000000000002</c:v>
                </c:pt>
                <c:pt idx="1373">
                  <c:v>0.37991000000000003</c:v>
                </c:pt>
                <c:pt idx="1374">
                  <c:v>0.37996999999999997</c:v>
                </c:pt>
                <c:pt idx="1375">
                  <c:v>0.38061</c:v>
                </c:pt>
                <c:pt idx="1376">
                  <c:v>0.38091999999999998</c:v>
                </c:pt>
                <c:pt idx="1377">
                  <c:v>0.38129000000000002</c:v>
                </c:pt>
                <c:pt idx="1378">
                  <c:v>0.38152999999999998</c:v>
                </c:pt>
                <c:pt idx="1379">
                  <c:v>0.38185000000000002</c:v>
                </c:pt>
                <c:pt idx="1380">
                  <c:v>0.38247999999999999</c:v>
                </c:pt>
                <c:pt idx="1381">
                  <c:v>0.38290999999999997</c:v>
                </c:pt>
                <c:pt idx="1382">
                  <c:v>0.38401999999999997</c:v>
                </c:pt>
                <c:pt idx="1383">
                  <c:v>0.38600000000000001</c:v>
                </c:pt>
                <c:pt idx="1384">
                  <c:v>0.38672000000000001</c:v>
                </c:pt>
                <c:pt idx="1385">
                  <c:v>0.38744000000000001</c:v>
                </c:pt>
                <c:pt idx="1386">
                  <c:v>0.38780999999999999</c:v>
                </c:pt>
                <c:pt idx="1387">
                  <c:v>0.38895000000000002</c:v>
                </c:pt>
                <c:pt idx="1388">
                  <c:v>0.38949</c:v>
                </c:pt>
                <c:pt idx="1389">
                  <c:v>0.39255000000000001</c:v>
                </c:pt>
                <c:pt idx="1390">
                  <c:v>0.39510000000000001</c:v>
                </c:pt>
                <c:pt idx="1391">
                  <c:v>0.39706000000000002</c:v>
                </c:pt>
                <c:pt idx="1392">
                  <c:v>0.39944000000000002</c:v>
                </c:pt>
                <c:pt idx="1393">
                  <c:v>0.40050000000000002</c:v>
                </c:pt>
                <c:pt idx="1394">
                  <c:v>0.40221000000000001</c:v>
                </c:pt>
                <c:pt idx="1395">
                  <c:v>0.40293000000000001</c:v>
                </c:pt>
                <c:pt idx="1396">
                  <c:v>0.40367999999999998</c:v>
                </c:pt>
                <c:pt idx="1397">
                  <c:v>0.40462999999999999</c:v>
                </c:pt>
                <c:pt idx="1398">
                  <c:v>0.40483000000000002</c:v>
                </c:pt>
                <c:pt idx="1399">
                  <c:v>0.40550000000000003</c:v>
                </c:pt>
                <c:pt idx="1400">
                  <c:v>0.40645999999999999</c:v>
                </c:pt>
                <c:pt idx="1401">
                  <c:v>0.40894999999999998</c:v>
                </c:pt>
                <c:pt idx="1402">
                  <c:v>0.40920000000000001</c:v>
                </c:pt>
                <c:pt idx="1403">
                  <c:v>0.40934999999999999</c:v>
                </c:pt>
                <c:pt idx="1404">
                  <c:v>0.40949000000000002</c:v>
                </c:pt>
                <c:pt idx="1405">
                  <c:v>0.41004000000000002</c:v>
                </c:pt>
                <c:pt idx="1406">
                  <c:v>0.41122999999999998</c:v>
                </c:pt>
                <c:pt idx="1407">
                  <c:v>0.41139999999999999</c:v>
                </c:pt>
                <c:pt idx="1408">
                  <c:v>0.41160999999999998</c:v>
                </c:pt>
                <c:pt idx="1409">
                  <c:v>0.41266000000000003</c:v>
                </c:pt>
                <c:pt idx="1410">
                  <c:v>0.41657</c:v>
                </c:pt>
                <c:pt idx="1411">
                  <c:v>0.41857</c:v>
                </c:pt>
                <c:pt idx="1412">
                  <c:v>0.41936000000000001</c:v>
                </c:pt>
                <c:pt idx="1413">
                  <c:v>0.41938999999999999</c:v>
                </c:pt>
                <c:pt idx="1414">
                  <c:v>0.41959999999999997</c:v>
                </c:pt>
                <c:pt idx="1415">
                  <c:v>0.41965000000000002</c:v>
                </c:pt>
                <c:pt idx="1416">
                  <c:v>0.41994999999999999</c:v>
                </c:pt>
                <c:pt idx="1417">
                  <c:v>0.42036000000000001</c:v>
                </c:pt>
                <c:pt idx="1418">
                  <c:v>0.42087999999999998</c:v>
                </c:pt>
                <c:pt idx="1419">
                  <c:v>0.42093999999999998</c:v>
                </c:pt>
                <c:pt idx="1420">
                  <c:v>0.42194999999999999</c:v>
                </c:pt>
                <c:pt idx="1421">
                  <c:v>0.42247000000000001</c:v>
                </c:pt>
                <c:pt idx="1422">
                  <c:v>0.42248999999999998</c:v>
                </c:pt>
                <c:pt idx="1423">
                  <c:v>0.42348000000000002</c:v>
                </c:pt>
                <c:pt idx="1424">
                  <c:v>0.42359999999999998</c:v>
                </c:pt>
                <c:pt idx="1425">
                  <c:v>0.42398999999999998</c:v>
                </c:pt>
                <c:pt idx="1426">
                  <c:v>0.42459000000000002</c:v>
                </c:pt>
                <c:pt idx="1427">
                  <c:v>0.42568</c:v>
                </c:pt>
                <c:pt idx="1428">
                  <c:v>0.42602000000000001</c:v>
                </c:pt>
                <c:pt idx="1429">
                  <c:v>0.42699999999999999</c:v>
                </c:pt>
                <c:pt idx="1430">
                  <c:v>0.42703000000000002</c:v>
                </c:pt>
                <c:pt idx="1431">
                  <c:v>0.42792999999999998</c:v>
                </c:pt>
                <c:pt idx="1432">
                  <c:v>0.42859000000000003</c:v>
                </c:pt>
                <c:pt idx="1433">
                  <c:v>0.42895</c:v>
                </c:pt>
                <c:pt idx="1434">
                  <c:v>0.42903000000000002</c:v>
                </c:pt>
                <c:pt idx="1435">
                  <c:v>0.42975999999999998</c:v>
                </c:pt>
                <c:pt idx="1436">
                  <c:v>0.43020000000000003</c:v>
                </c:pt>
                <c:pt idx="1437">
                  <c:v>0.43493999999999999</c:v>
                </c:pt>
                <c:pt idx="1438">
                  <c:v>0.43546000000000001</c:v>
                </c:pt>
                <c:pt idx="1439">
                  <c:v>0.43683</c:v>
                </c:pt>
                <c:pt idx="1440">
                  <c:v>0.43759999999999999</c:v>
                </c:pt>
                <c:pt idx="1441">
                  <c:v>0.43783</c:v>
                </c:pt>
                <c:pt idx="1442">
                  <c:v>0.43890000000000001</c:v>
                </c:pt>
                <c:pt idx="1443">
                  <c:v>0.43891000000000002</c:v>
                </c:pt>
                <c:pt idx="1444">
                  <c:v>0.43935000000000002</c:v>
                </c:pt>
                <c:pt idx="1445">
                  <c:v>0.44013000000000002</c:v>
                </c:pt>
                <c:pt idx="1446">
                  <c:v>0.44067000000000001</c:v>
                </c:pt>
                <c:pt idx="1447">
                  <c:v>0.44148999999999999</c:v>
                </c:pt>
                <c:pt idx="1448">
                  <c:v>0.44245000000000001</c:v>
                </c:pt>
                <c:pt idx="1449">
                  <c:v>0.44263000000000002</c:v>
                </c:pt>
                <c:pt idx="1450">
                  <c:v>0.44361</c:v>
                </c:pt>
                <c:pt idx="1451">
                  <c:v>0.44391000000000003</c:v>
                </c:pt>
                <c:pt idx="1452">
                  <c:v>0.44763999999999998</c:v>
                </c:pt>
                <c:pt idx="1453">
                  <c:v>0.44885999999999998</c:v>
                </c:pt>
                <c:pt idx="1454">
                  <c:v>0.44890999999999998</c:v>
                </c:pt>
                <c:pt idx="1455">
                  <c:v>0.45068000000000003</c:v>
                </c:pt>
                <c:pt idx="1456">
                  <c:v>0.45106000000000002</c:v>
                </c:pt>
                <c:pt idx="1457">
                  <c:v>0.45162000000000002</c:v>
                </c:pt>
                <c:pt idx="1458">
                  <c:v>0.45162000000000002</c:v>
                </c:pt>
                <c:pt idx="1459">
                  <c:v>0.45162999999999998</c:v>
                </c:pt>
                <c:pt idx="1460">
                  <c:v>0.45218000000000003</c:v>
                </c:pt>
                <c:pt idx="1461">
                  <c:v>0.45328000000000002</c:v>
                </c:pt>
                <c:pt idx="1462">
                  <c:v>0.45345999999999997</c:v>
                </c:pt>
                <c:pt idx="1463">
                  <c:v>0.45457999999999998</c:v>
                </c:pt>
                <c:pt idx="1464">
                  <c:v>0.45477000000000001</c:v>
                </c:pt>
                <c:pt idx="1465">
                  <c:v>0.45884999999999998</c:v>
                </c:pt>
                <c:pt idx="1466">
                  <c:v>0.46063999999999999</c:v>
                </c:pt>
                <c:pt idx="1467">
                  <c:v>0.46104000000000001</c:v>
                </c:pt>
                <c:pt idx="1468">
                  <c:v>0.46163999999999999</c:v>
                </c:pt>
                <c:pt idx="1469">
                  <c:v>0.46643000000000001</c:v>
                </c:pt>
                <c:pt idx="1470">
                  <c:v>0.46654000000000001</c:v>
                </c:pt>
                <c:pt idx="1471">
                  <c:v>0.46842</c:v>
                </c:pt>
                <c:pt idx="1472">
                  <c:v>0.46887000000000001</c:v>
                </c:pt>
                <c:pt idx="1473">
                  <c:v>0.47042</c:v>
                </c:pt>
                <c:pt idx="1474">
                  <c:v>0.47065000000000001</c:v>
                </c:pt>
                <c:pt idx="1475">
                  <c:v>0.47162999999999999</c:v>
                </c:pt>
                <c:pt idx="1476">
                  <c:v>0.47204000000000002</c:v>
                </c:pt>
                <c:pt idx="1477">
                  <c:v>0.47565000000000002</c:v>
                </c:pt>
                <c:pt idx="1478">
                  <c:v>0.47786000000000001</c:v>
                </c:pt>
                <c:pt idx="1479">
                  <c:v>0.47941</c:v>
                </c:pt>
                <c:pt idx="1480">
                  <c:v>0.47946</c:v>
                </c:pt>
                <c:pt idx="1481">
                  <c:v>0.47987999999999997</c:v>
                </c:pt>
                <c:pt idx="1482">
                  <c:v>0.48064000000000001</c:v>
                </c:pt>
                <c:pt idx="1483">
                  <c:v>0.48065000000000002</c:v>
                </c:pt>
                <c:pt idx="1484">
                  <c:v>0.48164000000000001</c:v>
                </c:pt>
                <c:pt idx="1485">
                  <c:v>0.48887999999999998</c:v>
                </c:pt>
                <c:pt idx="1486">
                  <c:v>0.49243999999999999</c:v>
                </c:pt>
                <c:pt idx="1487">
                  <c:v>0.49498999999999999</c:v>
                </c:pt>
                <c:pt idx="1488">
                  <c:v>0.49565999999999999</c:v>
                </c:pt>
                <c:pt idx="1489">
                  <c:v>0.49579000000000001</c:v>
                </c:pt>
                <c:pt idx="1490">
                  <c:v>0.49739</c:v>
                </c:pt>
                <c:pt idx="1491">
                  <c:v>0.50066999999999995</c:v>
                </c:pt>
                <c:pt idx="1492">
                  <c:v>0.50097999999999998</c:v>
                </c:pt>
                <c:pt idx="1493">
                  <c:v>0.50282000000000004</c:v>
                </c:pt>
                <c:pt idx="1494">
                  <c:v>0.50285000000000002</c:v>
                </c:pt>
                <c:pt idx="1495">
                  <c:v>0.50305999999999995</c:v>
                </c:pt>
                <c:pt idx="1496">
                  <c:v>0.50316000000000005</c:v>
                </c:pt>
                <c:pt idx="1497">
                  <c:v>0.50592999999999999</c:v>
                </c:pt>
                <c:pt idx="1498">
                  <c:v>0.50614999999999999</c:v>
                </c:pt>
                <c:pt idx="1499">
                  <c:v>0.50724999999999998</c:v>
                </c:pt>
                <c:pt idx="1500">
                  <c:v>0.50739000000000001</c:v>
                </c:pt>
                <c:pt idx="1501">
                  <c:v>0.50824999999999998</c:v>
                </c:pt>
                <c:pt idx="1502">
                  <c:v>0.51015999999999995</c:v>
                </c:pt>
                <c:pt idx="1503">
                  <c:v>0.51095000000000002</c:v>
                </c:pt>
                <c:pt idx="1504">
                  <c:v>0.51168999999999998</c:v>
                </c:pt>
                <c:pt idx="1505">
                  <c:v>0.51387000000000005</c:v>
                </c:pt>
                <c:pt idx="1506">
                  <c:v>0.51436999999999999</c:v>
                </c:pt>
                <c:pt idx="1507">
                  <c:v>0.51468999999999998</c:v>
                </c:pt>
                <c:pt idx="1508">
                  <c:v>0.51726000000000005</c:v>
                </c:pt>
                <c:pt idx="1509">
                  <c:v>0.51883000000000001</c:v>
                </c:pt>
                <c:pt idx="1510">
                  <c:v>0.51885000000000003</c:v>
                </c:pt>
                <c:pt idx="1511">
                  <c:v>0.51941000000000004</c:v>
                </c:pt>
                <c:pt idx="1512">
                  <c:v>0.51968000000000003</c:v>
                </c:pt>
                <c:pt idx="1513">
                  <c:v>0.52271000000000001</c:v>
                </c:pt>
                <c:pt idx="1514">
                  <c:v>0.52400000000000002</c:v>
                </c:pt>
                <c:pt idx="1515">
                  <c:v>0.5262</c:v>
                </c:pt>
                <c:pt idx="1516">
                  <c:v>0.52859</c:v>
                </c:pt>
                <c:pt idx="1517">
                  <c:v>0.52937000000000001</c:v>
                </c:pt>
                <c:pt idx="1518">
                  <c:v>0.53098999999999996</c:v>
                </c:pt>
                <c:pt idx="1519">
                  <c:v>0.53110999999999997</c:v>
                </c:pt>
                <c:pt idx="1520">
                  <c:v>0.53124000000000005</c:v>
                </c:pt>
                <c:pt idx="1521">
                  <c:v>0.53225</c:v>
                </c:pt>
                <c:pt idx="1522">
                  <c:v>0.53271000000000002</c:v>
                </c:pt>
                <c:pt idx="1523">
                  <c:v>0.53371999999999997</c:v>
                </c:pt>
                <c:pt idx="1524">
                  <c:v>0.53434999999999999</c:v>
                </c:pt>
                <c:pt idx="1525">
                  <c:v>0.53534000000000004</c:v>
                </c:pt>
                <c:pt idx="1526">
                  <c:v>0.53571999999999997</c:v>
                </c:pt>
                <c:pt idx="1527">
                  <c:v>0.53942000000000001</c:v>
                </c:pt>
                <c:pt idx="1528">
                  <c:v>0.54096999999999995</c:v>
                </c:pt>
                <c:pt idx="1529">
                  <c:v>0.54152</c:v>
                </c:pt>
                <c:pt idx="1530">
                  <c:v>0.54544999999999999</c:v>
                </c:pt>
                <c:pt idx="1531">
                  <c:v>0.54834000000000005</c:v>
                </c:pt>
                <c:pt idx="1532">
                  <c:v>0.54881000000000002</c:v>
                </c:pt>
                <c:pt idx="1533">
                  <c:v>0.55020999999999998</c:v>
                </c:pt>
                <c:pt idx="1534">
                  <c:v>0.55032999999999999</c:v>
                </c:pt>
                <c:pt idx="1535">
                  <c:v>0.55045999999999995</c:v>
                </c:pt>
                <c:pt idx="1536">
                  <c:v>0.55266999999999999</c:v>
                </c:pt>
                <c:pt idx="1537">
                  <c:v>0.55374999999999996</c:v>
                </c:pt>
                <c:pt idx="1538">
                  <c:v>0.55384</c:v>
                </c:pt>
                <c:pt idx="1539">
                  <c:v>0.55781999999999998</c:v>
                </c:pt>
                <c:pt idx="1540">
                  <c:v>0.55881999999999998</c:v>
                </c:pt>
                <c:pt idx="1541">
                  <c:v>0.55881999999999998</c:v>
                </c:pt>
                <c:pt idx="1542">
                  <c:v>0.56181000000000003</c:v>
                </c:pt>
                <c:pt idx="1543">
                  <c:v>0.56269000000000002</c:v>
                </c:pt>
                <c:pt idx="1544">
                  <c:v>0.56283000000000005</c:v>
                </c:pt>
                <c:pt idx="1545">
                  <c:v>0.56437000000000004</c:v>
                </c:pt>
                <c:pt idx="1546">
                  <c:v>0.56437000000000004</c:v>
                </c:pt>
                <c:pt idx="1547">
                  <c:v>0.56437000000000004</c:v>
                </c:pt>
                <c:pt idx="1548">
                  <c:v>0.56481000000000003</c:v>
                </c:pt>
                <c:pt idx="1549">
                  <c:v>0.56879000000000002</c:v>
                </c:pt>
                <c:pt idx="1550">
                  <c:v>0.57542000000000004</c:v>
                </c:pt>
                <c:pt idx="1551">
                  <c:v>0.57577</c:v>
                </c:pt>
                <c:pt idx="1552">
                  <c:v>0.57618999999999998</c:v>
                </c:pt>
                <c:pt idx="1553">
                  <c:v>0.57667999999999997</c:v>
                </c:pt>
                <c:pt idx="1554">
                  <c:v>0.57737000000000005</c:v>
                </c:pt>
                <c:pt idx="1555">
                  <c:v>0.57830000000000004</c:v>
                </c:pt>
                <c:pt idx="1556">
                  <c:v>0.57830999999999999</c:v>
                </c:pt>
                <c:pt idx="1557">
                  <c:v>0.57882</c:v>
                </c:pt>
                <c:pt idx="1558">
                  <c:v>0.57891000000000004</c:v>
                </c:pt>
                <c:pt idx="1559">
                  <c:v>0.57967000000000002</c:v>
                </c:pt>
                <c:pt idx="1560">
                  <c:v>0.58067000000000002</c:v>
                </c:pt>
                <c:pt idx="1561">
                  <c:v>0.58079999999999998</c:v>
                </c:pt>
                <c:pt idx="1562">
                  <c:v>0.58301000000000003</c:v>
                </c:pt>
                <c:pt idx="1563">
                  <c:v>0.58330000000000004</c:v>
                </c:pt>
                <c:pt idx="1564">
                  <c:v>0.58382000000000001</c:v>
                </c:pt>
                <c:pt idx="1565">
                  <c:v>0.58382000000000001</c:v>
                </c:pt>
                <c:pt idx="1566">
                  <c:v>0.58389999999999997</c:v>
                </c:pt>
                <c:pt idx="1567">
                  <c:v>0.58582000000000001</c:v>
                </c:pt>
                <c:pt idx="1568">
                  <c:v>0.58730000000000004</c:v>
                </c:pt>
                <c:pt idx="1569">
                  <c:v>0.58879000000000004</c:v>
                </c:pt>
                <c:pt idx="1570">
                  <c:v>0.59028999999999998</c:v>
                </c:pt>
                <c:pt idx="1571">
                  <c:v>0.59179000000000004</c:v>
                </c:pt>
                <c:pt idx="1572">
                  <c:v>0.60067000000000004</c:v>
                </c:pt>
                <c:pt idx="1573">
                  <c:v>0.60155000000000003</c:v>
                </c:pt>
                <c:pt idx="1574">
                  <c:v>0.60328000000000004</c:v>
                </c:pt>
                <c:pt idx="1575">
                  <c:v>0.60626000000000002</c:v>
                </c:pt>
                <c:pt idx="1576">
                  <c:v>0.60826999999999998</c:v>
                </c:pt>
                <c:pt idx="1577">
                  <c:v>0.60875999999999997</c:v>
                </c:pt>
                <c:pt idx="1578">
                  <c:v>0.60877999999999999</c:v>
                </c:pt>
                <c:pt idx="1579">
                  <c:v>0.60980999999999996</c:v>
                </c:pt>
                <c:pt idx="1580">
                  <c:v>0.61070999999999998</c:v>
                </c:pt>
                <c:pt idx="1581">
                  <c:v>0.61126999999999998</c:v>
                </c:pt>
                <c:pt idx="1582">
                  <c:v>0.61177000000000004</c:v>
                </c:pt>
                <c:pt idx="1583">
                  <c:v>0.61577000000000004</c:v>
                </c:pt>
                <c:pt idx="1584">
                  <c:v>0.61875000000000002</c:v>
                </c:pt>
                <c:pt idx="1585">
                  <c:v>0.61941000000000002</c:v>
                </c:pt>
                <c:pt idx="1586">
                  <c:v>0.61982999999999999</c:v>
                </c:pt>
                <c:pt idx="1587">
                  <c:v>0.62070000000000003</c:v>
                </c:pt>
                <c:pt idx="1588">
                  <c:v>0.62182999999999999</c:v>
                </c:pt>
                <c:pt idx="1589">
                  <c:v>0.62524999999999997</c:v>
                </c:pt>
                <c:pt idx="1590">
                  <c:v>0.62724999999999997</c:v>
                </c:pt>
                <c:pt idx="1591">
                  <c:v>0.63077000000000005</c:v>
                </c:pt>
                <c:pt idx="1592">
                  <c:v>0.63183</c:v>
                </c:pt>
                <c:pt idx="1593">
                  <c:v>0.63224999999999998</c:v>
                </c:pt>
                <c:pt idx="1594">
                  <c:v>0.63399000000000005</c:v>
                </c:pt>
                <c:pt idx="1595">
                  <c:v>0.63776999999999995</c:v>
                </c:pt>
                <c:pt idx="1596">
                  <c:v>0.63793999999999995</c:v>
                </c:pt>
                <c:pt idx="1597">
                  <c:v>0.63824000000000003</c:v>
                </c:pt>
                <c:pt idx="1598">
                  <c:v>0.63873000000000002</c:v>
                </c:pt>
                <c:pt idx="1599">
                  <c:v>0.63934000000000002</c:v>
                </c:pt>
                <c:pt idx="1600">
                  <c:v>0.64185000000000003</c:v>
                </c:pt>
                <c:pt idx="1601">
                  <c:v>0.64310999999999996</c:v>
                </c:pt>
                <c:pt idx="1602">
                  <c:v>0.64371</c:v>
                </c:pt>
                <c:pt idx="1603">
                  <c:v>0.64371</c:v>
                </c:pt>
                <c:pt idx="1604">
                  <c:v>0.64770000000000005</c:v>
                </c:pt>
                <c:pt idx="1605">
                  <c:v>0.64851999999999999</c:v>
                </c:pt>
                <c:pt idx="1606">
                  <c:v>0.64870000000000005</c:v>
                </c:pt>
                <c:pt idx="1607">
                  <c:v>0.64961999999999998</c:v>
                </c:pt>
                <c:pt idx="1608">
                  <c:v>0.66213</c:v>
                </c:pt>
                <c:pt idx="1609">
                  <c:v>0.66469999999999996</c:v>
                </c:pt>
                <c:pt idx="1610">
                  <c:v>0.67071999999999998</c:v>
                </c:pt>
                <c:pt idx="1611">
                  <c:v>0.67773000000000005</c:v>
                </c:pt>
                <c:pt idx="1612">
                  <c:v>0.68189999999999995</c:v>
                </c:pt>
                <c:pt idx="1613">
                  <c:v>0.68371999999999999</c:v>
                </c:pt>
                <c:pt idx="1614">
                  <c:v>0.68518999999999997</c:v>
                </c:pt>
                <c:pt idx="1615">
                  <c:v>0.68872</c:v>
                </c:pt>
                <c:pt idx="1616">
                  <c:v>0.68935000000000002</c:v>
                </c:pt>
                <c:pt idx="1617">
                  <c:v>0.68935999999999997</c:v>
                </c:pt>
                <c:pt idx="1618">
                  <c:v>0.69072</c:v>
                </c:pt>
                <c:pt idx="1619">
                  <c:v>0.69318000000000002</c:v>
                </c:pt>
                <c:pt idx="1620">
                  <c:v>0.69718000000000002</c:v>
                </c:pt>
                <c:pt idx="1621">
                  <c:v>0.69818000000000002</c:v>
                </c:pt>
                <c:pt idx="1622">
                  <c:v>0.69918000000000002</c:v>
                </c:pt>
                <c:pt idx="1623">
                  <c:v>0.69918000000000002</c:v>
                </c:pt>
                <c:pt idx="1624">
                  <c:v>0.69932000000000005</c:v>
                </c:pt>
                <c:pt idx="1625">
                  <c:v>0.69991999999999999</c:v>
                </c:pt>
                <c:pt idx="1626">
                  <c:v>0.70069999999999999</c:v>
                </c:pt>
                <c:pt idx="1627">
                  <c:v>0.70116999999999996</c:v>
                </c:pt>
                <c:pt idx="1628">
                  <c:v>0.70191999999999999</c:v>
                </c:pt>
                <c:pt idx="1629">
                  <c:v>0.70191999999999999</c:v>
                </c:pt>
                <c:pt idx="1630">
                  <c:v>0.71570999999999996</c:v>
                </c:pt>
                <c:pt idx="1631">
                  <c:v>0.71874000000000005</c:v>
                </c:pt>
                <c:pt idx="1632">
                  <c:v>0.71967999999999999</c:v>
                </c:pt>
                <c:pt idx="1633">
                  <c:v>0.71969000000000005</c:v>
                </c:pt>
                <c:pt idx="1634">
                  <c:v>0.72014999999999996</c:v>
                </c:pt>
                <c:pt idx="1635">
                  <c:v>0.72074000000000005</c:v>
                </c:pt>
                <c:pt idx="1636">
                  <c:v>0.72674000000000005</c:v>
                </c:pt>
                <c:pt idx="1637">
                  <c:v>0.72774000000000005</c:v>
                </c:pt>
                <c:pt idx="1638">
                  <c:v>0.72865999999999997</c:v>
                </c:pt>
                <c:pt idx="1639">
                  <c:v>0.73014000000000001</c:v>
                </c:pt>
                <c:pt idx="1640">
                  <c:v>0.73160999999999998</c:v>
                </c:pt>
                <c:pt idx="1641">
                  <c:v>0.73368</c:v>
                </c:pt>
                <c:pt idx="1642">
                  <c:v>0.73394999999999999</c:v>
                </c:pt>
                <c:pt idx="1643">
                  <c:v>0.73494999999999999</c:v>
                </c:pt>
                <c:pt idx="1644">
                  <c:v>0.73568</c:v>
                </c:pt>
                <c:pt idx="1645">
                  <c:v>0.73595999999999995</c:v>
                </c:pt>
                <c:pt idx="1646">
                  <c:v>0.73675000000000002</c:v>
                </c:pt>
                <c:pt idx="1647">
                  <c:v>0.74195999999999995</c:v>
                </c:pt>
                <c:pt idx="1648">
                  <c:v>0.74275999999999998</c:v>
                </c:pt>
                <c:pt idx="1649">
                  <c:v>0.74573</c:v>
                </c:pt>
                <c:pt idx="1650">
                  <c:v>0.74607000000000001</c:v>
                </c:pt>
                <c:pt idx="1651">
                  <c:v>0.74911000000000005</c:v>
                </c:pt>
                <c:pt idx="1652">
                  <c:v>0.74929999999999997</c:v>
                </c:pt>
                <c:pt idx="1653">
                  <c:v>0.75073999999999996</c:v>
                </c:pt>
                <c:pt idx="1654">
                  <c:v>0.75899000000000005</c:v>
                </c:pt>
                <c:pt idx="1655">
                  <c:v>0.76075999999999999</c:v>
                </c:pt>
                <c:pt idx="1656">
                  <c:v>0.7611</c:v>
                </c:pt>
                <c:pt idx="1657">
                  <c:v>0.76165000000000005</c:v>
                </c:pt>
                <c:pt idx="1658">
                  <c:v>0.76566000000000001</c:v>
                </c:pt>
                <c:pt idx="1659">
                  <c:v>0.76666000000000001</c:v>
                </c:pt>
                <c:pt idx="1660">
                  <c:v>0.76673999999999998</c:v>
                </c:pt>
                <c:pt idx="1661">
                  <c:v>0.76709000000000005</c:v>
                </c:pt>
                <c:pt idx="1662">
                  <c:v>0.76865000000000006</c:v>
                </c:pt>
                <c:pt idx="1663">
                  <c:v>0.76932</c:v>
                </c:pt>
                <c:pt idx="1664">
                  <c:v>0.77309000000000005</c:v>
                </c:pt>
                <c:pt idx="1665">
                  <c:v>0.77929000000000004</c:v>
                </c:pt>
                <c:pt idx="1666">
                  <c:v>0.78807000000000005</c:v>
                </c:pt>
                <c:pt idx="1667">
                  <c:v>0.78907000000000005</c:v>
                </c:pt>
                <c:pt idx="1668">
                  <c:v>0.78927999999999998</c:v>
                </c:pt>
                <c:pt idx="1669">
                  <c:v>0.79661999999999999</c:v>
                </c:pt>
                <c:pt idx="1670">
                  <c:v>0.79862999999999995</c:v>
                </c:pt>
                <c:pt idx="1671">
                  <c:v>0.83980999999999995</c:v>
                </c:pt>
                <c:pt idx="1672">
                  <c:v>0.83980999999999995</c:v>
                </c:pt>
                <c:pt idx="1673">
                  <c:v>0.85482000000000002</c:v>
                </c:pt>
                <c:pt idx="1674">
                  <c:v>0.93584999999999996</c:v>
                </c:pt>
                <c:pt idx="1675">
                  <c:v>0.97423000000000004</c:v>
                </c:pt>
                <c:pt idx="1676">
                  <c:v>1.0124200000000001</c:v>
                </c:pt>
                <c:pt idx="1677">
                  <c:v>1.0198799999999999</c:v>
                </c:pt>
                <c:pt idx="1678">
                  <c:v>1.02088</c:v>
                </c:pt>
                <c:pt idx="1679">
                  <c:v>1.02789</c:v>
                </c:pt>
                <c:pt idx="1680">
                  <c:v>1.04817</c:v>
                </c:pt>
                <c:pt idx="1681">
                  <c:v>1.1209199999999999</c:v>
                </c:pt>
                <c:pt idx="1682">
                  <c:v>1.2322500000000001</c:v>
                </c:pt>
                <c:pt idx="1683">
                  <c:v>1.23597</c:v>
                </c:pt>
                <c:pt idx="1684">
                  <c:v>1.29911</c:v>
                </c:pt>
                <c:pt idx="1685">
                  <c:v>1.3041</c:v>
                </c:pt>
                <c:pt idx="1686">
                  <c:v>1.3061100000000001</c:v>
                </c:pt>
                <c:pt idx="1687">
                  <c:v>1.3131699999999999</c:v>
                </c:pt>
                <c:pt idx="1688">
                  <c:v>1.3290999999999999</c:v>
                </c:pt>
                <c:pt idx="1689">
                  <c:v>1.34101</c:v>
                </c:pt>
                <c:pt idx="1690">
                  <c:v>1.3513599999999999</c:v>
                </c:pt>
                <c:pt idx="1691">
                  <c:v>1.35608</c:v>
                </c:pt>
                <c:pt idx="1692">
                  <c:v>1.39103</c:v>
                </c:pt>
                <c:pt idx="1693">
                  <c:v>1.4163300000000001</c:v>
                </c:pt>
                <c:pt idx="1694">
                  <c:v>1.5428999999999999</c:v>
                </c:pt>
                <c:pt idx="1695">
                  <c:v>1.54901</c:v>
                </c:pt>
                <c:pt idx="1696">
                  <c:v>1.6150500000000001</c:v>
                </c:pt>
                <c:pt idx="1697">
                  <c:v>1.69706</c:v>
                </c:pt>
                <c:pt idx="1698">
                  <c:v>1.8011900000000001</c:v>
                </c:pt>
                <c:pt idx="1699">
                  <c:v>1.9116500000000001</c:v>
                </c:pt>
                <c:pt idx="1700">
                  <c:v>2.2613699999999999</c:v>
                </c:pt>
                <c:pt idx="1701">
                  <c:v>3</c:v>
                </c:pt>
              </c:numCache>
            </c:numRef>
          </c:xVal>
          <c:yVal>
            <c:numRef>
              <c:f>'SNe Ia Data'!$R$7:$R$1708</c:f>
              <c:numCache>
                <c:formatCode>0.00</c:formatCode>
                <c:ptCount val="1702"/>
                <c:pt idx="0">
                  <c:v>5.4315637633026546</c:v>
                </c:pt>
                <c:pt idx="1">
                  <c:v>5.4315637633026546</c:v>
                </c:pt>
                <c:pt idx="2">
                  <c:v>11.409015527246371</c:v>
                </c:pt>
                <c:pt idx="3">
                  <c:v>11.409015527246371</c:v>
                </c:pt>
                <c:pt idx="4">
                  <c:v>13.329731809370799</c:v>
                </c:pt>
                <c:pt idx="5">
                  <c:v>14.134124336796241</c:v>
                </c:pt>
                <c:pt idx="6">
                  <c:v>14.759914609838457</c:v>
                </c:pt>
                <c:pt idx="7">
                  <c:v>14.759914609838457</c:v>
                </c:pt>
                <c:pt idx="8">
                  <c:v>14.759914609838457</c:v>
                </c:pt>
                <c:pt idx="9">
                  <c:v>14.759914609838457</c:v>
                </c:pt>
                <c:pt idx="10">
                  <c:v>14.849324050379778</c:v>
                </c:pt>
                <c:pt idx="11">
                  <c:v>15.56469703411107</c:v>
                </c:pt>
                <c:pt idx="12">
                  <c:v>15.56469703411107</c:v>
                </c:pt>
                <c:pt idx="13">
                  <c:v>16.011893123993243</c:v>
                </c:pt>
                <c:pt idx="14">
                  <c:v>17.130179362608704</c:v>
                </c:pt>
                <c:pt idx="15">
                  <c:v>18.159376106806562</c:v>
                </c:pt>
                <c:pt idx="16">
                  <c:v>18.159376106806562</c:v>
                </c:pt>
                <c:pt idx="17">
                  <c:v>19.278473984847977</c:v>
                </c:pt>
                <c:pt idx="18">
                  <c:v>19.278473984847977</c:v>
                </c:pt>
                <c:pt idx="19">
                  <c:v>20.756330184274134</c:v>
                </c:pt>
                <c:pt idx="20">
                  <c:v>20.756330184274134</c:v>
                </c:pt>
                <c:pt idx="21">
                  <c:v>21.517937295026371</c:v>
                </c:pt>
                <c:pt idx="22">
                  <c:v>21.562743795105369</c:v>
                </c:pt>
                <c:pt idx="23">
                  <c:v>21.562743795105369</c:v>
                </c:pt>
                <c:pt idx="24">
                  <c:v>21.562743795105369</c:v>
                </c:pt>
                <c:pt idx="25">
                  <c:v>21.562743795105369</c:v>
                </c:pt>
                <c:pt idx="26">
                  <c:v>21.562743795105369</c:v>
                </c:pt>
                <c:pt idx="27">
                  <c:v>21.786786430967645</c:v>
                </c:pt>
                <c:pt idx="28">
                  <c:v>21.786786430967645</c:v>
                </c:pt>
                <c:pt idx="29">
                  <c:v>24.028141681006684</c:v>
                </c:pt>
                <c:pt idx="30">
                  <c:v>24.47661534933675</c:v>
                </c:pt>
                <c:pt idx="31">
                  <c:v>25.463495086122464</c:v>
                </c:pt>
                <c:pt idx="32">
                  <c:v>25.463495086122464</c:v>
                </c:pt>
                <c:pt idx="33">
                  <c:v>25.508361019696142</c:v>
                </c:pt>
                <c:pt idx="34">
                  <c:v>25.508361019696142</c:v>
                </c:pt>
                <c:pt idx="35">
                  <c:v>26.226307758002338</c:v>
                </c:pt>
                <c:pt idx="36">
                  <c:v>26.27118516633335</c:v>
                </c:pt>
                <c:pt idx="37">
                  <c:v>26.450701548762559</c:v>
                </c:pt>
                <c:pt idx="38">
                  <c:v>26.899539745939315</c:v>
                </c:pt>
                <c:pt idx="39">
                  <c:v>26.899539745939315</c:v>
                </c:pt>
                <c:pt idx="40">
                  <c:v>26.899539745939315</c:v>
                </c:pt>
                <c:pt idx="41">
                  <c:v>27.528026588843044</c:v>
                </c:pt>
                <c:pt idx="42">
                  <c:v>27.528026588843044</c:v>
                </c:pt>
                <c:pt idx="43">
                  <c:v>27.932123678514316</c:v>
                </c:pt>
                <c:pt idx="44">
                  <c:v>27.932123678514316</c:v>
                </c:pt>
                <c:pt idx="45">
                  <c:v>27.932123678514316</c:v>
                </c:pt>
                <c:pt idx="46">
                  <c:v>27.932123678514316</c:v>
                </c:pt>
                <c:pt idx="47">
                  <c:v>28.156645674407955</c:v>
                </c:pt>
                <c:pt idx="48">
                  <c:v>28.156645674407955</c:v>
                </c:pt>
                <c:pt idx="49">
                  <c:v>28.156645674407955</c:v>
                </c:pt>
                <c:pt idx="50">
                  <c:v>28.201552097423274</c:v>
                </c:pt>
                <c:pt idx="51">
                  <c:v>28.336275414007059</c:v>
                </c:pt>
                <c:pt idx="52">
                  <c:v>28.965064495528662</c:v>
                </c:pt>
                <c:pt idx="53">
                  <c:v>28.965064495528662</c:v>
                </c:pt>
                <c:pt idx="54">
                  <c:v>29.728771814542014</c:v>
                </c:pt>
                <c:pt idx="55">
                  <c:v>29.863563925589862</c:v>
                </c:pt>
                <c:pt idx="56">
                  <c:v>30.088230930231006</c:v>
                </c:pt>
                <c:pt idx="57">
                  <c:v>30.223039224421679</c:v>
                </c:pt>
                <c:pt idx="58">
                  <c:v>30.267976671007769</c:v>
                </c:pt>
                <c:pt idx="59">
                  <c:v>30.267976671007769</c:v>
                </c:pt>
                <c:pt idx="60">
                  <c:v>30.267976671007769</c:v>
                </c:pt>
                <c:pt idx="61">
                  <c:v>30.942119275437467</c:v>
                </c:pt>
                <c:pt idx="62">
                  <c:v>31.751290616898387</c:v>
                </c:pt>
                <c:pt idx="63">
                  <c:v>31.751290616898387</c:v>
                </c:pt>
                <c:pt idx="64">
                  <c:v>31.751290616898387</c:v>
                </c:pt>
                <c:pt idx="65">
                  <c:v>32.155958181444134</c:v>
                </c:pt>
                <c:pt idx="66">
                  <c:v>32.155958181444134</c:v>
                </c:pt>
                <c:pt idx="67">
                  <c:v>33.415273010410559</c:v>
                </c:pt>
                <c:pt idx="68">
                  <c:v>33.415273010410559</c:v>
                </c:pt>
                <c:pt idx="69">
                  <c:v>33.415273010410559</c:v>
                </c:pt>
                <c:pt idx="70">
                  <c:v>33.550230930235024</c:v>
                </c:pt>
                <c:pt idx="71">
                  <c:v>33.550230930235024</c:v>
                </c:pt>
                <c:pt idx="72">
                  <c:v>35.57532720981024</c:v>
                </c:pt>
                <c:pt idx="73">
                  <c:v>36.430777304650505</c:v>
                </c:pt>
                <c:pt idx="74">
                  <c:v>36.430777304650505</c:v>
                </c:pt>
                <c:pt idx="75">
                  <c:v>36.430777304650505</c:v>
                </c:pt>
                <c:pt idx="76">
                  <c:v>36.475807726491439</c:v>
                </c:pt>
                <c:pt idx="77">
                  <c:v>36.475807726491439</c:v>
                </c:pt>
                <c:pt idx="78">
                  <c:v>36.475807726491439</c:v>
                </c:pt>
                <c:pt idx="79">
                  <c:v>36.56587058979958</c:v>
                </c:pt>
                <c:pt idx="80">
                  <c:v>36.610903031251773</c:v>
                </c:pt>
                <c:pt idx="81">
                  <c:v>36.746004394710532</c:v>
                </c:pt>
                <c:pt idx="82">
                  <c:v>37.511693219928731</c:v>
                </c:pt>
                <c:pt idx="83">
                  <c:v>37.511693219928731</c:v>
                </c:pt>
                <c:pt idx="84">
                  <c:v>38.277576553241474</c:v>
                </c:pt>
                <c:pt idx="85">
                  <c:v>38.277576553241474</c:v>
                </c:pt>
                <c:pt idx="86">
                  <c:v>38.367693260823415</c:v>
                </c:pt>
                <c:pt idx="87">
                  <c:v>38.54793475067423</c:v>
                </c:pt>
                <c:pt idx="88">
                  <c:v>38.638059532822837</c:v>
                </c:pt>
                <c:pt idx="89">
                  <c:v>38.638059532822837</c:v>
                </c:pt>
                <c:pt idx="90">
                  <c:v>38.638059532822837</c:v>
                </c:pt>
                <c:pt idx="91">
                  <c:v>38.683122933176634</c:v>
                </c:pt>
                <c:pt idx="92">
                  <c:v>39.539455371496707</c:v>
                </c:pt>
                <c:pt idx="93">
                  <c:v>40.576393232496748</c:v>
                </c:pt>
                <c:pt idx="94">
                  <c:v>40.576393232496748</c:v>
                </c:pt>
                <c:pt idx="95">
                  <c:v>41.43326241659895</c:v>
                </c:pt>
                <c:pt idx="96">
                  <c:v>41.43326241659895</c:v>
                </c:pt>
                <c:pt idx="97">
                  <c:v>41.43326241659895</c:v>
                </c:pt>
                <c:pt idx="98">
                  <c:v>41.884343696735804</c:v>
                </c:pt>
                <c:pt idx="99">
                  <c:v>42.741583344030722</c:v>
                </c:pt>
                <c:pt idx="100">
                  <c:v>42.741583344030722</c:v>
                </c:pt>
                <c:pt idx="101">
                  <c:v>42.741583344030722</c:v>
                </c:pt>
                <c:pt idx="102">
                  <c:v>42.741583344030722</c:v>
                </c:pt>
                <c:pt idx="103">
                  <c:v>42.876959155373015</c:v>
                </c:pt>
                <c:pt idx="104">
                  <c:v>42.876959155373015</c:v>
                </c:pt>
                <c:pt idx="105">
                  <c:v>43.283122884370549</c:v>
                </c:pt>
                <c:pt idx="106">
                  <c:v>43.283122884370549</c:v>
                </c:pt>
                <c:pt idx="107">
                  <c:v>44.501940678628735</c:v>
                </c:pt>
                <c:pt idx="108">
                  <c:v>44.637395115008985</c:v>
                </c:pt>
                <c:pt idx="109">
                  <c:v>44.637395115008985</c:v>
                </c:pt>
                <c:pt idx="110">
                  <c:v>44.637395115008985</c:v>
                </c:pt>
                <c:pt idx="111">
                  <c:v>45.54057920683713</c:v>
                </c:pt>
                <c:pt idx="112">
                  <c:v>45.585745464786953</c:v>
                </c:pt>
                <c:pt idx="113">
                  <c:v>45.585745464786953</c:v>
                </c:pt>
                <c:pt idx="114">
                  <c:v>45.992272011633531</c:v>
                </c:pt>
                <c:pt idx="115">
                  <c:v>45.992272011633531</c:v>
                </c:pt>
                <c:pt idx="116">
                  <c:v>46.082618632341791</c:v>
                </c:pt>
                <c:pt idx="117">
                  <c:v>46.715120194331632</c:v>
                </c:pt>
                <c:pt idx="118">
                  <c:v>46.805488304899292</c:v>
                </c:pt>
                <c:pt idx="119">
                  <c:v>47.57372568437404</c:v>
                </c:pt>
                <c:pt idx="120">
                  <c:v>47.57372568437404</c:v>
                </c:pt>
                <c:pt idx="121">
                  <c:v>48.116127712720306</c:v>
                </c:pt>
                <c:pt idx="122">
                  <c:v>48.387364976428366</c:v>
                </c:pt>
                <c:pt idx="123">
                  <c:v>48.387364976428366</c:v>
                </c:pt>
                <c:pt idx="124">
                  <c:v>49.156001776544706</c:v>
                </c:pt>
                <c:pt idx="125">
                  <c:v>49.970063901761421</c:v>
                </c:pt>
                <c:pt idx="126">
                  <c:v>49.970063901761421</c:v>
                </c:pt>
                <c:pt idx="127">
                  <c:v>50.331939073680509</c:v>
                </c:pt>
                <c:pt idx="128">
                  <c:v>50.331939073680509</c:v>
                </c:pt>
                <c:pt idx="129">
                  <c:v>50.331939073680509</c:v>
                </c:pt>
                <c:pt idx="130">
                  <c:v>51.825127982490926</c:v>
                </c:pt>
                <c:pt idx="131">
                  <c:v>53.636033065915257</c:v>
                </c:pt>
                <c:pt idx="132">
                  <c:v>54.451290308259289</c:v>
                </c:pt>
                <c:pt idx="133">
                  <c:v>54.768393438163997</c:v>
                </c:pt>
                <c:pt idx="134">
                  <c:v>55.357386370825743</c:v>
                </c:pt>
                <c:pt idx="135">
                  <c:v>55.946492545506089</c:v>
                </c:pt>
                <c:pt idx="136">
                  <c:v>56.490383356998102</c:v>
                </c:pt>
                <c:pt idx="137">
                  <c:v>56.490383356998102</c:v>
                </c:pt>
                <c:pt idx="138">
                  <c:v>56.535711945710311</c:v>
                </c:pt>
                <c:pt idx="139">
                  <c:v>56.535711945710311</c:v>
                </c:pt>
                <c:pt idx="140">
                  <c:v>57.442424383911387</c:v>
                </c:pt>
                <c:pt idx="141">
                  <c:v>57.623799020310436</c:v>
                </c:pt>
                <c:pt idx="142">
                  <c:v>57.623799020310436</c:v>
                </c:pt>
                <c:pt idx="143">
                  <c:v>58.530832919675483</c:v>
                </c:pt>
                <c:pt idx="144">
                  <c:v>58.530832919675483</c:v>
                </c:pt>
                <c:pt idx="145">
                  <c:v>58.576191645371814</c:v>
                </c:pt>
                <c:pt idx="146">
                  <c:v>58.576191645371814</c:v>
                </c:pt>
                <c:pt idx="147">
                  <c:v>58.939085553683739</c:v>
                </c:pt>
                <c:pt idx="148">
                  <c:v>58.939085553683739</c:v>
                </c:pt>
                <c:pt idx="149">
                  <c:v>59.528879536737058</c:v>
                </c:pt>
                <c:pt idx="150">
                  <c:v>59.528879536737058</c:v>
                </c:pt>
                <c:pt idx="151">
                  <c:v>59.528879536737058</c:v>
                </c:pt>
                <c:pt idx="152">
                  <c:v>61.798372061541514</c:v>
                </c:pt>
                <c:pt idx="153">
                  <c:v>61.798372061541514</c:v>
                </c:pt>
                <c:pt idx="154">
                  <c:v>61.798372061541514</c:v>
                </c:pt>
                <c:pt idx="155">
                  <c:v>61.843778974796088</c:v>
                </c:pt>
                <c:pt idx="156">
                  <c:v>62.297884900976747</c:v>
                </c:pt>
                <c:pt idx="157">
                  <c:v>62.388714113524799</c:v>
                </c:pt>
                <c:pt idx="158">
                  <c:v>62.434129723164013</c:v>
                </c:pt>
                <c:pt idx="159">
                  <c:v>62.434129723164013</c:v>
                </c:pt>
                <c:pt idx="160">
                  <c:v>63.433442353669975</c:v>
                </c:pt>
                <c:pt idx="161">
                  <c:v>64.02409741403855</c:v>
                </c:pt>
                <c:pt idx="162">
                  <c:v>64.842114043994627</c:v>
                </c:pt>
                <c:pt idx="163">
                  <c:v>64.842114043994627</c:v>
                </c:pt>
                <c:pt idx="164">
                  <c:v>64.842114043994627</c:v>
                </c:pt>
                <c:pt idx="165">
                  <c:v>64.842114043994627</c:v>
                </c:pt>
                <c:pt idx="166">
                  <c:v>64.842114043994627</c:v>
                </c:pt>
                <c:pt idx="167">
                  <c:v>65.023924932965315</c:v>
                </c:pt>
                <c:pt idx="168">
                  <c:v>65.205746517494461</c:v>
                </c:pt>
                <c:pt idx="169">
                  <c:v>65.342119724562664</c:v>
                </c:pt>
                <c:pt idx="170">
                  <c:v>65.660347268734199</c:v>
                </c:pt>
                <c:pt idx="171">
                  <c:v>65.751275439630561</c:v>
                </c:pt>
                <c:pt idx="172">
                  <c:v>65.796740527611007</c:v>
                </c:pt>
                <c:pt idx="173">
                  <c:v>65.796740527611007</c:v>
                </c:pt>
                <c:pt idx="174">
                  <c:v>65.978607562906333</c:v>
                </c:pt>
                <c:pt idx="175">
                  <c:v>66.205956394053032</c:v>
                </c:pt>
                <c:pt idx="176">
                  <c:v>66.7516617513065</c:v>
                </c:pt>
                <c:pt idx="177">
                  <c:v>67.115518778592374</c:v>
                </c:pt>
                <c:pt idx="178">
                  <c:v>67.161003913654639</c:v>
                </c:pt>
                <c:pt idx="179">
                  <c:v>67.433928754280629</c:v>
                </c:pt>
                <c:pt idx="180">
                  <c:v>67.433928754280629</c:v>
                </c:pt>
                <c:pt idx="181">
                  <c:v>68.161845906038991</c:v>
                </c:pt>
                <c:pt idx="182">
                  <c:v>68.343851913367814</c:v>
                </c:pt>
                <c:pt idx="183">
                  <c:v>68.616880961952504</c:v>
                </c:pt>
                <c:pt idx="184">
                  <c:v>68.79891368536974</c:v>
                </c:pt>
                <c:pt idx="185">
                  <c:v>69.390593831380784</c:v>
                </c:pt>
                <c:pt idx="186">
                  <c:v>69.436112363241563</c:v>
                </c:pt>
                <c:pt idx="187">
                  <c:v>69.572671965261961</c:v>
                </c:pt>
                <c:pt idx="188">
                  <c:v>69.709237576781888</c:v>
                </c:pt>
                <c:pt idx="189">
                  <c:v>69.7547607826979</c:v>
                </c:pt>
                <c:pt idx="190">
                  <c:v>69.7547607826979</c:v>
                </c:pt>
                <c:pt idx="191">
                  <c:v>69.7547607826979</c:v>
                </c:pt>
                <c:pt idx="192">
                  <c:v>69.7547607826979</c:v>
                </c:pt>
                <c:pt idx="193">
                  <c:v>70.073441919070632</c:v>
                </c:pt>
                <c:pt idx="194">
                  <c:v>70.073441919070632</c:v>
                </c:pt>
                <c:pt idx="195">
                  <c:v>70.301091331533954</c:v>
                </c:pt>
                <c:pt idx="196">
                  <c:v>70.301091331533954</c:v>
                </c:pt>
                <c:pt idx="197">
                  <c:v>70.437688990297858</c:v>
                </c:pt>
                <c:pt idx="198">
                  <c:v>70.938598474525719</c:v>
                </c:pt>
                <c:pt idx="199">
                  <c:v>71.029681603958977</c:v>
                </c:pt>
                <c:pt idx="200">
                  <c:v>71.029681603958977</c:v>
                </c:pt>
                <c:pt idx="201">
                  <c:v>71.166311304206289</c:v>
                </c:pt>
                <c:pt idx="202">
                  <c:v>71.166311304206289</c:v>
                </c:pt>
                <c:pt idx="203">
                  <c:v>71.43958872590882</c:v>
                </c:pt>
                <c:pt idx="204">
                  <c:v>71.485137298854227</c:v>
                </c:pt>
                <c:pt idx="205">
                  <c:v>71.576236446959058</c:v>
                </c:pt>
                <c:pt idx="206">
                  <c:v>71.576236446959058</c:v>
                </c:pt>
                <c:pt idx="207">
                  <c:v>71.576236446959058</c:v>
                </c:pt>
                <c:pt idx="208">
                  <c:v>72.168445977693182</c:v>
                </c:pt>
                <c:pt idx="209">
                  <c:v>74.40163384663056</c:v>
                </c:pt>
                <c:pt idx="210">
                  <c:v>74.40163384663056</c:v>
                </c:pt>
                <c:pt idx="211">
                  <c:v>74.584005603360239</c:v>
                </c:pt>
                <c:pt idx="212">
                  <c:v>74.629600209804408</c:v>
                </c:pt>
                <c:pt idx="213">
                  <c:v>74.857583245220297</c:v>
                </c:pt>
                <c:pt idx="214">
                  <c:v>75.039981676937401</c:v>
                </c:pt>
                <c:pt idx="215">
                  <c:v>75.267994720026948</c:v>
                </c:pt>
                <c:pt idx="216">
                  <c:v>75.587240985099868</c:v>
                </c:pt>
                <c:pt idx="217">
                  <c:v>75.769682090558106</c:v>
                </c:pt>
                <c:pt idx="218">
                  <c:v>75.769682090558106</c:v>
                </c:pt>
                <c:pt idx="219">
                  <c:v>75.769682090558106</c:v>
                </c:pt>
                <c:pt idx="220">
                  <c:v>76.134596302701269</c:v>
                </c:pt>
                <c:pt idx="221">
                  <c:v>76.134596302701269</c:v>
                </c:pt>
                <c:pt idx="222">
                  <c:v>76.22583152230942</c:v>
                </c:pt>
                <c:pt idx="223">
                  <c:v>76.499553179947682</c:v>
                </c:pt>
                <c:pt idx="224">
                  <c:v>76.545175789302363</c:v>
                </c:pt>
                <c:pt idx="225">
                  <c:v>76.818925443237887</c:v>
                </c:pt>
                <c:pt idx="226">
                  <c:v>77.412132007697664</c:v>
                </c:pt>
                <c:pt idx="227">
                  <c:v>77.412132007697664</c:v>
                </c:pt>
                <c:pt idx="228">
                  <c:v>77.503404552973024</c:v>
                </c:pt>
                <c:pt idx="229">
                  <c:v>77.959807263188708</c:v>
                </c:pt>
                <c:pt idx="230">
                  <c:v>77.959807263188708</c:v>
                </c:pt>
                <c:pt idx="231">
                  <c:v>78.096741070270127</c:v>
                </c:pt>
                <c:pt idx="232">
                  <c:v>78.096741070270127</c:v>
                </c:pt>
                <c:pt idx="233">
                  <c:v>78.14238700528027</c:v>
                </c:pt>
                <c:pt idx="234">
                  <c:v>78.279328808154858</c:v>
                </c:pt>
                <c:pt idx="235">
                  <c:v>78.279328808154858</c:v>
                </c:pt>
                <c:pt idx="236">
                  <c:v>78.55323040352782</c:v>
                </c:pt>
                <c:pt idx="237">
                  <c:v>78.735844792107301</c:v>
                </c:pt>
                <c:pt idx="238">
                  <c:v>78.735844792107301</c:v>
                </c:pt>
                <c:pt idx="239">
                  <c:v>78.964127767610449</c:v>
                </c:pt>
                <c:pt idx="240">
                  <c:v>80.060117863241601</c:v>
                </c:pt>
                <c:pt idx="241">
                  <c:v>80.151467688575053</c:v>
                </c:pt>
                <c:pt idx="242">
                  <c:v>80.151467688575053</c:v>
                </c:pt>
                <c:pt idx="243">
                  <c:v>80.425533147915729</c:v>
                </c:pt>
                <c:pt idx="244">
                  <c:v>80.425533147915729</c:v>
                </c:pt>
                <c:pt idx="245">
                  <c:v>80.699622581007461</c:v>
                </c:pt>
                <c:pt idx="246">
                  <c:v>81.247873361967919</c:v>
                </c:pt>
                <c:pt idx="247">
                  <c:v>81.522034706598546</c:v>
                </c:pt>
                <c:pt idx="248">
                  <c:v>82.34466253766432</c:v>
                </c:pt>
                <c:pt idx="249">
                  <c:v>82.34466253766432</c:v>
                </c:pt>
                <c:pt idx="250">
                  <c:v>82.938916763374948</c:v>
                </c:pt>
                <c:pt idx="251">
                  <c:v>83.67046097976403</c:v>
                </c:pt>
                <c:pt idx="252">
                  <c:v>83.67046097976403</c:v>
                </c:pt>
                <c:pt idx="253">
                  <c:v>84.127762619655826</c:v>
                </c:pt>
                <c:pt idx="254">
                  <c:v>84.127762619655826</c:v>
                </c:pt>
                <c:pt idx="255">
                  <c:v>84.17349644308608</c:v>
                </c:pt>
                <c:pt idx="256">
                  <c:v>84.585130792592111</c:v>
                </c:pt>
                <c:pt idx="257">
                  <c:v>84.585130792592111</c:v>
                </c:pt>
                <c:pt idx="258">
                  <c:v>85.957634434730664</c:v>
                </c:pt>
                <c:pt idx="259">
                  <c:v>87.880145014837169</c:v>
                </c:pt>
                <c:pt idx="260">
                  <c:v>87.880145014837169</c:v>
                </c:pt>
                <c:pt idx="261">
                  <c:v>89.162470190872753</c:v>
                </c:pt>
                <c:pt idx="262">
                  <c:v>89.162470190872753</c:v>
                </c:pt>
                <c:pt idx="263">
                  <c:v>89.208277154906582</c:v>
                </c:pt>
                <c:pt idx="264">
                  <c:v>90.078735717773782</c:v>
                </c:pt>
                <c:pt idx="265">
                  <c:v>90.353667198372236</c:v>
                </c:pt>
                <c:pt idx="266">
                  <c:v>90.582795034172008</c:v>
                </c:pt>
                <c:pt idx="267">
                  <c:v>91.178605124975789</c:v>
                </c:pt>
                <c:pt idx="268">
                  <c:v>91.178605124975789</c:v>
                </c:pt>
                <c:pt idx="269">
                  <c:v>91.361953889531762</c:v>
                </c:pt>
                <c:pt idx="270">
                  <c:v>91.361953889531762</c:v>
                </c:pt>
                <c:pt idx="271">
                  <c:v>91.361953889531762</c:v>
                </c:pt>
                <c:pt idx="272">
                  <c:v>91.361953889531762</c:v>
                </c:pt>
                <c:pt idx="273">
                  <c:v>91.407792741056255</c:v>
                </c:pt>
                <c:pt idx="274">
                  <c:v>91.866217782720909</c:v>
                </c:pt>
                <c:pt idx="275">
                  <c:v>91.866217782720909</c:v>
                </c:pt>
                <c:pt idx="276">
                  <c:v>91.9120639393646</c:v>
                </c:pt>
                <c:pt idx="277">
                  <c:v>91.9120639393646</c:v>
                </c:pt>
                <c:pt idx="278">
                  <c:v>91.9120639393646</c:v>
                </c:pt>
                <c:pt idx="279">
                  <c:v>92.3247092308156</c:v>
                </c:pt>
                <c:pt idx="280">
                  <c:v>92.55397985493363</c:v>
                </c:pt>
                <c:pt idx="281">
                  <c:v>92.691550196887789</c:v>
                </c:pt>
                <c:pt idx="282">
                  <c:v>92.874986614471098</c:v>
                </c:pt>
                <c:pt idx="283">
                  <c:v>92.874986614471098</c:v>
                </c:pt>
                <c:pt idx="284">
                  <c:v>94.021704868940944</c:v>
                </c:pt>
                <c:pt idx="285">
                  <c:v>94.067582228158443</c:v>
                </c:pt>
                <c:pt idx="286">
                  <c:v>94.067582228158443</c:v>
                </c:pt>
                <c:pt idx="287">
                  <c:v>94.434624994642419</c:v>
                </c:pt>
                <c:pt idx="288">
                  <c:v>94.709934942800828</c:v>
                </c:pt>
                <c:pt idx="289">
                  <c:v>95.1688379435966</c:v>
                </c:pt>
                <c:pt idx="290">
                  <c:v>95.627807296900542</c:v>
                </c:pt>
                <c:pt idx="291">
                  <c:v>95.627807296900542</c:v>
                </c:pt>
                <c:pt idx="292">
                  <c:v>95.719609129203349</c:v>
                </c:pt>
                <c:pt idx="293">
                  <c:v>95.719609129203349</c:v>
                </c:pt>
                <c:pt idx="294">
                  <c:v>96.316385721428944</c:v>
                </c:pt>
                <c:pt idx="295">
                  <c:v>96.316385721428944</c:v>
                </c:pt>
                <c:pt idx="296">
                  <c:v>96.316385721428944</c:v>
                </c:pt>
                <c:pt idx="297">
                  <c:v>96.454119317266162</c:v>
                </c:pt>
                <c:pt idx="298">
                  <c:v>96.591858882942091</c:v>
                </c:pt>
                <c:pt idx="299">
                  <c:v>97.234722451357868</c:v>
                </c:pt>
                <c:pt idx="300">
                  <c:v>97.326570715477999</c:v>
                </c:pt>
                <c:pt idx="301">
                  <c:v>98.107388056918467</c:v>
                </c:pt>
                <c:pt idx="302">
                  <c:v>98.704612966854427</c:v>
                </c:pt>
                <c:pt idx="303">
                  <c:v>98.704612966854427</c:v>
                </c:pt>
                <c:pt idx="304">
                  <c:v>99.347903551282926</c:v>
                </c:pt>
                <c:pt idx="305">
                  <c:v>99.393857850313509</c:v>
                </c:pt>
                <c:pt idx="306">
                  <c:v>99.623639287860556</c:v>
                </c:pt>
                <c:pt idx="307">
                  <c:v>99.715556502523626</c:v>
                </c:pt>
                <c:pt idx="308">
                  <c:v>99.807476368322114</c:v>
                </c:pt>
                <c:pt idx="309">
                  <c:v>100.17518234167264</c:v>
                </c:pt>
                <c:pt idx="310">
                  <c:v>100.35905123360342</c:v>
                </c:pt>
                <c:pt idx="311">
                  <c:v>100.77279500644286</c:v>
                </c:pt>
                <c:pt idx="312">
                  <c:v>100.77279500644286</c:v>
                </c:pt>
                <c:pt idx="313">
                  <c:v>100.91072152466919</c:v>
                </c:pt>
                <c:pt idx="314">
                  <c:v>101.04865400619859</c:v>
                </c:pt>
                <c:pt idx="315">
                  <c:v>101.04865400619859</c:v>
                </c:pt>
                <c:pt idx="316">
                  <c:v>101.14061230673124</c:v>
                </c:pt>
                <c:pt idx="317">
                  <c:v>101.27855472665006</c:v>
                </c:pt>
                <c:pt idx="318">
                  <c:v>101.27855472665006</c:v>
                </c:pt>
                <c:pt idx="319">
                  <c:v>101.32453685835834</c:v>
                </c:pt>
                <c:pt idx="320">
                  <c:v>101.32453685835834</c:v>
                </c:pt>
                <c:pt idx="321">
                  <c:v>101.3705196525885</c:v>
                </c:pt>
                <c:pt idx="322">
                  <c:v>102.01434833241498</c:v>
                </c:pt>
                <c:pt idx="323">
                  <c:v>102.52030480605548</c:v>
                </c:pt>
                <c:pt idx="324">
                  <c:v>102.70430884863016</c:v>
                </c:pt>
                <c:pt idx="325">
                  <c:v>102.84231883470933</c:v>
                </c:pt>
                <c:pt idx="326">
                  <c:v>103.8545741785114</c:v>
                </c:pt>
                <c:pt idx="327">
                  <c:v>103.8545741785114</c:v>
                </c:pt>
                <c:pt idx="328">
                  <c:v>103.99263382903166</c:v>
                </c:pt>
                <c:pt idx="329">
                  <c:v>103.99263382903166</c:v>
                </c:pt>
                <c:pt idx="330">
                  <c:v>104.22274648822102</c:v>
                </c:pt>
                <c:pt idx="331">
                  <c:v>104.40684853252378</c:v>
                </c:pt>
                <c:pt idx="332">
                  <c:v>104.68302145944097</c:v>
                </c:pt>
                <c:pt idx="333">
                  <c:v>104.82111685967016</c:v>
                </c:pt>
                <c:pt idx="334">
                  <c:v>105.05128909901369</c:v>
                </c:pt>
                <c:pt idx="335">
                  <c:v>105.23543880501531</c:v>
                </c:pt>
                <c:pt idx="336">
                  <c:v>105.51168322043969</c:v>
                </c:pt>
                <c:pt idx="337">
                  <c:v>105.51168322043969</c:v>
                </c:pt>
                <c:pt idx="338">
                  <c:v>106.0181931963356</c:v>
                </c:pt>
                <c:pt idx="339">
                  <c:v>106.0181931963356</c:v>
                </c:pt>
                <c:pt idx="340">
                  <c:v>106.0181931963356</c:v>
                </c:pt>
                <c:pt idx="341">
                  <c:v>106.06424352848147</c:v>
                </c:pt>
                <c:pt idx="342">
                  <c:v>106.06424352848147</c:v>
                </c:pt>
                <c:pt idx="343">
                  <c:v>106.11029452237833</c:v>
                </c:pt>
                <c:pt idx="344">
                  <c:v>106.4787262956926</c:v>
                </c:pt>
                <c:pt idx="345">
                  <c:v>106.57084085600773</c:v>
                </c:pt>
                <c:pt idx="346">
                  <c:v>106.7090176589772</c:v>
                </c:pt>
                <c:pt idx="347">
                  <c:v>106.7090176589772</c:v>
                </c:pt>
                <c:pt idx="348">
                  <c:v>106.7090176589772</c:v>
                </c:pt>
                <c:pt idx="349">
                  <c:v>107.07751824545002</c:v>
                </c:pt>
                <c:pt idx="350">
                  <c:v>107.26178441700006</c:v>
                </c:pt>
                <c:pt idx="351">
                  <c:v>108.13719327378313</c:v>
                </c:pt>
                <c:pt idx="352">
                  <c:v>108.22935546508873</c:v>
                </c:pt>
                <c:pt idx="353">
                  <c:v>108.22935546508873</c:v>
                </c:pt>
                <c:pt idx="354">
                  <c:v>108.27543755284428</c:v>
                </c:pt>
                <c:pt idx="355">
                  <c:v>108.73629480572018</c:v>
                </c:pt>
                <c:pt idx="356">
                  <c:v>109.19721819030484</c:v>
                </c:pt>
                <c:pt idx="357">
                  <c:v>109.19721819030484</c:v>
                </c:pt>
                <c:pt idx="358">
                  <c:v>109.24331416571921</c:v>
                </c:pt>
                <c:pt idx="359">
                  <c:v>109.47380396116368</c:v>
                </c:pt>
                <c:pt idx="360">
                  <c:v>109.47380396116368</c:v>
                </c:pt>
                <c:pt idx="361">
                  <c:v>109.98093969519543</c:v>
                </c:pt>
                <c:pt idx="362">
                  <c:v>110.02704691058399</c:v>
                </c:pt>
                <c:pt idx="363">
                  <c:v>110.1653725233656</c:v>
                </c:pt>
                <c:pt idx="364">
                  <c:v>110.1653725233656</c:v>
                </c:pt>
                <c:pt idx="365">
                  <c:v>110.1653725233656</c:v>
                </c:pt>
                <c:pt idx="366">
                  <c:v>110.25759290399172</c:v>
                </c:pt>
                <c:pt idx="367">
                  <c:v>111.13381839499311</c:v>
                </c:pt>
                <c:pt idx="368">
                  <c:v>111.13381839499311</c:v>
                </c:pt>
                <c:pt idx="369">
                  <c:v>111.13381839499311</c:v>
                </c:pt>
                <c:pt idx="370">
                  <c:v>111.31831732382757</c:v>
                </c:pt>
                <c:pt idx="371">
                  <c:v>111.54895585502369</c:v>
                </c:pt>
                <c:pt idx="372">
                  <c:v>111.54895585502369</c:v>
                </c:pt>
                <c:pt idx="373">
                  <c:v>111.54895585502369</c:v>
                </c:pt>
                <c:pt idx="374">
                  <c:v>111.64121589357997</c:v>
                </c:pt>
                <c:pt idx="375">
                  <c:v>111.64121589357997</c:v>
                </c:pt>
                <c:pt idx="376">
                  <c:v>111.73347857551954</c:v>
                </c:pt>
                <c:pt idx="377">
                  <c:v>112.88698511082914</c:v>
                </c:pt>
                <c:pt idx="378">
                  <c:v>113.02543364441308</c:v>
                </c:pt>
                <c:pt idx="379">
                  <c:v>113.71776549219014</c:v>
                </c:pt>
                <c:pt idx="380">
                  <c:v>113.76392623306198</c:v>
                </c:pt>
                <c:pt idx="381">
                  <c:v>113.76392623306198</c:v>
                </c:pt>
                <c:pt idx="382">
                  <c:v>113.76392623306198</c:v>
                </c:pt>
                <c:pt idx="383">
                  <c:v>113.76392623306198</c:v>
                </c:pt>
                <c:pt idx="384">
                  <c:v>113.85624969630349</c:v>
                </c:pt>
                <c:pt idx="385">
                  <c:v>113.90241241865832</c:v>
                </c:pt>
                <c:pt idx="386">
                  <c:v>114.08706991279617</c:v>
                </c:pt>
                <c:pt idx="387">
                  <c:v>114.08706991279617</c:v>
                </c:pt>
                <c:pt idx="388">
                  <c:v>114.08706991279617</c:v>
                </c:pt>
                <c:pt idx="389">
                  <c:v>114.17940262259171</c:v>
                </c:pt>
                <c:pt idx="390">
                  <c:v>114.17940262259171</c:v>
                </c:pt>
                <c:pt idx="391">
                  <c:v>114.27173797412516</c:v>
                </c:pt>
                <c:pt idx="392">
                  <c:v>114.4564166021667</c:v>
                </c:pt>
                <c:pt idx="393">
                  <c:v>114.4564166021667</c:v>
                </c:pt>
                <c:pt idx="394">
                  <c:v>114.87198214732373</c:v>
                </c:pt>
                <c:pt idx="395">
                  <c:v>114.87198214732373</c:v>
                </c:pt>
                <c:pt idx="396">
                  <c:v>115.88803419434635</c:v>
                </c:pt>
                <c:pt idx="397">
                  <c:v>115.93422597071867</c:v>
                </c:pt>
                <c:pt idx="398">
                  <c:v>117.2278637028592</c:v>
                </c:pt>
                <c:pt idx="399">
                  <c:v>117.50513910789068</c:v>
                </c:pt>
                <c:pt idx="400">
                  <c:v>117.73622009262884</c:v>
                </c:pt>
                <c:pt idx="401">
                  <c:v>117.82865710558761</c:v>
                </c:pt>
                <c:pt idx="402">
                  <c:v>117.82865710558761</c:v>
                </c:pt>
                <c:pt idx="403">
                  <c:v>117.82865710558761</c:v>
                </c:pt>
                <c:pt idx="404">
                  <c:v>117.82865710558761</c:v>
                </c:pt>
                <c:pt idx="405">
                  <c:v>119.1230523941899</c:v>
                </c:pt>
                <c:pt idx="406">
                  <c:v>119.1230523941899</c:v>
                </c:pt>
                <c:pt idx="407">
                  <c:v>119.40049010148344</c:v>
                </c:pt>
                <c:pt idx="408">
                  <c:v>121.11188060521862</c:v>
                </c:pt>
                <c:pt idx="409">
                  <c:v>122.1298920664015</c:v>
                </c:pt>
                <c:pt idx="410">
                  <c:v>122.1298920664015</c:v>
                </c:pt>
                <c:pt idx="411">
                  <c:v>122.31501933740367</c:v>
                </c:pt>
                <c:pt idx="412">
                  <c:v>123.14822255551393</c:v>
                </c:pt>
                <c:pt idx="413">
                  <c:v>123.19451788393889</c:v>
                </c:pt>
                <c:pt idx="414">
                  <c:v>123.93533275449094</c:v>
                </c:pt>
                <c:pt idx="415">
                  <c:v>123.98163928450386</c:v>
                </c:pt>
                <c:pt idx="416">
                  <c:v>123.98163928450386</c:v>
                </c:pt>
                <c:pt idx="417">
                  <c:v>123.98163928450386</c:v>
                </c:pt>
                <c:pt idx="418">
                  <c:v>123.98163928450386</c:v>
                </c:pt>
                <c:pt idx="419">
                  <c:v>124.21318181716418</c:v>
                </c:pt>
                <c:pt idx="420">
                  <c:v>124.39842770195895</c:v>
                </c:pt>
                <c:pt idx="421">
                  <c:v>124.44474082013242</c:v>
                </c:pt>
                <c:pt idx="422">
                  <c:v>124.76895109262682</c:v>
                </c:pt>
                <c:pt idx="423">
                  <c:v>124.76895109262682</c:v>
                </c:pt>
                <c:pt idx="424">
                  <c:v>124.76895109262682</c:v>
                </c:pt>
                <c:pt idx="425">
                  <c:v>125.92710839408966</c:v>
                </c:pt>
                <c:pt idx="426">
                  <c:v>127.31744043764587</c:v>
                </c:pt>
                <c:pt idx="427">
                  <c:v>127.41015030875558</c:v>
                </c:pt>
                <c:pt idx="428">
                  <c:v>127.64193650659256</c:v>
                </c:pt>
                <c:pt idx="429">
                  <c:v>127.92010166647525</c:v>
                </c:pt>
                <c:pt idx="430">
                  <c:v>128.05919313241438</c:v>
                </c:pt>
                <c:pt idx="431">
                  <c:v>128.10555827078835</c:v>
                </c:pt>
                <c:pt idx="432">
                  <c:v>128.24465763498876</c:v>
                </c:pt>
                <c:pt idx="433">
                  <c:v>128.24465763498876</c:v>
                </c:pt>
                <c:pt idx="434">
                  <c:v>128.24465763498876</c:v>
                </c:pt>
                <c:pt idx="435">
                  <c:v>128.70836496173939</c:v>
                </c:pt>
                <c:pt idx="436">
                  <c:v>129.21851902999407</c:v>
                </c:pt>
                <c:pt idx="437">
                  <c:v>129.21851902999407</c:v>
                </c:pt>
                <c:pt idx="438">
                  <c:v>129.45043356365147</c:v>
                </c:pt>
                <c:pt idx="439">
                  <c:v>129.45043356365147</c:v>
                </c:pt>
                <c:pt idx="440">
                  <c:v>129.45043356365147</c:v>
                </c:pt>
                <c:pt idx="441">
                  <c:v>129.45043356365147</c:v>
                </c:pt>
                <c:pt idx="442">
                  <c:v>129.45043356365147</c:v>
                </c:pt>
                <c:pt idx="443">
                  <c:v>129.82153103145458</c:v>
                </c:pt>
                <c:pt idx="444">
                  <c:v>129.86792117559582</c:v>
                </c:pt>
                <c:pt idx="445">
                  <c:v>130.2390660125285</c:v>
                </c:pt>
                <c:pt idx="446">
                  <c:v>130.2390660125285</c:v>
                </c:pt>
                <c:pt idx="447">
                  <c:v>130.56385228163248</c:v>
                </c:pt>
                <c:pt idx="448">
                  <c:v>131.25993139015014</c:v>
                </c:pt>
                <c:pt idx="449">
                  <c:v>131.72406634031418</c:v>
                </c:pt>
                <c:pt idx="450">
                  <c:v>131.90973873365638</c:v>
                </c:pt>
                <c:pt idx="451">
                  <c:v>132.4203920636171</c:v>
                </c:pt>
                <c:pt idx="452">
                  <c:v>132.51324667127196</c:v>
                </c:pt>
                <c:pt idx="453">
                  <c:v>132.60610390882738</c:v>
                </c:pt>
                <c:pt idx="454">
                  <c:v>132.69896377622348</c:v>
                </c:pt>
                <c:pt idx="455">
                  <c:v>133.58126366837212</c:v>
                </c:pt>
                <c:pt idx="456">
                  <c:v>133.58126366837212</c:v>
                </c:pt>
                <c:pt idx="457">
                  <c:v>133.85993398712475</c:v>
                </c:pt>
                <c:pt idx="458">
                  <c:v>133.99927801959251</c:v>
                </c:pt>
                <c:pt idx="459">
                  <c:v>134.09217732743087</c:v>
                </c:pt>
                <c:pt idx="460">
                  <c:v>134.13862796718561</c:v>
                </c:pt>
                <c:pt idx="461">
                  <c:v>134.27798382970261</c:v>
                </c:pt>
                <c:pt idx="462">
                  <c:v>134.41734560694181</c:v>
                </c:pt>
                <c:pt idx="463">
                  <c:v>135.02131498462805</c:v>
                </c:pt>
                <c:pt idx="464">
                  <c:v>135.43951268182101</c:v>
                </c:pt>
                <c:pt idx="465">
                  <c:v>135.43951268182101</c:v>
                </c:pt>
                <c:pt idx="466">
                  <c:v>135.99719239306194</c:v>
                </c:pt>
                <c:pt idx="467">
                  <c:v>136.27606772290395</c:v>
                </c:pt>
                <c:pt idx="468">
                  <c:v>137.019850873942</c:v>
                </c:pt>
                <c:pt idx="469">
                  <c:v>137.019850873942</c:v>
                </c:pt>
                <c:pt idx="470">
                  <c:v>137.019850873942</c:v>
                </c:pt>
                <c:pt idx="471">
                  <c:v>137.53129931962951</c:v>
                </c:pt>
                <c:pt idx="472">
                  <c:v>137.90331173297491</c:v>
                </c:pt>
                <c:pt idx="473">
                  <c:v>138.13584083135126</c:v>
                </c:pt>
                <c:pt idx="474">
                  <c:v>138.64746262477368</c:v>
                </c:pt>
                <c:pt idx="475">
                  <c:v>139.20568608554331</c:v>
                </c:pt>
                <c:pt idx="476">
                  <c:v>139.95013106460715</c:v>
                </c:pt>
                <c:pt idx="477">
                  <c:v>139.99666445450077</c:v>
                </c:pt>
                <c:pt idx="478">
                  <c:v>140.32241655898525</c:v>
                </c:pt>
                <c:pt idx="479">
                  <c:v>140.46203444722664</c:v>
                </c:pt>
                <c:pt idx="480">
                  <c:v>140.6947440514989</c:v>
                </c:pt>
                <c:pt idx="481">
                  <c:v>140.92747005980021</c:v>
                </c:pt>
                <c:pt idx="482">
                  <c:v>141.48607940257907</c:v>
                </c:pt>
                <c:pt idx="483">
                  <c:v>141.48607940257907</c:v>
                </c:pt>
                <c:pt idx="484">
                  <c:v>141.48607940257907</c:v>
                </c:pt>
                <c:pt idx="485">
                  <c:v>141.57919014453714</c:v>
                </c:pt>
                <c:pt idx="486">
                  <c:v>141.76541950062602</c:v>
                </c:pt>
                <c:pt idx="487">
                  <c:v>141.76541950062602</c:v>
                </c:pt>
                <c:pt idx="488">
                  <c:v>141.85853811463733</c:v>
                </c:pt>
                <c:pt idx="489">
                  <c:v>141.90509840560858</c:v>
                </c:pt>
                <c:pt idx="490">
                  <c:v>141.95165935254698</c:v>
                </c:pt>
                <c:pt idx="491">
                  <c:v>142.04478321429525</c:v>
                </c:pt>
                <c:pt idx="492">
                  <c:v>142.04478321429525</c:v>
                </c:pt>
                <c:pt idx="493">
                  <c:v>142.04478321429525</c:v>
                </c:pt>
                <c:pt idx="494">
                  <c:v>142.09134612909025</c:v>
                </c:pt>
                <c:pt idx="495">
                  <c:v>142.09134612909025</c:v>
                </c:pt>
                <c:pt idx="496">
                  <c:v>142.09134612909025</c:v>
                </c:pt>
                <c:pt idx="497">
                  <c:v>142.60358148205316</c:v>
                </c:pt>
                <c:pt idx="498">
                  <c:v>143.11589619349343</c:v>
                </c:pt>
                <c:pt idx="499">
                  <c:v>143.11589619349343</c:v>
                </c:pt>
                <c:pt idx="500">
                  <c:v>143.30221212591437</c:v>
                </c:pt>
                <c:pt idx="501">
                  <c:v>143.34879274839636</c:v>
                </c:pt>
                <c:pt idx="502">
                  <c:v>143.34879274839636</c:v>
                </c:pt>
                <c:pt idx="503">
                  <c:v>144.00099031200767</c:v>
                </c:pt>
                <c:pt idx="504">
                  <c:v>144.00099031200767</c:v>
                </c:pt>
                <c:pt idx="505">
                  <c:v>144.1873560766627</c:v>
                </c:pt>
                <c:pt idx="506">
                  <c:v>145.39898921015973</c:v>
                </c:pt>
                <c:pt idx="507">
                  <c:v>145.81850391278672</c:v>
                </c:pt>
                <c:pt idx="508">
                  <c:v>147.45045454084553</c:v>
                </c:pt>
                <c:pt idx="509">
                  <c:v>148.33670667214517</c:v>
                </c:pt>
                <c:pt idx="510">
                  <c:v>148.56997021556435</c:v>
                </c:pt>
                <c:pt idx="511">
                  <c:v>148.56997021556435</c:v>
                </c:pt>
                <c:pt idx="512">
                  <c:v>148.75659283854873</c:v>
                </c:pt>
                <c:pt idx="513">
                  <c:v>148.75659283854873</c:v>
                </c:pt>
                <c:pt idx="514">
                  <c:v>148.75659283854873</c:v>
                </c:pt>
                <c:pt idx="515">
                  <c:v>149.12986951781929</c:v>
                </c:pt>
                <c:pt idx="516">
                  <c:v>149.12986951781929</c:v>
                </c:pt>
                <c:pt idx="517">
                  <c:v>149.12986951781929</c:v>
                </c:pt>
                <c:pt idx="518">
                  <c:v>149.59652429942582</c:v>
                </c:pt>
                <c:pt idx="519">
                  <c:v>149.92322160379496</c:v>
                </c:pt>
                <c:pt idx="520">
                  <c:v>149.96989526607163</c:v>
                </c:pt>
                <c:pt idx="521">
                  <c:v>150.1565964618689</c:v>
                </c:pt>
                <c:pt idx="522">
                  <c:v>150.24995098767727</c:v>
                </c:pt>
                <c:pt idx="523">
                  <c:v>150.24995098767727</c:v>
                </c:pt>
                <c:pt idx="524">
                  <c:v>150.34330813201254</c:v>
                </c:pt>
                <c:pt idx="525">
                  <c:v>151.97748196915521</c:v>
                </c:pt>
                <c:pt idx="526">
                  <c:v>151.97748196915521</c:v>
                </c:pt>
                <c:pt idx="527">
                  <c:v>152.07088754547777</c:v>
                </c:pt>
                <c:pt idx="528">
                  <c:v>152.35111997838871</c:v>
                </c:pt>
                <c:pt idx="529">
                  <c:v>152.35111997838871</c:v>
                </c:pt>
                <c:pt idx="530">
                  <c:v>153.7526354306589</c:v>
                </c:pt>
                <c:pt idx="531">
                  <c:v>153.84609072668971</c:v>
                </c:pt>
                <c:pt idx="532">
                  <c:v>153.9395486389507</c:v>
                </c:pt>
                <c:pt idx="533">
                  <c:v>154.07974041264353</c:v>
                </c:pt>
                <c:pt idx="534">
                  <c:v>154.78078756982038</c:v>
                </c:pt>
                <c:pt idx="535">
                  <c:v>155.24823408138181</c:v>
                </c:pt>
                <c:pt idx="536">
                  <c:v>156.41713639631215</c:v>
                </c:pt>
                <c:pt idx="537">
                  <c:v>156.41713639631215</c:v>
                </c:pt>
                <c:pt idx="538">
                  <c:v>156.83804124384383</c:v>
                </c:pt>
                <c:pt idx="539">
                  <c:v>157.02512705838399</c:v>
                </c:pt>
                <c:pt idx="540">
                  <c:v>157.49288734223535</c:v>
                </c:pt>
                <c:pt idx="541">
                  <c:v>157.86714261995377</c:v>
                </c:pt>
                <c:pt idx="542">
                  <c:v>158.80296376251547</c:v>
                </c:pt>
                <c:pt idx="543">
                  <c:v>159.36458187921207</c:v>
                </c:pt>
                <c:pt idx="544">
                  <c:v>160.34763990185581</c:v>
                </c:pt>
                <c:pt idx="545">
                  <c:v>160.48810027261675</c:v>
                </c:pt>
                <c:pt idx="546">
                  <c:v>160.53492170221188</c:v>
                </c:pt>
                <c:pt idx="547">
                  <c:v>160.53492170221188</c:v>
                </c:pt>
                <c:pt idx="548">
                  <c:v>160.81586399234737</c:v>
                </c:pt>
                <c:pt idx="549">
                  <c:v>161.14365970647967</c:v>
                </c:pt>
                <c:pt idx="550">
                  <c:v>162.17408306959808</c:v>
                </c:pt>
                <c:pt idx="551">
                  <c:v>162.97053568914109</c:v>
                </c:pt>
                <c:pt idx="552">
                  <c:v>163.34540218452511</c:v>
                </c:pt>
                <c:pt idx="553">
                  <c:v>163.34540218452511</c:v>
                </c:pt>
                <c:pt idx="554">
                  <c:v>163.67344462670951</c:v>
                </c:pt>
                <c:pt idx="555">
                  <c:v>163.76717691130622</c:v>
                </c:pt>
                <c:pt idx="556">
                  <c:v>164.42337597763444</c:v>
                </c:pt>
                <c:pt idx="557">
                  <c:v>165.22036102800178</c:v>
                </c:pt>
                <c:pt idx="558">
                  <c:v>165.59547804330936</c:v>
                </c:pt>
                <c:pt idx="559">
                  <c:v>166.1113320921263</c:v>
                </c:pt>
                <c:pt idx="560">
                  <c:v>168.31632445271475</c:v>
                </c:pt>
                <c:pt idx="561">
                  <c:v>168.31632445271475</c:v>
                </c:pt>
                <c:pt idx="562">
                  <c:v>169.02034852191102</c:v>
                </c:pt>
                <c:pt idx="563">
                  <c:v>169.25505579505312</c:v>
                </c:pt>
                <c:pt idx="564">
                  <c:v>169.25505579505312</c:v>
                </c:pt>
                <c:pt idx="565">
                  <c:v>169.25505579505312</c:v>
                </c:pt>
                <c:pt idx="566">
                  <c:v>169.25505579505312</c:v>
                </c:pt>
                <c:pt idx="567">
                  <c:v>169.39588797827162</c:v>
                </c:pt>
                <c:pt idx="568">
                  <c:v>169.48977935834873</c:v>
                </c:pt>
                <c:pt idx="569">
                  <c:v>170.33491905429835</c:v>
                </c:pt>
                <c:pt idx="570">
                  <c:v>170.33491905429835</c:v>
                </c:pt>
                <c:pt idx="571">
                  <c:v>170.56971754031201</c:v>
                </c:pt>
                <c:pt idx="572">
                  <c:v>171.03936336623249</c:v>
                </c:pt>
                <c:pt idx="573">
                  <c:v>171.65000031163416</c:v>
                </c:pt>
                <c:pt idx="574">
                  <c:v>171.7909321598332</c:v>
                </c:pt>
                <c:pt idx="575">
                  <c:v>171.7909321598332</c:v>
                </c:pt>
                <c:pt idx="576">
                  <c:v>173.24757107248544</c:v>
                </c:pt>
                <c:pt idx="577">
                  <c:v>173.38856933173008</c:v>
                </c:pt>
                <c:pt idx="578">
                  <c:v>173.67058342569428</c:v>
                </c:pt>
                <c:pt idx="579">
                  <c:v>174.70483557047575</c:v>
                </c:pt>
                <c:pt idx="580">
                  <c:v>174.70483557047575</c:v>
                </c:pt>
                <c:pt idx="581">
                  <c:v>175.1750543053106</c:v>
                </c:pt>
                <c:pt idx="582">
                  <c:v>175.45721677875719</c:v>
                </c:pt>
                <c:pt idx="583">
                  <c:v>176.06864915441014</c:v>
                </c:pt>
                <c:pt idx="584">
                  <c:v>176.11568696797104</c:v>
                </c:pt>
                <c:pt idx="585">
                  <c:v>177.29184370640388</c:v>
                </c:pt>
                <c:pt idx="586">
                  <c:v>177.80948144416638</c:v>
                </c:pt>
                <c:pt idx="587">
                  <c:v>178.65669472612268</c:v>
                </c:pt>
                <c:pt idx="588">
                  <c:v>178.98622344565592</c:v>
                </c:pt>
                <c:pt idx="589">
                  <c:v>179.03330157733865</c:v>
                </c:pt>
                <c:pt idx="590">
                  <c:v>183.9329751937797</c:v>
                </c:pt>
                <c:pt idx="591">
                  <c:v>184.92318482199332</c:v>
                </c:pt>
                <c:pt idx="592">
                  <c:v>185.9136807156803</c:v>
                </c:pt>
                <c:pt idx="593">
                  <c:v>185.9136807156803</c:v>
                </c:pt>
                <c:pt idx="594">
                  <c:v>186.90446280597072</c:v>
                </c:pt>
                <c:pt idx="595">
                  <c:v>187.47075247035471</c:v>
                </c:pt>
                <c:pt idx="596">
                  <c:v>187.75393233458109</c:v>
                </c:pt>
                <c:pt idx="597">
                  <c:v>187.94273188446923</c:v>
                </c:pt>
                <c:pt idx="598">
                  <c:v>188.03713555135593</c:v>
                </c:pt>
                <c:pt idx="599">
                  <c:v>191.15391174479095</c:v>
                </c:pt>
                <c:pt idx="600">
                  <c:v>193.75338203801135</c:v>
                </c:pt>
                <c:pt idx="601">
                  <c:v>195.4559145744158</c:v>
                </c:pt>
                <c:pt idx="602">
                  <c:v>195.92898921196999</c:v>
                </c:pt>
                <c:pt idx="603">
                  <c:v>195.92898921196999</c:v>
                </c:pt>
                <c:pt idx="604">
                  <c:v>196.73336466923212</c:v>
                </c:pt>
                <c:pt idx="605">
                  <c:v>196.73336466923212</c:v>
                </c:pt>
                <c:pt idx="606">
                  <c:v>196.92265666938798</c:v>
                </c:pt>
                <c:pt idx="607">
                  <c:v>197.72726319665307</c:v>
                </c:pt>
                <c:pt idx="608">
                  <c:v>199.76327910637346</c:v>
                </c:pt>
                <c:pt idx="609">
                  <c:v>199.76327910637346</c:v>
                </c:pt>
                <c:pt idx="610">
                  <c:v>199.76327910637346</c:v>
                </c:pt>
                <c:pt idx="611">
                  <c:v>200.71067076674507</c:v>
                </c:pt>
                <c:pt idx="612">
                  <c:v>202.55882841635363</c:v>
                </c:pt>
                <c:pt idx="613">
                  <c:v>203.98115714852619</c:v>
                </c:pt>
                <c:pt idx="614">
                  <c:v>204.02857812244577</c:v>
                </c:pt>
                <c:pt idx="615">
                  <c:v>204.07599974249143</c:v>
                </c:pt>
                <c:pt idx="616">
                  <c:v>205.21431244208122</c:v>
                </c:pt>
                <c:pt idx="617">
                  <c:v>206.30554457797223</c:v>
                </c:pt>
                <c:pt idx="618">
                  <c:v>207.91929606848362</c:v>
                </c:pt>
                <c:pt idx="619">
                  <c:v>209.05886406490899</c:v>
                </c:pt>
                <c:pt idx="620">
                  <c:v>210.4838467731266</c:v>
                </c:pt>
                <c:pt idx="621">
                  <c:v>210.4838467731266</c:v>
                </c:pt>
                <c:pt idx="622">
                  <c:v>210.86394022796637</c:v>
                </c:pt>
                <c:pt idx="623">
                  <c:v>211.19655586658146</c:v>
                </c:pt>
                <c:pt idx="624">
                  <c:v>212.86010808758502</c:v>
                </c:pt>
                <c:pt idx="625">
                  <c:v>213.14536778084951</c:v>
                </c:pt>
                <c:pt idx="626">
                  <c:v>213.71595679348496</c:v>
                </c:pt>
                <c:pt idx="627">
                  <c:v>214.33419963955268</c:v>
                </c:pt>
                <c:pt idx="628">
                  <c:v>214.71471091593909</c:v>
                </c:pt>
                <c:pt idx="629">
                  <c:v>215.57101208477471</c:v>
                </c:pt>
                <c:pt idx="630">
                  <c:v>215.57101208477471</c:v>
                </c:pt>
                <c:pt idx="631">
                  <c:v>215.99924095710284</c:v>
                </c:pt>
                <c:pt idx="632">
                  <c:v>218.23639500755422</c:v>
                </c:pt>
                <c:pt idx="633">
                  <c:v>219.28406227185698</c:v>
                </c:pt>
                <c:pt idx="634">
                  <c:v>220.09383674503957</c:v>
                </c:pt>
                <c:pt idx="635">
                  <c:v>220.09383674503957</c:v>
                </c:pt>
                <c:pt idx="636">
                  <c:v>222.09525339811759</c:v>
                </c:pt>
                <c:pt idx="637">
                  <c:v>222.95335081000266</c:v>
                </c:pt>
                <c:pt idx="638">
                  <c:v>224.05011186450793</c:v>
                </c:pt>
                <c:pt idx="639">
                  <c:v>224.28858319402184</c:v>
                </c:pt>
                <c:pt idx="640">
                  <c:v>227.5811286295181</c:v>
                </c:pt>
                <c:pt idx="641">
                  <c:v>227.86758151554</c:v>
                </c:pt>
                <c:pt idx="642">
                  <c:v>228.05856295452165</c:v>
                </c:pt>
                <c:pt idx="643">
                  <c:v>230.01671521575622</c:v>
                </c:pt>
                <c:pt idx="644">
                  <c:v>230.20781225588129</c:v>
                </c:pt>
                <c:pt idx="645">
                  <c:v>231.59357298677699</c:v>
                </c:pt>
                <c:pt idx="646">
                  <c:v>231.83255181150415</c:v>
                </c:pt>
                <c:pt idx="647">
                  <c:v>232.26275412849105</c:v>
                </c:pt>
                <c:pt idx="648">
                  <c:v>232.83643807467513</c:v>
                </c:pt>
                <c:pt idx="649">
                  <c:v>233.07550032267392</c:v>
                </c:pt>
                <c:pt idx="650">
                  <c:v>233.21894537076457</c:v>
                </c:pt>
                <c:pt idx="651">
                  <c:v>233.88843194003178</c:v>
                </c:pt>
                <c:pt idx="652">
                  <c:v>235.80194343499267</c:v>
                </c:pt>
                <c:pt idx="653">
                  <c:v>236.75908392045804</c:v>
                </c:pt>
                <c:pt idx="654">
                  <c:v>237.95587010115634</c:v>
                </c:pt>
                <c:pt idx="655">
                  <c:v>240.01527918603944</c:v>
                </c:pt>
                <c:pt idx="656">
                  <c:v>240.39855574786978</c:v>
                </c:pt>
                <c:pt idx="657">
                  <c:v>240.39855574786978</c:v>
                </c:pt>
                <c:pt idx="658">
                  <c:v>241.35692647575732</c:v>
                </c:pt>
                <c:pt idx="659">
                  <c:v>243.27443625872743</c:v>
                </c:pt>
                <c:pt idx="660">
                  <c:v>245.52881875162731</c:v>
                </c:pt>
                <c:pt idx="661">
                  <c:v>245.86469876415799</c:v>
                </c:pt>
                <c:pt idx="662">
                  <c:v>247.30453949340159</c:v>
                </c:pt>
                <c:pt idx="663">
                  <c:v>253.16581824951328</c:v>
                </c:pt>
                <c:pt idx="664">
                  <c:v>253.21390080425306</c:v>
                </c:pt>
                <c:pt idx="665">
                  <c:v>254.80098326223714</c:v>
                </c:pt>
                <c:pt idx="666">
                  <c:v>256.67752225117471</c:v>
                </c:pt>
                <c:pt idx="667">
                  <c:v>260.19262595808533</c:v>
                </c:pt>
                <c:pt idx="668">
                  <c:v>262.07195039175485</c:v>
                </c:pt>
                <c:pt idx="669">
                  <c:v>264.00046930186841</c:v>
                </c:pt>
                <c:pt idx="670">
                  <c:v>264.72392661515119</c:v>
                </c:pt>
                <c:pt idx="671">
                  <c:v>265.68875921721047</c:v>
                </c:pt>
                <c:pt idx="672">
                  <c:v>270.32349915337193</c:v>
                </c:pt>
                <c:pt idx="673">
                  <c:v>270.32349915337193</c:v>
                </c:pt>
                <c:pt idx="674">
                  <c:v>270.61336504433541</c:v>
                </c:pt>
                <c:pt idx="675">
                  <c:v>273.31988361216042</c:v>
                </c:pt>
                <c:pt idx="676">
                  <c:v>273.31988361216042</c:v>
                </c:pt>
                <c:pt idx="677">
                  <c:v>277.57700971418001</c:v>
                </c:pt>
                <c:pt idx="678">
                  <c:v>283.29314286288979</c:v>
                </c:pt>
                <c:pt idx="679">
                  <c:v>283.63251295640839</c:v>
                </c:pt>
                <c:pt idx="680">
                  <c:v>283.63251295640839</c:v>
                </c:pt>
                <c:pt idx="681">
                  <c:v>284.69930686370577</c:v>
                </c:pt>
                <c:pt idx="682">
                  <c:v>285.47534962218543</c:v>
                </c:pt>
                <c:pt idx="683">
                  <c:v>285.47534962218543</c:v>
                </c:pt>
                <c:pt idx="684">
                  <c:v>286.25155457330175</c:v>
                </c:pt>
                <c:pt idx="685">
                  <c:v>296.89214719202096</c:v>
                </c:pt>
                <c:pt idx="686">
                  <c:v>297.47606978928513</c:v>
                </c:pt>
                <c:pt idx="687">
                  <c:v>300.49445215221812</c:v>
                </c:pt>
                <c:pt idx="688">
                  <c:v>304.73401548412591</c:v>
                </c:pt>
                <c:pt idx="689">
                  <c:v>309.3200578976834</c:v>
                </c:pt>
                <c:pt idx="690">
                  <c:v>310.63835470475811</c:v>
                </c:pt>
                <c:pt idx="691">
                  <c:v>313.42293321125931</c:v>
                </c:pt>
                <c:pt idx="692">
                  <c:v>314.1071776090975</c:v>
                </c:pt>
                <c:pt idx="693">
                  <c:v>317.08996731861697</c:v>
                </c:pt>
                <c:pt idx="694">
                  <c:v>319.92823243188025</c:v>
                </c:pt>
                <c:pt idx="695">
                  <c:v>321.98484750537597</c:v>
                </c:pt>
                <c:pt idx="696">
                  <c:v>322.5236678868518</c:v>
                </c:pt>
                <c:pt idx="697">
                  <c:v>328.7010280604527</c:v>
                </c:pt>
                <c:pt idx="698">
                  <c:v>330.32055376861126</c:v>
                </c:pt>
                <c:pt idx="699">
                  <c:v>330.32055376861126</c:v>
                </c:pt>
                <c:pt idx="700">
                  <c:v>331.15512130101581</c:v>
                </c:pt>
                <c:pt idx="701">
                  <c:v>331.64612798345399</c:v>
                </c:pt>
                <c:pt idx="702">
                  <c:v>331.94076207066274</c:v>
                </c:pt>
                <c:pt idx="703">
                  <c:v>331.98986994488786</c:v>
                </c:pt>
                <c:pt idx="704">
                  <c:v>332.03897844567132</c:v>
                </c:pt>
                <c:pt idx="705">
                  <c:v>333.2668945753482</c:v>
                </c:pt>
                <c:pt idx="706">
                  <c:v>335.33067491437976</c:v>
                </c:pt>
                <c:pt idx="707">
                  <c:v>335.7730572577218</c:v>
                </c:pt>
                <c:pt idx="708">
                  <c:v>337.05133550238543</c:v>
                </c:pt>
                <c:pt idx="709">
                  <c:v>338.47760646297917</c:v>
                </c:pt>
                <c:pt idx="710">
                  <c:v>339.9536128265002</c:v>
                </c:pt>
                <c:pt idx="711">
                  <c:v>346.89837862566441</c:v>
                </c:pt>
                <c:pt idx="712">
                  <c:v>349.21605989782995</c:v>
                </c:pt>
                <c:pt idx="713">
                  <c:v>349.51203333371689</c:v>
                </c:pt>
                <c:pt idx="714">
                  <c:v>353.16421877690914</c:v>
                </c:pt>
                <c:pt idx="715">
                  <c:v>353.16421877690914</c:v>
                </c:pt>
                <c:pt idx="716">
                  <c:v>355.13979463049242</c:v>
                </c:pt>
                <c:pt idx="717">
                  <c:v>355.88089263590967</c:v>
                </c:pt>
                <c:pt idx="718">
                  <c:v>356.52329096188549</c:v>
                </c:pt>
                <c:pt idx="719">
                  <c:v>369.24460296494783</c:v>
                </c:pt>
                <c:pt idx="720">
                  <c:v>369.93877194434401</c:v>
                </c:pt>
                <c:pt idx="721">
                  <c:v>370.73225694274345</c:v>
                </c:pt>
                <c:pt idx="722">
                  <c:v>370.73225694274345</c:v>
                </c:pt>
                <c:pt idx="723">
                  <c:v>371.72433667983455</c:v>
                </c:pt>
                <c:pt idx="724">
                  <c:v>372.27008636264179</c:v>
                </c:pt>
                <c:pt idx="725">
                  <c:v>373.51070579936521</c:v>
                </c:pt>
                <c:pt idx="726">
                  <c:v>376.48977425995878</c:v>
                </c:pt>
                <c:pt idx="727">
                  <c:v>377.38393008583347</c:v>
                </c:pt>
                <c:pt idx="728">
                  <c:v>385.2412446659319</c:v>
                </c:pt>
                <c:pt idx="729">
                  <c:v>389.1258682528624</c:v>
                </c:pt>
                <c:pt idx="730">
                  <c:v>390.96988956050325</c:v>
                </c:pt>
                <c:pt idx="731">
                  <c:v>392.31606056847181</c:v>
                </c:pt>
                <c:pt idx="732">
                  <c:v>397.355728606936</c:v>
                </c:pt>
                <c:pt idx="733">
                  <c:v>405.45229544463871</c:v>
                </c:pt>
                <c:pt idx="734">
                  <c:v>412.06144711819451</c:v>
                </c:pt>
                <c:pt idx="735">
                  <c:v>420.38815975745342</c:v>
                </c:pt>
                <c:pt idx="736">
                  <c:v>428.88272344041758</c:v>
                </c:pt>
                <c:pt idx="737">
                  <c:v>431.39926208833987</c:v>
                </c:pt>
                <c:pt idx="738">
                  <c:v>437.24352231137584</c:v>
                </c:pt>
                <c:pt idx="739">
                  <c:v>441.68258517724433</c:v>
                </c:pt>
                <c:pt idx="740">
                  <c:v>474.97329718666799</c:v>
                </c:pt>
                <c:pt idx="741">
                  <c:v>485.92440031350617</c:v>
                </c:pt>
                <c:pt idx="742">
                  <c:v>488.78136818614792</c:v>
                </c:pt>
                <c:pt idx="743">
                  <c:v>490.05741168527027</c:v>
                </c:pt>
                <c:pt idx="744">
                  <c:v>492.5084726319389</c:v>
                </c:pt>
                <c:pt idx="745">
                  <c:v>495.9320691040092</c:v>
                </c:pt>
                <c:pt idx="746">
                  <c:v>496.59666253054246</c:v>
                </c:pt>
                <c:pt idx="747">
                  <c:v>503.40181321663584</c:v>
                </c:pt>
                <c:pt idx="748">
                  <c:v>511.29475793123692</c:v>
                </c:pt>
                <c:pt idx="749">
                  <c:v>513.65515483011177</c:v>
                </c:pt>
                <c:pt idx="750">
                  <c:v>513.86046677380079</c:v>
                </c:pt>
                <c:pt idx="751">
                  <c:v>513.96312634726428</c:v>
                </c:pt>
                <c:pt idx="752">
                  <c:v>517.0953964482319</c:v>
                </c:pt>
                <c:pt idx="753">
                  <c:v>518.1228561795499</c:v>
                </c:pt>
                <c:pt idx="754">
                  <c:v>523.98395520219162</c:v>
                </c:pt>
                <c:pt idx="755">
                  <c:v>528.77114281189279</c:v>
                </c:pt>
                <c:pt idx="756">
                  <c:v>542.07879511430951</c:v>
                </c:pt>
                <c:pt idx="757">
                  <c:v>548.74751438382759</c:v>
                </c:pt>
                <c:pt idx="758">
                  <c:v>562.32221631510652</c:v>
                </c:pt>
                <c:pt idx="759">
                  <c:v>562.47788801085153</c:v>
                </c:pt>
                <c:pt idx="760">
                  <c:v>568.03366989581605</c:v>
                </c:pt>
                <c:pt idx="761">
                  <c:v>569.69653082660273</c:v>
                </c:pt>
                <c:pt idx="762">
                  <c:v>571.04805210910899</c:v>
                </c:pt>
                <c:pt idx="763">
                  <c:v>575.36520274060842</c:v>
                </c:pt>
                <c:pt idx="764">
                  <c:v>581.24932151376618</c:v>
                </c:pt>
                <c:pt idx="765">
                  <c:v>583.54252449567275</c:v>
                </c:pt>
                <c:pt idx="766">
                  <c:v>585.00243087911247</c:v>
                </c:pt>
                <c:pt idx="767">
                  <c:v>591.31663249920609</c:v>
                </c:pt>
                <c:pt idx="768">
                  <c:v>592.57006238067436</c:v>
                </c:pt>
                <c:pt idx="769">
                  <c:v>595.02567922256935</c:v>
                </c:pt>
                <c:pt idx="770">
                  <c:v>597.01202293962785</c:v>
                </c:pt>
                <c:pt idx="771">
                  <c:v>599.1561368101419</c:v>
                </c:pt>
                <c:pt idx="772">
                  <c:v>600.20240503367245</c:v>
                </c:pt>
                <c:pt idx="773">
                  <c:v>600.51633139562557</c:v>
                </c:pt>
                <c:pt idx="774">
                  <c:v>601.03958906374737</c:v>
                </c:pt>
                <c:pt idx="775">
                  <c:v>601.66757591377154</c:v>
                </c:pt>
                <c:pt idx="776">
                  <c:v>605.17539205793594</c:v>
                </c:pt>
                <c:pt idx="777">
                  <c:v>609.78668065888746</c:v>
                </c:pt>
                <c:pt idx="778">
                  <c:v>613.09073673897467</c:v>
                </c:pt>
                <c:pt idx="779">
                  <c:v>617.44725353611136</c:v>
                </c:pt>
                <c:pt idx="780">
                  <c:v>617.65730815425627</c:v>
                </c:pt>
                <c:pt idx="781">
                  <c:v>618.18248571862637</c:v>
                </c:pt>
                <c:pt idx="782">
                  <c:v>618.81277613789223</c:v>
                </c:pt>
                <c:pt idx="783">
                  <c:v>628.69833209534204</c:v>
                </c:pt>
                <c:pt idx="784">
                  <c:v>628.75097011794958</c:v>
                </c:pt>
                <c:pt idx="785">
                  <c:v>630.27772700479352</c:v>
                </c:pt>
                <c:pt idx="786">
                  <c:v>630.69898780219944</c:v>
                </c:pt>
                <c:pt idx="787">
                  <c:v>641.82322893805735</c:v>
                </c:pt>
                <c:pt idx="788">
                  <c:v>647.73858443797019</c:v>
                </c:pt>
                <c:pt idx="789">
                  <c:v>652.2327897392903</c:v>
                </c:pt>
                <c:pt idx="790">
                  <c:v>652.55018652293666</c:v>
                </c:pt>
                <c:pt idx="791">
                  <c:v>658.10801651716827</c:v>
                </c:pt>
                <c:pt idx="792">
                  <c:v>661.18080085995848</c:v>
                </c:pt>
                <c:pt idx="793">
                  <c:v>665.36928437361496</c:v>
                </c:pt>
                <c:pt idx="794">
                  <c:v>667.70367929071369</c:v>
                </c:pt>
                <c:pt idx="795">
                  <c:v>669.93301157883036</c:v>
                </c:pt>
                <c:pt idx="796">
                  <c:v>670.62325002103898</c:v>
                </c:pt>
                <c:pt idx="797">
                  <c:v>672.32271528200636</c:v>
                </c:pt>
                <c:pt idx="798">
                  <c:v>676.41448160197785</c:v>
                </c:pt>
                <c:pt idx="799">
                  <c:v>676.62713457932671</c:v>
                </c:pt>
                <c:pt idx="800">
                  <c:v>677.37149284043642</c:v>
                </c:pt>
                <c:pt idx="801">
                  <c:v>677.95642523905383</c:v>
                </c:pt>
                <c:pt idx="802">
                  <c:v>679.23288410601867</c:v>
                </c:pt>
                <c:pt idx="803">
                  <c:v>679.49885492871829</c:v>
                </c:pt>
                <c:pt idx="804">
                  <c:v>683.49015000382553</c:v>
                </c:pt>
                <c:pt idx="805">
                  <c:v>690.25614537624426</c:v>
                </c:pt>
                <c:pt idx="806">
                  <c:v>691.42915256374772</c:v>
                </c:pt>
                <c:pt idx="807">
                  <c:v>692.44242864632406</c:v>
                </c:pt>
                <c:pt idx="808">
                  <c:v>693.02915721682814</c:v>
                </c:pt>
                <c:pt idx="809">
                  <c:v>703.22800146314569</c:v>
                </c:pt>
                <c:pt idx="810">
                  <c:v>704.29715655979328</c:v>
                </c:pt>
                <c:pt idx="811">
                  <c:v>705.04570185697855</c:v>
                </c:pt>
                <c:pt idx="812">
                  <c:v>707.45250270797339</c:v>
                </c:pt>
                <c:pt idx="813">
                  <c:v>708.46905658117464</c:v>
                </c:pt>
                <c:pt idx="814">
                  <c:v>714.840604651891</c:v>
                </c:pt>
                <c:pt idx="815">
                  <c:v>719.9865920027612</c:v>
                </c:pt>
                <c:pt idx="816">
                  <c:v>720.73748940967334</c:v>
                </c:pt>
                <c:pt idx="817">
                  <c:v>725.29891677239937</c:v>
                </c:pt>
                <c:pt idx="818">
                  <c:v>725.8358269443836</c:v>
                </c:pt>
                <c:pt idx="819">
                  <c:v>727.12464458467468</c:v>
                </c:pt>
                <c:pt idx="820">
                  <c:v>727.50061174192376</c:v>
                </c:pt>
                <c:pt idx="821">
                  <c:v>728.84358015339183</c:v>
                </c:pt>
                <c:pt idx="822">
                  <c:v>729.00476035858424</c:v>
                </c:pt>
                <c:pt idx="823">
                  <c:v>730.50935684059766</c:v>
                </c:pt>
                <c:pt idx="824">
                  <c:v>733.95011547217064</c:v>
                </c:pt>
                <c:pt idx="825">
                  <c:v>736.20938362696916</c:v>
                </c:pt>
                <c:pt idx="826">
                  <c:v>742.13128108074397</c:v>
                </c:pt>
                <c:pt idx="827">
                  <c:v>743.96308045235617</c:v>
                </c:pt>
                <c:pt idx="828">
                  <c:v>749.94794679062636</c:v>
                </c:pt>
                <c:pt idx="829">
                  <c:v>755.12969682739879</c:v>
                </c:pt>
                <c:pt idx="830">
                  <c:v>756.58800725283379</c:v>
                </c:pt>
                <c:pt idx="831">
                  <c:v>757.56044412628125</c:v>
                </c:pt>
                <c:pt idx="832">
                  <c:v>757.83059811676685</c:v>
                </c:pt>
                <c:pt idx="833">
                  <c:v>758.69518622720955</c:v>
                </c:pt>
                <c:pt idx="834">
                  <c:v>767.02427012949465</c:v>
                </c:pt>
                <c:pt idx="835">
                  <c:v>767.83626279200053</c:v>
                </c:pt>
                <c:pt idx="836">
                  <c:v>768.37766201586123</c:v>
                </c:pt>
                <c:pt idx="837">
                  <c:v>771.89813671625495</c:v>
                </c:pt>
                <c:pt idx="838">
                  <c:v>775.69209016184118</c:v>
                </c:pt>
                <c:pt idx="839">
                  <c:v>785.73229346445657</c:v>
                </c:pt>
                <c:pt idx="840">
                  <c:v>789.26451687828057</c:v>
                </c:pt>
                <c:pt idx="841">
                  <c:v>789.80814722845957</c:v>
                </c:pt>
                <c:pt idx="842">
                  <c:v>790.73244812949349</c:v>
                </c:pt>
                <c:pt idx="843">
                  <c:v>793.77835528561673</c:v>
                </c:pt>
                <c:pt idx="844">
                  <c:v>793.99598764906057</c:v>
                </c:pt>
                <c:pt idx="845">
                  <c:v>796.44497223896042</c:v>
                </c:pt>
                <c:pt idx="846">
                  <c:v>796.88046656564586</c:v>
                </c:pt>
                <c:pt idx="847">
                  <c:v>797.75156322334828</c:v>
                </c:pt>
                <c:pt idx="848">
                  <c:v>800.20229441723995</c:v>
                </c:pt>
                <c:pt idx="849">
                  <c:v>806.41590649202169</c:v>
                </c:pt>
                <c:pt idx="850">
                  <c:v>814.00202197455758</c:v>
                </c:pt>
                <c:pt idx="851">
                  <c:v>817.99043435929286</c:v>
                </c:pt>
                <c:pt idx="852">
                  <c:v>819.24767566363585</c:v>
                </c:pt>
                <c:pt idx="853">
                  <c:v>820.55989530991496</c:v>
                </c:pt>
                <c:pt idx="854">
                  <c:v>826.46887079640749</c:v>
                </c:pt>
                <c:pt idx="855">
                  <c:v>826.63310208530231</c:v>
                </c:pt>
                <c:pt idx="856">
                  <c:v>838.80016053609825</c:v>
                </c:pt>
                <c:pt idx="857">
                  <c:v>844.07010159766696</c:v>
                </c:pt>
                <c:pt idx="858">
                  <c:v>846.65204773435516</c:v>
                </c:pt>
                <c:pt idx="859">
                  <c:v>850.55476446126841</c:v>
                </c:pt>
                <c:pt idx="860">
                  <c:v>855.06561374864884</c:v>
                </c:pt>
                <c:pt idx="861">
                  <c:v>857.54266662393366</c:v>
                </c:pt>
                <c:pt idx="862">
                  <c:v>862.33482131019173</c:v>
                </c:pt>
                <c:pt idx="863">
                  <c:v>863.10636466338428</c:v>
                </c:pt>
                <c:pt idx="864">
                  <c:v>864.59464787881734</c:v>
                </c:pt>
                <c:pt idx="865">
                  <c:v>866.46935682417143</c:v>
                </c:pt>
                <c:pt idx="866">
                  <c:v>868.84122905413653</c:v>
                </c:pt>
                <c:pt idx="867">
                  <c:v>869.06192037023379</c:v>
                </c:pt>
                <c:pt idx="868">
                  <c:v>869.83440971331822</c:v>
                </c:pt>
                <c:pt idx="869">
                  <c:v>871.21412473585167</c:v>
                </c:pt>
                <c:pt idx="870">
                  <c:v>871.379713776004</c:v>
                </c:pt>
                <c:pt idx="871">
                  <c:v>872.37335256563279</c:v>
                </c:pt>
                <c:pt idx="872">
                  <c:v>872.64939514427317</c:v>
                </c:pt>
                <c:pt idx="873">
                  <c:v>872.70460531916319</c:v>
                </c:pt>
                <c:pt idx="874">
                  <c:v>875.68677584541422</c:v>
                </c:pt>
                <c:pt idx="875">
                  <c:v>884.97494104231225</c:v>
                </c:pt>
                <c:pt idx="876">
                  <c:v>887.57620378842614</c:v>
                </c:pt>
                <c:pt idx="877">
                  <c:v>888.9049778383428</c:v>
                </c:pt>
                <c:pt idx="878">
                  <c:v>891.61887695487098</c:v>
                </c:pt>
                <c:pt idx="879">
                  <c:v>891.89587979480211</c:v>
                </c:pt>
                <c:pt idx="880">
                  <c:v>895.2764226864706</c:v>
                </c:pt>
                <c:pt idx="881">
                  <c:v>897.99342375887636</c:v>
                </c:pt>
                <c:pt idx="882">
                  <c:v>898.54807602672429</c:v>
                </c:pt>
                <c:pt idx="883">
                  <c:v>899.65754551177986</c:v>
                </c:pt>
                <c:pt idx="884">
                  <c:v>900.8227251236267</c:v>
                </c:pt>
                <c:pt idx="885">
                  <c:v>901.98814709802457</c:v>
                </c:pt>
                <c:pt idx="886">
                  <c:v>902.09915230494414</c:v>
                </c:pt>
                <c:pt idx="887">
                  <c:v>903.70897474138656</c:v>
                </c:pt>
                <c:pt idx="888">
                  <c:v>906.26343353260427</c:v>
                </c:pt>
                <c:pt idx="889">
                  <c:v>907.54109852854776</c:v>
                </c:pt>
                <c:pt idx="890">
                  <c:v>907.81889020405049</c:v>
                </c:pt>
                <c:pt idx="891">
                  <c:v>908.04113342142398</c:v>
                </c:pt>
                <c:pt idx="892">
                  <c:v>908.26338541785606</c:v>
                </c:pt>
                <c:pt idx="893">
                  <c:v>908.59677987228702</c:v>
                </c:pt>
                <c:pt idx="894">
                  <c:v>910.48638813473167</c:v>
                </c:pt>
                <c:pt idx="895">
                  <c:v>911.04227592899429</c:v>
                </c:pt>
                <c:pt idx="896">
                  <c:v>911.54262182575485</c:v>
                </c:pt>
                <c:pt idx="897">
                  <c:v>915.54698731958888</c:v>
                </c:pt>
                <c:pt idx="898">
                  <c:v>916.21465771529097</c:v>
                </c:pt>
                <c:pt idx="899">
                  <c:v>916.32594378259273</c:v>
                </c:pt>
                <c:pt idx="900">
                  <c:v>917.49457974346615</c:v>
                </c:pt>
                <c:pt idx="901">
                  <c:v>923.50852031423949</c:v>
                </c:pt>
                <c:pt idx="902">
                  <c:v>924.34429445903129</c:v>
                </c:pt>
                <c:pt idx="903">
                  <c:v>925.12446130864544</c:v>
                </c:pt>
                <c:pt idx="904">
                  <c:v>925.84899788481619</c:v>
                </c:pt>
                <c:pt idx="905">
                  <c:v>928.97113420948222</c:v>
                </c:pt>
                <c:pt idx="906">
                  <c:v>929.02690221239652</c:v>
                </c:pt>
                <c:pt idx="907">
                  <c:v>930.42127976112215</c:v>
                </c:pt>
                <c:pt idx="908">
                  <c:v>930.92333921675731</c:v>
                </c:pt>
                <c:pt idx="909">
                  <c:v>931.64861427114977</c:v>
                </c:pt>
                <c:pt idx="910">
                  <c:v>932.15078180697799</c:v>
                </c:pt>
                <c:pt idx="911">
                  <c:v>932.54138711957887</c:v>
                </c:pt>
                <c:pt idx="912">
                  <c:v>932.82040728564652</c:v>
                </c:pt>
                <c:pt idx="913">
                  <c:v>940.63850743018497</c:v>
                </c:pt>
                <c:pt idx="914">
                  <c:v>944.04830588745006</c:v>
                </c:pt>
                <c:pt idx="915">
                  <c:v>948.57920114400986</c:v>
                </c:pt>
                <c:pt idx="916">
                  <c:v>954.00978208721608</c:v>
                </c:pt>
                <c:pt idx="917">
                  <c:v>954.12180661760328</c:v>
                </c:pt>
                <c:pt idx="918">
                  <c:v>955.29819533476632</c:v>
                </c:pt>
                <c:pt idx="919">
                  <c:v>955.29819533476632</c:v>
                </c:pt>
                <c:pt idx="920">
                  <c:v>956.36275335675759</c:v>
                </c:pt>
                <c:pt idx="921">
                  <c:v>956.58689580676719</c:v>
                </c:pt>
                <c:pt idx="922">
                  <c:v>958.99697555749594</c:v>
                </c:pt>
                <c:pt idx="923">
                  <c:v>960.67902062942039</c:v>
                </c:pt>
                <c:pt idx="924">
                  <c:v>961.63239616810017</c:v>
                </c:pt>
                <c:pt idx="925">
                  <c:v>961.74456829853762</c:v>
                </c:pt>
                <c:pt idx="926">
                  <c:v>982.47738209253851</c:v>
                </c:pt>
                <c:pt idx="927">
                  <c:v>983.6595115893964</c:v>
                </c:pt>
                <c:pt idx="928">
                  <c:v>989.96821935952914</c:v>
                </c:pt>
                <c:pt idx="929">
                  <c:v>990.36273810631997</c:v>
                </c:pt>
                <c:pt idx="930">
                  <c:v>990.58818924308218</c:v>
                </c:pt>
                <c:pt idx="931">
                  <c:v>991.20822431342674</c:v>
                </c:pt>
                <c:pt idx="932">
                  <c:v>993.91459451864068</c:v>
                </c:pt>
                <c:pt idx="933">
                  <c:v>994.19657942423203</c:v>
                </c:pt>
                <c:pt idx="934">
                  <c:v>994.53497907492363</c:v>
                </c:pt>
                <c:pt idx="935">
                  <c:v>994.98620875174151</c:v>
                </c:pt>
                <c:pt idx="936">
                  <c:v>1000.51656671613</c:v>
                </c:pt>
                <c:pt idx="937">
                  <c:v>1000.9682525174053</c:v>
                </c:pt>
                <c:pt idx="938">
                  <c:v>1003.283682094582</c:v>
                </c:pt>
                <c:pt idx="939">
                  <c:v>1005.2609828479331</c:v>
                </c:pt>
                <c:pt idx="940">
                  <c:v>1005.8825561001266</c:v>
                </c:pt>
                <c:pt idx="941">
                  <c:v>1007.7476656239998</c:v>
                </c:pt>
                <c:pt idx="942">
                  <c:v>1008.6521715511485</c:v>
                </c:pt>
                <c:pt idx="943">
                  <c:v>1008.7087077329019</c:v>
                </c:pt>
                <c:pt idx="944">
                  <c:v>1010.4050426670947</c:v>
                </c:pt>
                <c:pt idx="945">
                  <c:v>1012.9504501593256</c:v>
                </c:pt>
                <c:pt idx="946">
                  <c:v>1013.4030807138691</c:v>
                </c:pt>
                <c:pt idx="947">
                  <c:v>1013.9123310938086</c:v>
                </c:pt>
                <c:pt idx="948">
                  <c:v>1019.9700771485474</c:v>
                </c:pt>
                <c:pt idx="949">
                  <c:v>1020.3099453707484</c:v>
                </c:pt>
                <c:pt idx="950">
                  <c:v>1020.5365348899313</c:v>
                </c:pt>
                <c:pt idx="951">
                  <c:v>1022.8595710965262</c:v>
                </c:pt>
                <c:pt idx="952">
                  <c:v>1028.6994572256754</c:v>
                </c:pt>
                <c:pt idx="953">
                  <c:v>1029.7206018296779</c:v>
                </c:pt>
                <c:pt idx="954">
                  <c:v>1031.4228940412747</c:v>
                </c:pt>
                <c:pt idx="955">
                  <c:v>1033.7501371308645</c:v>
                </c:pt>
                <c:pt idx="956">
                  <c:v>1034.2611154538067</c:v>
                </c:pt>
                <c:pt idx="957">
                  <c:v>1034.3746720617303</c:v>
                </c:pt>
                <c:pt idx="958">
                  <c:v>1034.5450109753087</c:v>
                </c:pt>
                <c:pt idx="959">
                  <c:v>1037.2710865249246</c:v>
                </c:pt>
                <c:pt idx="960">
                  <c:v>1042.2152292955918</c:v>
                </c:pt>
                <c:pt idx="961">
                  <c:v>1043.0112151700862</c:v>
                </c:pt>
                <c:pt idx="962">
                  <c:v>1045.2860356173924</c:v>
                </c:pt>
                <c:pt idx="963">
                  <c:v>1047.5048055403154</c:v>
                </c:pt>
                <c:pt idx="964">
                  <c:v>1054.8495766074527</c:v>
                </c:pt>
                <c:pt idx="965">
                  <c:v>1058.0977571339442</c:v>
                </c:pt>
                <c:pt idx="966">
                  <c:v>1058.2687617855952</c:v>
                </c:pt>
                <c:pt idx="967">
                  <c:v>1063.3440719784962</c:v>
                </c:pt>
                <c:pt idx="968">
                  <c:v>1064.2569327806605</c:v>
                </c:pt>
                <c:pt idx="969">
                  <c:v>1064.9416674361721</c:v>
                </c:pt>
                <c:pt idx="970">
                  <c:v>1065.0557972989873</c:v>
                </c:pt>
                <c:pt idx="971">
                  <c:v>1065.569407914953</c:v>
                </c:pt>
                <c:pt idx="972">
                  <c:v>1069.5085149661224</c:v>
                </c:pt>
                <c:pt idx="973">
                  <c:v>1073.3358572616144</c:v>
                </c:pt>
                <c:pt idx="974">
                  <c:v>1074.5931145315683</c:v>
                </c:pt>
                <c:pt idx="975">
                  <c:v>1077.2799307268306</c:v>
                </c:pt>
                <c:pt idx="976">
                  <c:v>1077.9089286865515</c:v>
                </c:pt>
                <c:pt idx="977">
                  <c:v>1078.9955303230472</c:v>
                </c:pt>
                <c:pt idx="978">
                  <c:v>1080.1395275813454</c:v>
                </c:pt>
                <c:pt idx="979">
                  <c:v>1082.4281559259616</c:v>
                </c:pt>
                <c:pt idx="980">
                  <c:v>1083.916217374471</c:v>
                </c:pt>
                <c:pt idx="981">
                  <c:v>1085.3473821629782</c:v>
                </c:pt>
                <c:pt idx="982">
                  <c:v>1092.5081506009774</c:v>
                </c:pt>
                <c:pt idx="983">
                  <c:v>1093.3679962158967</c:v>
                </c:pt>
                <c:pt idx="984">
                  <c:v>1095.2600736909314</c:v>
                </c:pt>
                <c:pt idx="985">
                  <c:v>1097.669001488393</c:v>
                </c:pt>
                <c:pt idx="986">
                  <c:v>1101.5137361517361</c:v>
                </c:pt>
                <c:pt idx="987">
                  <c:v>1102.3174117234691</c:v>
                </c:pt>
                <c:pt idx="988">
                  <c:v>1105.5905829329711</c:v>
                </c:pt>
                <c:pt idx="989">
                  <c:v>1109.727554354431</c:v>
                </c:pt>
                <c:pt idx="990">
                  <c:v>1111.969550030095</c:v>
                </c:pt>
                <c:pt idx="991">
                  <c:v>1112.1420442891517</c:v>
                </c:pt>
                <c:pt idx="992">
                  <c:v>1115.0176435069243</c:v>
                </c:pt>
                <c:pt idx="993">
                  <c:v>1118.0096569326386</c:v>
                </c:pt>
                <c:pt idx="994">
                  <c:v>1120.9455076302131</c:v>
                </c:pt>
                <c:pt idx="995">
                  <c:v>1123.0186927605262</c:v>
                </c:pt>
                <c:pt idx="996">
                  <c:v>1123.9403260910562</c:v>
                </c:pt>
                <c:pt idx="997">
                  <c:v>1123.9979326217747</c:v>
                </c:pt>
                <c:pt idx="998">
                  <c:v>1124.0555396756959</c:v>
                </c:pt>
                <c:pt idx="999">
                  <c:v>1126.4755083058285</c:v>
                </c:pt>
                <c:pt idx="1000">
                  <c:v>1126.9941930392006</c:v>
                </c:pt>
                <c:pt idx="1001">
                  <c:v>1128.2622673403373</c:v>
                </c:pt>
                <c:pt idx="1002">
                  <c:v>1128.6081496973236</c:v>
                </c:pt>
                <c:pt idx="1003">
                  <c:v>1129.2999708591401</c:v>
                </c:pt>
                <c:pt idx="1004">
                  <c:v>1130.8568436046951</c:v>
                </c:pt>
                <c:pt idx="1005">
                  <c:v>1133.6832519897071</c:v>
                </c:pt>
                <c:pt idx="1006">
                  <c:v>1134.6641355921254</c:v>
                </c:pt>
                <c:pt idx="1007">
                  <c:v>1137.4922322738878</c:v>
                </c:pt>
                <c:pt idx="1008">
                  <c:v>1137.4922322738878</c:v>
                </c:pt>
                <c:pt idx="1009">
                  <c:v>1138.5314395399789</c:v>
                </c:pt>
                <c:pt idx="1010">
                  <c:v>1147.1402516840944</c:v>
                </c:pt>
                <c:pt idx="1011">
                  <c:v>1150.0317057644338</c:v>
                </c:pt>
                <c:pt idx="1012">
                  <c:v>1152.1143580971816</c:v>
                </c:pt>
                <c:pt idx="1013">
                  <c:v>1155.818514987249</c:v>
                </c:pt>
                <c:pt idx="1014">
                  <c:v>1155.818514987249</c:v>
                </c:pt>
                <c:pt idx="1015">
                  <c:v>1158.3663575163291</c:v>
                </c:pt>
                <c:pt idx="1016">
                  <c:v>1161.2049108296653</c:v>
                </c:pt>
                <c:pt idx="1017">
                  <c:v>1161.2628534665016</c:v>
                </c:pt>
                <c:pt idx="1018">
                  <c:v>1161.7264132440853</c:v>
                </c:pt>
                <c:pt idx="1019">
                  <c:v>1163.2911726693981</c:v>
                </c:pt>
                <c:pt idx="1020">
                  <c:v>1167.1757274960351</c:v>
                </c:pt>
                <c:pt idx="1021">
                  <c:v>1171.8750869723192</c:v>
                </c:pt>
                <c:pt idx="1022">
                  <c:v>1177.2167514704645</c:v>
                </c:pt>
                <c:pt idx="1023">
                  <c:v>1179.9473350225219</c:v>
                </c:pt>
                <c:pt idx="1024">
                  <c:v>1183.6092698306227</c:v>
                </c:pt>
                <c:pt idx="1025">
                  <c:v>1186.517026430025</c:v>
                </c:pt>
                <c:pt idx="1026">
                  <c:v>1188.9605392170852</c:v>
                </c:pt>
                <c:pt idx="1027">
                  <c:v>1190.1826368964046</c:v>
                </c:pt>
                <c:pt idx="1028">
                  <c:v>1192.5692925849314</c:v>
                </c:pt>
                <c:pt idx="1029">
                  <c:v>1192.8021834427011</c:v>
                </c:pt>
                <c:pt idx="1030">
                  <c:v>1193.1515351928319</c:v>
                </c:pt>
                <c:pt idx="1031">
                  <c:v>1195.0733014503132</c:v>
                </c:pt>
                <c:pt idx="1032">
                  <c:v>1197.2286762460253</c:v>
                </c:pt>
                <c:pt idx="1033">
                  <c:v>1197.3452030781625</c:v>
                </c:pt>
                <c:pt idx="1034">
                  <c:v>1199.7344569892932</c:v>
                </c:pt>
                <c:pt idx="1035">
                  <c:v>1204.223930231974</c:v>
                </c:pt>
                <c:pt idx="1036">
                  <c:v>1209.1833822894664</c:v>
                </c:pt>
                <c:pt idx="1037">
                  <c:v>1209.8254650150948</c:v>
                </c:pt>
                <c:pt idx="1038">
                  <c:v>1210.5843701695806</c:v>
                </c:pt>
                <c:pt idx="1039">
                  <c:v>1210.8178969068169</c:v>
                </c:pt>
                <c:pt idx="1040">
                  <c:v>1215.3148873105761</c:v>
                </c:pt>
                <c:pt idx="1041">
                  <c:v>1215.8407081358841</c:v>
                </c:pt>
                <c:pt idx="1042">
                  <c:v>1216.6003004488166</c:v>
                </c:pt>
                <c:pt idx="1043">
                  <c:v>1218.1197450567108</c:v>
                </c:pt>
                <c:pt idx="1044">
                  <c:v>1220.2241635248492</c:v>
                </c:pt>
                <c:pt idx="1045">
                  <c:v>1225.078547266389</c:v>
                </c:pt>
                <c:pt idx="1046">
                  <c:v>1226.4243620773852</c:v>
                </c:pt>
                <c:pt idx="1047">
                  <c:v>1226.5414022466064</c:v>
                </c:pt>
                <c:pt idx="1048">
                  <c:v>1227.7704475929893</c:v>
                </c:pt>
                <c:pt idx="1049">
                  <c:v>1228.2387146905887</c:v>
                </c:pt>
                <c:pt idx="1050">
                  <c:v>1229.8779073211936</c:v>
                </c:pt>
                <c:pt idx="1051">
                  <c:v>1231.3418109426918</c:v>
                </c:pt>
                <c:pt idx="1052">
                  <c:v>1233.8604724713887</c:v>
                </c:pt>
                <c:pt idx="1053">
                  <c:v>1243.2991958395874</c:v>
                </c:pt>
                <c:pt idx="1054">
                  <c:v>1245.1181079966454</c:v>
                </c:pt>
                <c:pt idx="1055">
                  <c:v>1247.4071125230187</c:v>
                </c:pt>
                <c:pt idx="1056">
                  <c:v>1251.2238417348976</c:v>
                </c:pt>
                <c:pt idx="1057">
                  <c:v>1253.3974020502428</c:v>
                </c:pt>
                <c:pt idx="1058">
                  <c:v>1255.1014902876984</c:v>
                </c:pt>
                <c:pt idx="1059">
                  <c:v>1255.8655307641191</c:v>
                </c:pt>
                <c:pt idx="1060">
                  <c:v>1259.157764292431</c:v>
                </c:pt>
                <c:pt idx="1061">
                  <c:v>1262.686925660619</c:v>
                </c:pt>
                <c:pt idx="1062">
                  <c:v>1262.922268093344</c:v>
                </c:pt>
                <c:pt idx="1063">
                  <c:v>1265.5704301385663</c:v>
                </c:pt>
                <c:pt idx="1064">
                  <c:v>1267.0420753247058</c:v>
                </c:pt>
                <c:pt idx="1065">
                  <c:v>1270.3397109090913</c:v>
                </c:pt>
                <c:pt idx="1066">
                  <c:v>1272.3426224657521</c:v>
                </c:pt>
                <c:pt idx="1067">
                  <c:v>1273.2264461468892</c:v>
                </c:pt>
                <c:pt idx="1068">
                  <c:v>1276.2912506203736</c:v>
                </c:pt>
                <c:pt idx="1069">
                  <c:v>1276.9987076348423</c:v>
                </c:pt>
                <c:pt idx="1070">
                  <c:v>1278.7676690539706</c:v>
                </c:pt>
                <c:pt idx="1071">
                  <c:v>1280.6550631921368</c:v>
                </c:pt>
                <c:pt idx="1072">
                  <c:v>1282.5429752752848</c:v>
                </c:pt>
                <c:pt idx="1073">
                  <c:v>1284.4904268661342</c:v>
                </c:pt>
                <c:pt idx="1074">
                  <c:v>1284.8445681109856</c:v>
                </c:pt>
                <c:pt idx="1075">
                  <c:v>1285.0806723813507</c:v>
                </c:pt>
                <c:pt idx="1076">
                  <c:v>1288.0917104091229</c:v>
                </c:pt>
                <c:pt idx="1077">
                  <c:v>1296.0684432394696</c:v>
                </c:pt>
                <c:pt idx="1078">
                  <c:v>1296.8961860643972</c:v>
                </c:pt>
                <c:pt idx="1079">
                  <c:v>1296.955314332487</c:v>
                </c:pt>
                <c:pt idx="1080">
                  <c:v>1297.0144431046213</c:v>
                </c:pt>
                <c:pt idx="1081">
                  <c:v>1297.1918324452336</c:v>
                </c:pt>
                <c:pt idx="1082">
                  <c:v>1299.0251212186872</c:v>
                </c:pt>
                <c:pt idx="1083">
                  <c:v>1299.7940638407301</c:v>
                </c:pt>
                <c:pt idx="1084">
                  <c:v>1303.5216837848457</c:v>
                </c:pt>
                <c:pt idx="1085">
                  <c:v>1304.1727429645664</c:v>
                </c:pt>
                <c:pt idx="1086">
                  <c:v>1304.3503151280363</c:v>
                </c:pt>
                <c:pt idx="1087">
                  <c:v>1306.303907818756</c:v>
                </c:pt>
                <c:pt idx="1088">
                  <c:v>1306.4815343218615</c:v>
                </c:pt>
                <c:pt idx="1089">
                  <c:v>1307.7250465952202</c:v>
                </c:pt>
                <c:pt idx="1090">
                  <c:v>1308.1988238946178</c:v>
                </c:pt>
                <c:pt idx="1091">
                  <c:v>1308.9095501830666</c:v>
                </c:pt>
                <c:pt idx="1092">
                  <c:v>1310.5089490185587</c:v>
                </c:pt>
                <c:pt idx="1093">
                  <c:v>1316.9695052540208</c:v>
                </c:pt>
                <c:pt idx="1094">
                  <c:v>1320.587648759147</c:v>
                </c:pt>
                <c:pt idx="1095">
                  <c:v>1320.587648759147</c:v>
                </c:pt>
                <c:pt idx="1096">
                  <c:v>1324.741916049255</c:v>
                </c:pt>
                <c:pt idx="1097">
                  <c:v>1326.4043105490346</c:v>
                </c:pt>
                <c:pt idx="1098">
                  <c:v>1329.3144457654835</c:v>
                </c:pt>
                <c:pt idx="1099">
                  <c:v>1341.7405502979389</c:v>
                </c:pt>
                <c:pt idx="1100">
                  <c:v>1341.9785833473425</c:v>
                </c:pt>
                <c:pt idx="1101">
                  <c:v>1342.9903129150493</c:v>
                </c:pt>
                <c:pt idx="1102">
                  <c:v>1345.7286572390251</c:v>
                </c:pt>
                <c:pt idx="1103">
                  <c:v>1348.5871853684853</c:v>
                </c:pt>
                <c:pt idx="1104">
                  <c:v>1348.8850147824464</c:v>
                </c:pt>
                <c:pt idx="1105">
                  <c:v>1351.0297544063149</c:v>
                </c:pt>
                <c:pt idx="1106">
                  <c:v>1353.4731610373385</c:v>
                </c:pt>
                <c:pt idx="1107">
                  <c:v>1356.2155405881704</c:v>
                </c:pt>
                <c:pt idx="1108">
                  <c:v>1356.5733199264891</c:v>
                </c:pt>
                <c:pt idx="1109">
                  <c:v>1358.8993222827892</c:v>
                </c:pt>
                <c:pt idx="1110">
                  <c:v>1359.7941400567445</c:v>
                </c:pt>
                <c:pt idx="1111">
                  <c:v>1360.0327770297556</c:v>
                </c:pt>
                <c:pt idx="1112">
                  <c:v>1361.5244383732261</c:v>
                </c:pt>
                <c:pt idx="1113">
                  <c:v>1361.7631330261077</c:v>
                </c:pt>
                <c:pt idx="1114">
                  <c:v>1368.3303516308788</c:v>
                </c:pt>
                <c:pt idx="1115">
                  <c:v>1370.2419435177842</c:v>
                </c:pt>
                <c:pt idx="1116">
                  <c:v>1373.0505153184042</c:v>
                </c:pt>
                <c:pt idx="1117">
                  <c:v>1374.3057632471093</c:v>
                </c:pt>
                <c:pt idx="1118">
                  <c:v>1374.9035772110083</c:v>
                </c:pt>
                <c:pt idx="1119">
                  <c:v>1374.9633613341421</c:v>
                </c:pt>
                <c:pt idx="1120">
                  <c:v>1375.0829310676431</c:v>
                </c:pt>
                <c:pt idx="1121">
                  <c:v>1375.621019406504</c:v>
                </c:pt>
                <c:pt idx="1122">
                  <c:v>1376.5777200303671</c:v>
                </c:pt>
                <c:pt idx="1123">
                  <c:v>1382.7395163240503</c:v>
                </c:pt>
                <c:pt idx="1124">
                  <c:v>1383.9365906018297</c:v>
                </c:pt>
                <c:pt idx="1125">
                  <c:v>1386.1516997501833</c:v>
                </c:pt>
                <c:pt idx="1126">
                  <c:v>1388.1279088808028</c:v>
                </c:pt>
                <c:pt idx="1127">
                  <c:v>1388.3674859690677</c:v>
                </c:pt>
                <c:pt idx="1128">
                  <c:v>1389.0263637437347</c:v>
                </c:pt>
                <c:pt idx="1129">
                  <c:v>1389.6853013253426</c:v>
                </c:pt>
                <c:pt idx="1130">
                  <c:v>1392.1418681561986</c:v>
                </c:pt>
                <c:pt idx="1131">
                  <c:v>1392.3216495544054</c:v>
                </c:pt>
                <c:pt idx="1132">
                  <c:v>1399.4565620142102</c:v>
                </c:pt>
                <c:pt idx="1133">
                  <c:v>1399.5165488675179</c:v>
                </c:pt>
                <c:pt idx="1134">
                  <c:v>1402.9366145342633</c:v>
                </c:pt>
                <c:pt idx="1135">
                  <c:v>1406.5384134349094</c:v>
                </c:pt>
                <c:pt idx="1136">
                  <c:v>1412.0045246713482</c:v>
                </c:pt>
                <c:pt idx="1137">
                  <c:v>1413.6271216681878</c:v>
                </c:pt>
                <c:pt idx="1138">
                  <c:v>1416.0917506577109</c:v>
                </c:pt>
                <c:pt idx="1139">
                  <c:v>1416.151873882159</c:v>
                </c:pt>
                <c:pt idx="1140">
                  <c:v>1417.7753866888104</c:v>
                </c:pt>
                <c:pt idx="1141">
                  <c:v>1425.7779153770446</c:v>
                </c:pt>
                <c:pt idx="1142">
                  <c:v>1425.8381176442024</c:v>
                </c:pt>
                <c:pt idx="1143">
                  <c:v>1428.0057258492286</c:v>
                </c:pt>
                <c:pt idx="1144">
                  <c:v>1430.2342074326134</c:v>
                </c:pt>
                <c:pt idx="1145">
                  <c:v>1433.0659485348835</c:v>
                </c:pt>
                <c:pt idx="1146">
                  <c:v>1441.2056866736239</c:v>
                </c:pt>
                <c:pt idx="1147">
                  <c:v>1445.7316141605504</c:v>
                </c:pt>
                <c:pt idx="1148">
                  <c:v>1452.0725273771643</c:v>
                </c:pt>
                <c:pt idx="1149">
                  <c:v>1455.2752214395227</c:v>
                </c:pt>
                <c:pt idx="1150">
                  <c:v>1455.6983211455286</c:v>
                </c:pt>
                <c:pt idx="1151">
                  <c:v>1459.8701529426198</c:v>
                </c:pt>
                <c:pt idx="1152">
                  <c:v>1462.6526622338877</c:v>
                </c:pt>
                <c:pt idx="1153">
                  <c:v>1464.8915148280473</c:v>
                </c:pt>
                <c:pt idx="1154">
                  <c:v>1471.4303516324892</c:v>
                </c:pt>
                <c:pt idx="1155">
                  <c:v>1471.7937865469446</c:v>
                </c:pt>
                <c:pt idx="1156">
                  <c:v>1481.0672813283188</c:v>
                </c:pt>
                <c:pt idx="1157">
                  <c:v>1484.4036646763473</c:v>
                </c:pt>
                <c:pt idx="1158">
                  <c:v>1484.7070449355222</c:v>
                </c:pt>
                <c:pt idx="1159">
                  <c:v>1488.6520900659627</c:v>
                </c:pt>
                <c:pt idx="1160">
                  <c:v>1493.0243732949891</c:v>
                </c:pt>
                <c:pt idx="1161">
                  <c:v>1497.5815006418879</c:v>
                </c:pt>
                <c:pt idx="1162">
                  <c:v>1501.1683506840375</c:v>
                </c:pt>
                <c:pt idx="1163">
                  <c:v>1505.9128671397839</c:v>
                </c:pt>
                <c:pt idx="1164">
                  <c:v>1509.6253670425522</c:v>
                </c:pt>
                <c:pt idx="1165">
                  <c:v>1512.1216615897188</c:v>
                </c:pt>
                <c:pt idx="1166">
                  <c:v>1512.1216615897188</c:v>
                </c:pt>
                <c:pt idx="1167">
                  <c:v>1514.0705516221471</c:v>
                </c:pt>
                <c:pt idx="1168">
                  <c:v>1518.8839843750923</c:v>
                </c:pt>
                <c:pt idx="1169">
                  <c:v>1520.7736199692679</c:v>
                </c:pt>
                <c:pt idx="1170">
                  <c:v>1525.4692296297421</c:v>
                </c:pt>
                <c:pt idx="1171">
                  <c:v>1529.6794031104621</c:v>
                </c:pt>
                <c:pt idx="1172">
                  <c:v>1531.1443469277988</c:v>
                </c:pt>
                <c:pt idx="1173">
                  <c:v>1532.182182657707</c:v>
                </c:pt>
                <c:pt idx="1174">
                  <c:v>1534.5636236288831</c:v>
                </c:pt>
                <c:pt idx="1175">
                  <c:v>1536.3959974899556</c:v>
                </c:pt>
                <c:pt idx="1176">
                  <c:v>1537.006884627152</c:v>
                </c:pt>
                <c:pt idx="1177">
                  <c:v>1539.4509122641443</c:v>
                </c:pt>
                <c:pt idx="1178">
                  <c:v>1539.8786958915696</c:v>
                </c:pt>
                <c:pt idx="1179">
                  <c:v>1540.1231542137809</c:v>
                </c:pt>
                <c:pt idx="1180">
                  <c:v>1540.2453862479404</c:v>
                </c:pt>
                <c:pt idx="1181">
                  <c:v>1542.8127013254493</c:v>
                </c:pt>
                <c:pt idx="1182">
                  <c:v>1545.6254912102247</c:v>
                </c:pt>
                <c:pt idx="1183">
                  <c:v>1546.4205935405664</c:v>
                </c:pt>
                <c:pt idx="1184">
                  <c:v>1548.6840193960195</c:v>
                </c:pt>
                <c:pt idx="1185">
                  <c:v>1553.4577091859792</c:v>
                </c:pt>
                <c:pt idx="1186">
                  <c:v>1557.7442633577339</c:v>
                </c:pt>
                <c:pt idx="1187">
                  <c:v>1557.9280250779605</c:v>
                </c:pt>
                <c:pt idx="1188">
                  <c:v>1559.09194900635</c:v>
                </c:pt>
                <c:pt idx="1189">
                  <c:v>1559.4595397044664</c:v>
                </c:pt>
                <c:pt idx="1190">
                  <c:v>1561.2977507031237</c:v>
                </c:pt>
                <c:pt idx="1191">
                  <c:v>1561.6041609214828</c:v>
                </c:pt>
                <c:pt idx="1192">
                  <c:v>1563.8719668851354</c:v>
                </c:pt>
                <c:pt idx="1193">
                  <c:v>1564.178477187507</c:v>
                </c:pt>
                <c:pt idx="1194">
                  <c:v>1568.2868641291582</c:v>
                </c:pt>
                <c:pt idx="1195">
                  <c:v>1576.8170474557985</c:v>
                </c:pt>
                <c:pt idx="1196">
                  <c:v>1581.4849160009776</c:v>
                </c:pt>
                <c:pt idx="1197">
                  <c:v>1581.9149892138994</c:v>
                </c:pt>
                <c:pt idx="1198">
                  <c:v>1585.6022849649919</c:v>
                </c:pt>
                <c:pt idx="1199">
                  <c:v>1588.3688774640957</c:v>
                </c:pt>
                <c:pt idx="1200">
                  <c:v>1588.5533511026031</c:v>
                </c:pt>
                <c:pt idx="1201">
                  <c:v>1598.2749881286848</c:v>
                </c:pt>
                <c:pt idx="1202">
                  <c:v>1598.3981225698744</c:v>
                </c:pt>
                <c:pt idx="1203">
                  <c:v>1600.7380364370135</c:v>
                </c:pt>
                <c:pt idx="1204">
                  <c:v>1603.2018413041137</c:v>
                </c:pt>
                <c:pt idx="1205">
                  <c:v>1603.9411302355404</c:v>
                </c:pt>
                <c:pt idx="1206">
                  <c:v>1604.0643516732284</c:v>
                </c:pt>
                <c:pt idx="1207">
                  <c:v>1608.5632272926309</c:v>
                </c:pt>
                <c:pt idx="1208">
                  <c:v>1609.1797075914933</c:v>
                </c:pt>
                <c:pt idx="1209">
                  <c:v>1612.8179019597621</c:v>
                </c:pt>
                <c:pt idx="1210">
                  <c:v>1616.0875104098177</c:v>
                </c:pt>
                <c:pt idx="1211">
                  <c:v>1616.7045661670895</c:v>
                </c:pt>
                <c:pt idx="1212">
                  <c:v>1622.8159600496822</c:v>
                </c:pt>
                <c:pt idx="1213">
                  <c:v>1626.0896127041278</c:v>
                </c:pt>
                <c:pt idx="1214">
                  <c:v>1629.0555704223377</c:v>
                </c:pt>
                <c:pt idx="1215">
                  <c:v>1629.859037056043</c:v>
                </c:pt>
                <c:pt idx="1216">
                  <c:v>1632.2699134965421</c:v>
                </c:pt>
                <c:pt idx="1217">
                  <c:v>1632.3935674497332</c:v>
                </c:pt>
                <c:pt idx="1218">
                  <c:v>1636.7226392799146</c:v>
                </c:pt>
                <c:pt idx="1219">
                  <c:v>1637.3412658994575</c:v>
                </c:pt>
                <c:pt idx="1220">
                  <c:v>1639.8162416047796</c:v>
                </c:pt>
                <c:pt idx="1221">
                  <c:v>1640.5588806766559</c:v>
                </c:pt>
                <c:pt idx="1222">
                  <c:v>1641.1777981576633</c:v>
                </c:pt>
                <c:pt idx="1223">
                  <c:v>1643.2205585083375</c:v>
                </c:pt>
                <c:pt idx="1224">
                  <c:v>1647.6173185832295</c:v>
                </c:pt>
                <c:pt idx="1225">
                  <c:v>1649.4138574800447</c:v>
                </c:pt>
                <c:pt idx="1226">
                  <c:v>1650.0334449423231</c:v>
                </c:pt>
                <c:pt idx="1227">
                  <c:v>1657.9062755863752</c:v>
                </c:pt>
                <c:pt idx="1228">
                  <c:v>1658.8986631134378</c:v>
                </c:pt>
                <c:pt idx="1229">
                  <c:v>1661.6283454538407</c:v>
                </c:pt>
                <c:pt idx="1230">
                  <c:v>1664.358931800987</c:v>
                </c:pt>
                <c:pt idx="1231">
                  <c:v>1665.3520963256158</c:v>
                </c:pt>
                <c:pt idx="1232">
                  <c:v>1666.0349662261181</c:v>
                </c:pt>
                <c:pt idx="1233">
                  <c:v>1666.8420670672676</c:v>
                </c:pt>
                <c:pt idx="1234">
                  <c:v>1672.4318495410539</c:v>
                </c:pt>
                <c:pt idx="1235">
                  <c:v>1672.9910354227825</c:v>
                </c:pt>
                <c:pt idx="1236">
                  <c:v>1674.6688194567591</c:v>
                </c:pt>
                <c:pt idx="1237">
                  <c:v>1678.1497499668124</c:v>
                </c:pt>
                <c:pt idx="1238">
                  <c:v>1680.3260726922706</c:v>
                </c:pt>
                <c:pt idx="1239">
                  <c:v>1681.818737620616</c:v>
                </c:pt>
                <c:pt idx="1240">
                  <c:v>1685.4893439830707</c:v>
                </c:pt>
                <c:pt idx="1241">
                  <c:v>1685.800486681941</c:v>
                </c:pt>
                <c:pt idx="1242">
                  <c:v>1685.9871778769032</c:v>
                </c:pt>
                <c:pt idx="1243">
                  <c:v>1687.6053433759225</c:v>
                </c:pt>
                <c:pt idx="1244">
                  <c:v>1688.0410569675159</c:v>
                </c:pt>
                <c:pt idx="1245">
                  <c:v>1693.2713944952727</c:v>
                </c:pt>
                <c:pt idx="1246">
                  <c:v>1697.3832419967214</c:v>
                </c:pt>
                <c:pt idx="1247">
                  <c:v>1700.6866419662913</c:v>
                </c:pt>
                <c:pt idx="1248">
                  <c:v>1701.5594554694687</c:v>
                </c:pt>
                <c:pt idx="1249">
                  <c:v>1705.8001262631371</c:v>
                </c:pt>
                <c:pt idx="1250">
                  <c:v>1706.1120247633382</c:v>
                </c:pt>
                <c:pt idx="1251">
                  <c:v>1707.9836586575134</c:v>
                </c:pt>
                <c:pt idx="1252">
                  <c:v>1717.9102641550326</c:v>
                </c:pt>
                <c:pt idx="1253">
                  <c:v>1719.2846762954048</c:v>
                </c:pt>
                <c:pt idx="1254">
                  <c:v>1720.4093614467542</c:v>
                </c:pt>
                <c:pt idx="1255">
                  <c:v>1722.1591687796251</c:v>
                </c:pt>
                <c:pt idx="1256">
                  <c:v>1725.3472468185948</c:v>
                </c:pt>
                <c:pt idx="1257">
                  <c:v>1725.3472468185948</c:v>
                </c:pt>
                <c:pt idx="1258">
                  <c:v>1737.5480045366351</c:v>
                </c:pt>
                <c:pt idx="1259">
                  <c:v>1738.0489220484794</c:v>
                </c:pt>
                <c:pt idx="1260">
                  <c:v>1738.9255984849476</c:v>
                </c:pt>
                <c:pt idx="1261">
                  <c:v>1744.4381981637443</c:v>
                </c:pt>
                <c:pt idx="1262">
                  <c:v>1745.5035420571589</c:v>
                </c:pt>
                <c:pt idx="1263">
                  <c:v>1745.5035420571589</c:v>
                </c:pt>
                <c:pt idx="1264">
                  <c:v>1748.8257596152939</c:v>
                </c:pt>
                <c:pt idx="1265">
                  <c:v>1759.490619139631</c:v>
                </c:pt>
                <c:pt idx="1266">
                  <c:v>1765.8958857312405</c:v>
                </c:pt>
                <c:pt idx="1267">
                  <c:v>1766.6497592767648</c:v>
                </c:pt>
                <c:pt idx="1268">
                  <c:v>1767.9063614276113</c:v>
                </c:pt>
                <c:pt idx="1269">
                  <c:v>1767.9691963330324</c:v>
                </c:pt>
                <c:pt idx="1270">
                  <c:v>1771.1743822272645</c:v>
                </c:pt>
                <c:pt idx="1271">
                  <c:v>1781.9927809401318</c:v>
                </c:pt>
                <c:pt idx="1272">
                  <c:v>1784.3847111558164</c:v>
                </c:pt>
                <c:pt idx="1273">
                  <c:v>1784.7624444656062</c:v>
                </c:pt>
                <c:pt idx="1274">
                  <c:v>1784.9513172676857</c:v>
                </c:pt>
                <c:pt idx="1275">
                  <c:v>1786.0216738798749</c:v>
                </c:pt>
                <c:pt idx="1276">
                  <c:v>1786.0216738798749</c:v>
                </c:pt>
                <c:pt idx="1277">
                  <c:v>1786.2105739984054</c:v>
                </c:pt>
                <c:pt idx="1278">
                  <c:v>1788.4776949313357</c:v>
                </c:pt>
                <c:pt idx="1279">
                  <c:v>1790.6194061533099</c:v>
                </c:pt>
                <c:pt idx="1280">
                  <c:v>1791.3124252991672</c:v>
                </c:pt>
                <c:pt idx="1281">
                  <c:v>1792.3205513685832</c:v>
                </c:pt>
                <c:pt idx="1282">
                  <c:v>1794.0220280186368</c:v>
                </c:pt>
                <c:pt idx="1283">
                  <c:v>1797.2998794263492</c:v>
                </c:pt>
                <c:pt idx="1284">
                  <c:v>1797.8673245586649</c:v>
                </c:pt>
                <c:pt idx="1285">
                  <c:v>1798.3086962042821</c:v>
                </c:pt>
                <c:pt idx="1286">
                  <c:v>1799.9482713915952</c:v>
                </c:pt>
                <c:pt idx="1287">
                  <c:v>1800.0113381045676</c:v>
                </c:pt>
                <c:pt idx="1288">
                  <c:v>1800.8312466791213</c:v>
                </c:pt>
                <c:pt idx="1289">
                  <c:v>1803.6068909183841</c:v>
                </c:pt>
                <c:pt idx="1290">
                  <c:v>1803.6068909183841</c:v>
                </c:pt>
                <c:pt idx="1291">
                  <c:v>1803.6068909183841</c:v>
                </c:pt>
                <c:pt idx="1292">
                  <c:v>1806.2571887254887</c:v>
                </c:pt>
                <c:pt idx="1293">
                  <c:v>1809.287079737652</c:v>
                </c:pt>
                <c:pt idx="1294">
                  <c:v>1813.1390724193195</c:v>
                </c:pt>
                <c:pt idx="1295">
                  <c:v>1816.4240684792398</c:v>
                </c:pt>
                <c:pt idx="1296">
                  <c:v>1816.4240684792398</c:v>
                </c:pt>
                <c:pt idx="1297">
                  <c:v>1822.7448063400434</c:v>
                </c:pt>
                <c:pt idx="1298">
                  <c:v>1825.7803658375242</c:v>
                </c:pt>
                <c:pt idx="1299">
                  <c:v>1826.5394183027181</c:v>
                </c:pt>
                <c:pt idx="1300">
                  <c:v>1836.7296560682591</c:v>
                </c:pt>
                <c:pt idx="1301">
                  <c:v>1841.6707427297297</c:v>
                </c:pt>
                <c:pt idx="1302">
                  <c:v>1841.7974732811253</c:v>
                </c:pt>
                <c:pt idx="1303">
                  <c:v>1842.4945234956299</c:v>
                </c:pt>
                <c:pt idx="1304">
                  <c:v>1843.5085119253279</c:v>
                </c:pt>
                <c:pt idx="1305">
                  <c:v>1846.0439869001818</c:v>
                </c:pt>
                <c:pt idx="1306">
                  <c:v>1847.9460653649242</c:v>
                </c:pt>
                <c:pt idx="1307">
                  <c:v>1851.0536635663043</c:v>
                </c:pt>
                <c:pt idx="1308">
                  <c:v>1861.4624476373772</c:v>
                </c:pt>
                <c:pt idx="1309">
                  <c:v>1863.8124388954448</c:v>
                </c:pt>
                <c:pt idx="1310">
                  <c:v>1864.6382571531665</c:v>
                </c:pt>
                <c:pt idx="1311">
                  <c:v>1868.3235994184445</c:v>
                </c:pt>
                <c:pt idx="1312">
                  <c:v>1885.9450390814998</c:v>
                </c:pt>
                <c:pt idx="1313">
                  <c:v>1886.0723943085586</c:v>
                </c:pt>
                <c:pt idx="1314">
                  <c:v>1888.556177849887</c:v>
                </c:pt>
                <c:pt idx="1315">
                  <c:v>1892.2512639804379</c:v>
                </c:pt>
                <c:pt idx="1316">
                  <c:v>1895.884102067854</c:v>
                </c:pt>
                <c:pt idx="1317">
                  <c:v>1901.878257566822</c:v>
                </c:pt>
                <c:pt idx="1318">
                  <c:v>1903.2179145579546</c:v>
                </c:pt>
                <c:pt idx="1319">
                  <c:v>1913.6867379388502</c:v>
                </c:pt>
                <c:pt idx="1320">
                  <c:v>1915.5391745893655</c:v>
                </c:pt>
                <c:pt idx="1321">
                  <c:v>1915.6669425907776</c:v>
                </c:pt>
                <c:pt idx="1322">
                  <c:v>1916.9447201618618</c:v>
                </c:pt>
                <c:pt idx="1323">
                  <c:v>1917.391984211702</c:v>
                </c:pt>
                <c:pt idx="1324">
                  <c:v>1918.0309705361767</c:v>
                </c:pt>
                <c:pt idx="1325">
                  <c:v>1918.0309705361767</c:v>
                </c:pt>
                <c:pt idx="1326">
                  <c:v>1918.0309705361767</c:v>
                </c:pt>
                <c:pt idx="1327">
                  <c:v>1919.245166667434</c:v>
                </c:pt>
                <c:pt idx="1328">
                  <c:v>1922.2493917201718</c:v>
                </c:pt>
                <c:pt idx="1329">
                  <c:v>1925.0627444050192</c:v>
                </c:pt>
                <c:pt idx="1330">
                  <c:v>1927.6210814045594</c:v>
                </c:pt>
                <c:pt idx="1331">
                  <c:v>1930.8199980440679</c:v>
                </c:pt>
                <c:pt idx="1332">
                  <c:v>1930.8199980440679</c:v>
                </c:pt>
                <c:pt idx="1333">
                  <c:v>1945.1006145864687</c:v>
                </c:pt>
                <c:pt idx="1334">
                  <c:v>1954.5262879299191</c:v>
                </c:pt>
                <c:pt idx="1335">
                  <c:v>1970.8994897439452</c:v>
                </c:pt>
                <c:pt idx="1336">
                  <c:v>1972.5705180437346</c:v>
                </c:pt>
                <c:pt idx="1337">
                  <c:v>1975.2704975316444</c:v>
                </c:pt>
                <c:pt idx="1338">
                  <c:v>1975.78486699678</c:v>
                </c:pt>
                <c:pt idx="1339">
                  <c:v>1979.5792076785781</c:v>
                </c:pt>
                <c:pt idx="1340">
                  <c:v>1979.5792076785781</c:v>
                </c:pt>
                <c:pt idx="1341">
                  <c:v>1981.9594871570507</c:v>
                </c:pt>
                <c:pt idx="1342">
                  <c:v>1986.5287281596832</c:v>
                </c:pt>
                <c:pt idx="1343">
                  <c:v>1987.6230989147728</c:v>
                </c:pt>
                <c:pt idx="1344">
                  <c:v>1991.2933814736909</c:v>
                </c:pt>
                <c:pt idx="1345">
                  <c:v>1994.9006552497492</c:v>
                </c:pt>
                <c:pt idx="1346">
                  <c:v>2003.4734150405475</c:v>
                </c:pt>
                <c:pt idx="1347">
                  <c:v>2006.375718799573</c:v>
                </c:pt>
                <c:pt idx="1348">
                  <c:v>2017.6062534742657</c:v>
                </c:pt>
                <c:pt idx="1349">
                  <c:v>2025.6176535614645</c:v>
                </c:pt>
                <c:pt idx="1350">
                  <c:v>2027.7508440783183</c:v>
                </c:pt>
                <c:pt idx="1351">
                  <c:v>2031.4365581603231</c:v>
                </c:pt>
                <c:pt idx="1352">
                  <c:v>2036.4177407952452</c:v>
                </c:pt>
                <c:pt idx="1353">
                  <c:v>2037.0001245431649</c:v>
                </c:pt>
                <c:pt idx="1354">
                  <c:v>2039.5889209306924</c:v>
                </c:pt>
                <c:pt idx="1355">
                  <c:v>2040.7541051783444</c:v>
                </c:pt>
                <c:pt idx="1356">
                  <c:v>2047.5538055542941</c:v>
                </c:pt>
                <c:pt idx="1357">
                  <c:v>2049.1734840509848</c:v>
                </c:pt>
                <c:pt idx="1358">
                  <c:v>2051.5062952325175</c:v>
                </c:pt>
                <c:pt idx="1359">
                  <c:v>2053.3859110806907</c:v>
                </c:pt>
                <c:pt idx="1360">
                  <c:v>2053.4507318933797</c:v>
                </c:pt>
                <c:pt idx="1361">
                  <c:v>2053.7100194589048</c:v>
                </c:pt>
                <c:pt idx="1362">
                  <c:v>2054.0341386236314</c:v>
                </c:pt>
                <c:pt idx="1363">
                  <c:v>2054.0341386236314</c:v>
                </c:pt>
                <c:pt idx="1364">
                  <c:v>2056.1735955869467</c:v>
                </c:pt>
                <c:pt idx="1365">
                  <c:v>2058.9620774756436</c:v>
                </c:pt>
                <c:pt idx="1366">
                  <c:v>2059.9349912290509</c:v>
                </c:pt>
                <c:pt idx="1367">
                  <c:v>2059.9349912290509</c:v>
                </c:pt>
                <c:pt idx="1368">
                  <c:v>2072.9164323000427</c:v>
                </c:pt>
                <c:pt idx="1369">
                  <c:v>2078.3087809841695</c:v>
                </c:pt>
                <c:pt idx="1370">
                  <c:v>2093.917745823635</c:v>
                </c:pt>
                <c:pt idx="1371">
                  <c:v>2102.3177571533438</c:v>
                </c:pt>
                <c:pt idx="1372">
                  <c:v>2105.379994524787</c:v>
                </c:pt>
                <c:pt idx="1373">
                  <c:v>2114.4419174928616</c:v>
                </c:pt>
                <c:pt idx="1374">
                  <c:v>2114.8332651944993</c:v>
                </c:pt>
                <c:pt idx="1375">
                  <c:v>2119.0085953493635</c:v>
                </c:pt>
                <c:pt idx="1376">
                  <c:v>2121.0316481907712</c:v>
                </c:pt>
                <c:pt idx="1377">
                  <c:v>2123.4467952635569</c:v>
                </c:pt>
                <c:pt idx="1378">
                  <c:v>2125.0136886888604</c:v>
                </c:pt>
                <c:pt idx="1379">
                  <c:v>2127.1032611101336</c:v>
                </c:pt>
                <c:pt idx="1380">
                  <c:v>2131.2183792748265</c:v>
                </c:pt>
                <c:pt idx="1381">
                  <c:v>2134.0280792182612</c:v>
                </c:pt>
                <c:pt idx="1382">
                  <c:v>2141.2846544063123</c:v>
                </c:pt>
                <c:pt idx="1383">
                  <c:v>2154.2417841579272</c:v>
                </c:pt>
                <c:pt idx="1384">
                  <c:v>2158.9575816592696</c:v>
                </c:pt>
                <c:pt idx="1385">
                  <c:v>2163.675570069172</c:v>
                </c:pt>
                <c:pt idx="1386">
                  <c:v>2166.1009434640846</c:v>
                </c:pt>
                <c:pt idx="1387">
                  <c:v>2173.5773468463103</c:v>
                </c:pt>
                <c:pt idx="1388">
                  <c:v>2177.1207131485812</c:v>
                </c:pt>
                <c:pt idx="1389">
                  <c:v>2197.2229599244847</c:v>
                </c:pt>
                <c:pt idx="1390">
                  <c:v>2214.004843582271</c:v>
                </c:pt>
                <c:pt idx="1391">
                  <c:v>2226.9223447188301</c:v>
                </c:pt>
                <c:pt idx="1392">
                  <c:v>2242.6294180145037</c:v>
                </c:pt>
                <c:pt idx="1393">
                  <c:v>2249.6325904622463</c:v>
                </c:pt>
                <c:pt idx="1394">
                  <c:v>2260.9399926872002</c:v>
                </c:pt>
                <c:pt idx="1395">
                  <c:v>2265.7046302478057</c:v>
                </c:pt>
                <c:pt idx="1396">
                  <c:v>2270.6700762391156</c:v>
                </c:pt>
                <c:pt idx="1397">
                  <c:v>2276.9629803095222</c:v>
                </c:pt>
                <c:pt idx="1398">
                  <c:v>2278.2882773781012</c:v>
                </c:pt>
                <c:pt idx="1399">
                  <c:v>2282.7292258415264</c:v>
                </c:pt>
                <c:pt idx="1400">
                  <c:v>2289.0956035836925</c:v>
                </c:pt>
                <c:pt idx="1401">
                  <c:v>2305.6260843284967</c:v>
                </c:pt>
                <c:pt idx="1402">
                  <c:v>2307.2871793918357</c:v>
                </c:pt>
                <c:pt idx="1403">
                  <c:v>2308.2839596274903</c:v>
                </c:pt>
                <c:pt idx="1404">
                  <c:v>2309.2143711919844</c:v>
                </c:pt>
                <c:pt idx="1405">
                  <c:v>2312.8703382477765</c:v>
                </c:pt>
                <c:pt idx="1406">
                  <c:v>2320.7847671588734</c:v>
                </c:pt>
                <c:pt idx="1407">
                  <c:v>2321.915873536645</c:v>
                </c:pt>
                <c:pt idx="1408">
                  <c:v>2323.3132859741518</c:v>
                </c:pt>
                <c:pt idx="1409">
                  <c:v>2330.3030552224272</c:v>
                </c:pt>
                <c:pt idx="1410">
                  <c:v>2356.3712194544446</c:v>
                </c:pt>
                <c:pt idx="1411">
                  <c:v>2369.7293796127483</c:v>
                </c:pt>
                <c:pt idx="1412">
                  <c:v>2375.0103267441682</c:v>
                </c:pt>
                <c:pt idx="1413">
                  <c:v>2375.210918913237</c:v>
                </c:pt>
                <c:pt idx="1414">
                  <c:v>2376.6151662305724</c:v>
                </c:pt>
                <c:pt idx="1415">
                  <c:v>2376.9495371707335</c:v>
                </c:pt>
                <c:pt idx="1416">
                  <c:v>2378.9559755134946</c:v>
                </c:pt>
                <c:pt idx="1417">
                  <c:v>2381.6986974147267</c:v>
                </c:pt>
                <c:pt idx="1418">
                  <c:v>2385.1782503466397</c:v>
                </c:pt>
                <c:pt idx="1419">
                  <c:v>2385.5798076293822</c:v>
                </c:pt>
                <c:pt idx="1420">
                  <c:v>2392.3415401708248</c:v>
                </c:pt>
                <c:pt idx="1421">
                  <c:v>2395.8244356587702</c:v>
                </c:pt>
                <c:pt idx="1422">
                  <c:v>2395.9584149836733</c:v>
                </c:pt>
                <c:pt idx="1423">
                  <c:v>2402.5924091354818</c:v>
                </c:pt>
                <c:pt idx="1424">
                  <c:v>2403.3967982764402</c:v>
                </c:pt>
                <c:pt idx="1425">
                  <c:v>2406.0114638696905</c:v>
                </c:pt>
                <c:pt idx="1426">
                  <c:v>2410.0352229683522</c:v>
                </c:pt>
                <c:pt idx="1427">
                  <c:v>2417.3487597282065</c:v>
                </c:pt>
                <c:pt idx="1428">
                  <c:v>2419.6310241885899</c:v>
                </c:pt>
                <c:pt idx="1429">
                  <c:v>2426.2119146724372</c:v>
                </c:pt>
                <c:pt idx="1430">
                  <c:v>2426.4134313403783</c:v>
                </c:pt>
                <c:pt idx="1431">
                  <c:v>2432.460610553283</c:v>
                </c:pt>
                <c:pt idx="1432">
                  <c:v>2436.8972728098688</c:v>
                </c:pt>
                <c:pt idx="1433">
                  <c:v>2439.318005974063</c:v>
                </c:pt>
                <c:pt idx="1434">
                  <c:v>2439.8560171563172</c:v>
                </c:pt>
                <c:pt idx="1435">
                  <c:v>2444.7665525333546</c:v>
                </c:pt>
                <c:pt idx="1436">
                  <c:v>2447.7273569762601</c:v>
                </c:pt>
                <c:pt idx="1437">
                  <c:v>2479.6722833010226</c:v>
                </c:pt>
                <c:pt idx="1438">
                  <c:v>2483.182233919812</c:v>
                </c:pt>
                <c:pt idx="1439">
                  <c:v>2492.4347428348728</c:v>
                </c:pt>
                <c:pt idx="1440">
                  <c:v>2497.6383247730691</c:v>
                </c:pt>
                <c:pt idx="1441">
                  <c:v>2499.1930969635073</c:v>
                </c:pt>
                <c:pt idx="1442">
                  <c:v>2506.4289199937652</c:v>
                </c:pt>
                <c:pt idx="1443">
                  <c:v>2506.4965658663768</c:v>
                </c:pt>
                <c:pt idx="1444">
                  <c:v>2509.4733755771144</c:v>
                </c:pt>
                <c:pt idx="1445">
                  <c:v>2514.7523270407028</c:v>
                </c:pt>
                <c:pt idx="1446">
                  <c:v>2518.4083926922685</c:v>
                </c:pt>
                <c:pt idx="1447">
                  <c:v>2523.9623953010923</c:v>
                </c:pt>
                <c:pt idx="1448">
                  <c:v>2530.4680087449033</c:v>
                </c:pt>
                <c:pt idx="1449">
                  <c:v>2531.6882151908271</c:v>
                </c:pt>
                <c:pt idx="1450">
                  <c:v>2538.3337971093583</c:v>
                </c:pt>
                <c:pt idx="1451">
                  <c:v>2540.3689136544594</c:v>
                </c:pt>
                <c:pt idx="1452">
                  <c:v>2565.7016776369405</c:v>
                </c:pt>
                <c:pt idx="1453">
                  <c:v>2573.9992787286465</c:v>
                </c:pt>
                <c:pt idx="1454">
                  <c:v>2574.3394683461156</c:v>
                </c:pt>
                <c:pt idx="1455">
                  <c:v>2586.3884632365721</c:v>
                </c:pt>
                <c:pt idx="1456">
                  <c:v>2588.9768449390026</c:v>
                </c:pt>
                <c:pt idx="1457">
                  <c:v>2592.7923266392336</c:v>
                </c:pt>
                <c:pt idx="1458">
                  <c:v>2592.7923266392336</c:v>
                </c:pt>
                <c:pt idx="1459">
                  <c:v>2592.8604713296131</c:v>
                </c:pt>
                <c:pt idx="1460">
                  <c:v>2596.6090281883526</c:v>
                </c:pt>
                <c:pt idx="1461">
                  <c:v>2604.1096685781499</c:v>
                </c:pt>
                <c:pt idx="1462">
                  <c:v>2605.3374934318658</c:v>
                </c:pt>
                <c:pt idx="1463">
                  <c:v>2612.9801165517492</c:v>
                </c:pt>
                <c:pt idx="1464">
                  <c:v>2614.277115430124</c:v>
                </c:pt>
                <c:pt idx="1465">
                  <c:v>2642.1621517897179</c:v>
                </c:pt>
                <c:pt idx="1466">
                  <c:v>2654.4162961217044</c:v>
                </c:pt>
                <c:pt idx="1467">
                  <c:v>2657.1563376655345</c:v>
                </c:pt>
                <c:pt idx="1468">
                  <c:v>2661.2675529083513</c:v>
                </c:pt>
                <c:pt idx="1469">
                  <c:v>2694.1382435426153</c:v>
                </c:pt>
                <c:pt idx="1470">
                  <c:v>2694.894133590195</c:v>
                </c:pt>
                <c:pt idx="1471">
                  <c:v>2707.8201156546593</c:v>
                </c:pt>
                <c:pt idx="1472">
                  <c:v>2710.9160980076617</c:v>
                </c:pt>
                <c:pt idx="1473">
                  <c:v>2721.5859326956247</c:v>
                </c:pt>
                <c:pt idx="1474">
                  <c:v>2723.1699763348765</c:v>
                </c:pt>
                <c:pt idx="1475">
                  <c:v>2729.9216300144171</c:v>
                </c:pt>
                <c:pt idx="1476">
                  <c:v>2732.747382234727</c:v>
                </c:pt>
                <c:pt idx="1477">
                  <c:v>2757.6552492495266</c:v>
                </c:pt>
                <c:pt idx="1478">
                  <c:v>2772.9278323024196</c:v>
                </c:pt>
                <c:pt idx="1479">
                  <c:v>2783.650338168185</c:v>
                </c:pt>
                <c:pt idx="1480">
                  <c:v>2783.9963757360297</c:v>
                </c:pt>
                <c:pt idx="1481">
                  <c:v>2786.9034618093283</c:v>
                </c:pt>
                <c:pt idx="1482">
                  <c:v>2792.165585618171</c:v>
                </c:pt>
                <c:pt idx="1483">
                  <c:v>2792.2348385268019</c:v>
                </c:pt>
                <c:pt idx="1484">
                  <c:v>2799.0927313438096</c:v>
                </c:pt>
                <c:pt idx="1485">
                  <c:v>2849.3566524876856</c:v>
                </c:pt>
                <c:pt idx="1486">
                  <c:v>2874.1434897850318</c:v>
                </c:pt>
                <c:pt idx="1487">
                  <c:v>2891.9268888098745</c:v>
                </c:pt>
                <c:pt idx="1488">
                  <c:v>2896.6033637695732</c:v>
                </c:pt>
                <c:pt idx="1489">
                  <c:v>2897.5109308103119</c:v>
                </c:pt>
                <c:pt idx="1490">
                  <c:v>2908.6860731231441</c:v>
                </c:pt>
                <c:pt idx="1491">
                  <c:v>2931.6244658088171</c:v>
                </c:pt>
                <c:pt idx="1492">
                  <c:v>2933.7944599131829</c:v>
                </c:pt>
                <c:pt idx="1493">
                  <c:v>2946.6816465946595</c:v>
                </c:pt>
                <c:pt idx="1494">
                  <c:v>2946.8918660851759</c:v>
                </c:pt>
                <c:pt idx="1495">
                  <c:v>2948.3634943587558</c:v>
                </c:pt>
                <c:pt idx="1496">
                  <c:v>2949.0643262078888</c:v>
                </c:pt>
                <c:pt idx="1497">
                  <c:v>2968.4918340323311</c:v>
                </c:pt>
                <c:pt idx="1498">
                  <c:v>2970.0360083646578</c:v>
                </c:pt>
                <c:pt idx="1499">
                  <c:v>2977.7595140925082</c:v>
                </c:pt>
                <c:pt idx="1500">
                  <c:v>2978.7428204637777</c:v>
                </c:pt>
                <c:pt idx="1501">
                  <c:v>2984.7846888128461</c:v>
                </c:pt>
                <c:pt idx="1502">
                  <c:v>2998.2128285913886</c:v>
                </c:pt>
                <c:pt idx="1503">
                  <c:v>3003.7707290802805</c:v>
                </c:pt>
                <c:pt idx="1504">
                  <c:v>3008.9789060099938</c:v>
                </c:pt>
                <c:pt idx="1505">
                  <c:v>3024.3333782493423</c:v>
                </c:pt>
                <c:pt idx="1506">
                  <c:v>3027.8574560787456</c:v>
                </c:pt>
                <c:pt idx="1507">
                  <c:v>3030.1133371996284</c:v>
                </c:pt>
                <c:pt idx="1508">
                  <c:v>3048.2442039904417</c:v>
                </c:pt>
                <c:pt idx="1509">
                  <c:v>3059.3318949303371</c:v>
                </c:pt>
                <c:pt idx="1510">
                  <c:v>3059.4731962306273</c:v>
                </c:pt>
                <c:pt idx="1511">
                  <c:v>3063.430212563544</c:v>
                </c:pt>
                <c:pt idx="1512">
                  <c:v>3065.338459707747</c:v>
                </c:pt>
                <c:pt idx="1513">
                  <c:v>3086.7710509452072</c:v>
                </c:pt>
                <c:pt idx="1514">
                  <c:v>3095.9057288313525</c:v>
                </c:pt>
                <c:pt idx="1515">
                  <c:v>3111.4978673489254</c:v>
                </c:pt>
                <c:pt idx="1516">
                  <c:v>3128.4560087897139</c:v>
                </c:pt>
                <c:pt idx="1517">
                  <c:v>3133.9948298521244</c:v>
                </c:pt>
                <c:pt idx="1518">
                  <c:v>3145.5053848040156</c:v>
                </c:pt>
                <c:pt idx="1519">
                  <c:v>3146.3583859679402</c:v>
                </c:pt>
                <c:pt idx="1520">
                  <c:v>3147.2825277135616</c:v>
                </c:pt>
                <c:pt idx="1521">
                  <c:v>3154.4644218701328</c:v>
                </c:pt>
                <c:pt idx="1522">
                  <c:v>3157.7365712398469</c:v>
                </c:pt>
                <c:pt idx="1523">
                  <c:v>3164.9236781264763</c:v>
                </c:pt>
                <c:pt idx="1524">
                  <c:v>3169.4085362222331</c:v>
                </c:pt>
                <c:pt idx="1525">
                  <c:v>3176.4589787766413</c:v>
                </c:pt>
                <c:pt idx="1526">
                  <c:v>3179.1661201074503</c:v>
                </c:pt>
                <c:pt idx="1527">
                  <c:v>3205.5514841195672</c:v>
                </c:pt>
                <c:pt idx="1528">
                  <c:v>3216.6189861988951</c:v>
                </c:pt>
                <c:pt idx="1529">
                  <c:v>3220.548171255286</c:v>
                </c:pt>
                <c:pt idx="1530">
                  <c:v>3248.6544998268546</c:v>
                </c:pt>
                <c:pt idx="1531">
                  <c:v>3269.3570771697396</c:v>
                </c:pt>
                <c:pt idx="1532">
                  <c:v>3272.7266526409799</c:v>
                </c:pt>
                <c:pt idx="1533">
                  <c:v>3282.768186766375</c:v>
                </c:pt>
                <c:pt idx="1534">
                  <c:v>3283.6292030087616</c:v>
                </c:pt>
                <c:pt idx="1535">
                  <c:v>3284.5620263930373</c:v>
                </c:pt>
                <c:pt idx="1536">
                  <c:v>3300.4288918545899</c:v>
                </c:pt>
                <c:pt idx="1537">
                  <c:v>3308.1889194979399</c:v>
                </c:pt>
                <c:pt idx="1538">
                  <c:v>3308.8357685249052</c:v>
                </c:pt>
                <c:pt idx="1539">
                  <c:v>3337.4685091245997</c:v>
                </c:pt>
                <c:pt idx="1540">
                  <c:v>3344.6711443268855</c:v>
                </c:pt>
                <c:pt idx="1541">
                  <c:v>3344.6711443268855</c:v>
                </c:pt>
                <c:pt idx="1542">
                  <c:v>3366.2272691459102</c:v>
                </c:pt>
                <c:pt idx="1543">
                  <c:v>3372.5773143222591</c:v>
                </c:pt>
                <c:pt idx="1544">
                  <c:v>3373.5877902207512</c:v>
                </c:pt>
                <c:pt idx="1545">
                  <c:v>3384.7073947426525</c:v>
                </c:pt>
                <c:pt idx="1546">
                  <c:v>3384.7073947426525</c:v>
                </c:pt>
                <c:pt idx="1547">
                  <c:v>3384.7073947426525</c:v>
                </c:pt>
                <c:pt idx="1548">
                  <c:v>3387.8858947165591</c:v>
                </c:pt>
                <c:pt idx="1549">
                  <c:v>3416.6664832435076</c:v>
                </c:pt>
                <c:pt idx="1550">
                  <c:v>3464.7278925714613</c:v>
                </c:pt>
                <c:pt idx="1551">
                  <c:v>3467.2691458248592</c:v>
                </c:pt>
                <c:pt idx="1552">
                  <c:v>3470.3191874848858</c:v>
                </c:pt>
                <c:pt idx="1553">
                  <c:v>3473.8783104852346</c:v>
                </c:pt>
                <c:pt idx="1554">
                  <c:v>3478.8914890126125</c:v>
                </c:pt>
                <c:pt idx="1555">
                  <c:v>3485.6508818522266</c:v>
                </c:pt>
                <c:pt idx="1556">
                  <c:v>3485.723579083412</c:v>
                </c:pt>
                <c:pt idx="1557">
                  <c:v>3489.431577382848</c:v>
                </c:pt>
                <c:pt idx="1558">
                  <c:v>3490.0860194940615</c:v>
                </c:pt>
                <c:pt idx="1559">
                  <c:v>3495.6134892685618</c:v>
                </c:pt>
                <c:pt idx="1560">
                  <c:v>3502.8893879977327</c:v>
                </c:pt>
                <c:pt idx="1561">
                  <c:v>3503.8354977101321</c:v>
                </c:pt>
                <c:pt idx="1562">
                  <c:v>3519.927901141949</c:v>
                </c:pt>
                <c:pt idx="1563">
                  <c:v>3522.0407697088631</c:v>
                </c:pt>
                <c:pt idx="1564">
                  <c:v>3525.8300554240768</c:v>
                </c:pt>
                <c:pt idx="1565">
                  <c:v>3525.8300554240768</c:v>
                </c:pt>
                <c:pt idx="1566">
                  <c:v>3526.4131014938021</c:v>
                </c:pt>
                <c:pt idx="1567">
                  <c:v>3540.4125235002202</c:v>
                </c:pt>
                <c:pt idx="1568">
                  <c:v>3551.2120097391262</c:v>
                </c:pt>
                <c:pt idx="1569">
                  <c:v>3562.0917193765104</c:v>
                </c:pt>
                <c:pt idx="1570">
                  <c:v>3573.0517853684682</c:v>
                </c:pt>
                <c:pt idx="1571">
                  <c:v>3584.0192004089745</c:v>
                </c:pt>
                <c:pt idx="1572">
                  <c:v>3649.0960927292481</c:v>
                </c:pt>
                <c:pt idx="1573">
                  <c:v>3655.5590472828376</c:v>
                </c:pt>
                <c:pt idx="1574">
                  <c:v>3668.271897727936</c:v>
                </c:pt>
                <c:pt idx="1575">
                  <c:v>3690.1928784723013</c:v>
                </c:pt>
                <c:pt idx="1576">
                  <c:v>3704.9945722120701</c:v>
                </c:pt>
                <c:pt idx="1577">
                  <c:v>3708.6049030814816</c:v>
                </c:pt>
                <c:pt idx="1578">
                  <c:v>3708.7522798096506</c:v>
                </c:pt>
                <c:pt idx="1579">
                  <c:v>3716.3439068546086</c:v>
                </c:pt>
                <c:pt idx="1580">
                  <c:v>3722.9801365583698</c:v>
                </c:pt>
                <c:pt idx="1581">
                  <c:v>3727.1106482606383</c:v>
                </c:pt>
                <c:pt idx="1582">
                  <c:v>3730.7994485349614</c:v>
                </c:pt>
                <c:pt idx="1583">
                  <c:v>3760.3384349172238</c:v>
                </c:pt>
                <c:pt idx="1584">
                  <c:v>3782.3779097039646</c:v>
                </c:pt>
                <c:pt idx="1585">
                  <c:v>3787.2629270818848</c:v>
                </c:pt>
                <c:pt idx="1586">
                  <c:v>3790.372289174521</c:v>
                </c:pt>
                <c:pt idx="1587">
                  <c:v>3796.8148774802416</c:v>
                </c:pt>
                <c:pt idx="1588">
                  <c:v>3805.18639137521</c:v>
                </c:pt>
                <c:pt idx="1589">
                  <c:v>3830.5476046063964</c:v>
                </c:pt>
                <c:pt idx="1590">
                  <c:v>3845.395688450275</c:v>
                </c:pt>
                <c:pt idx="1591">
                  <c:v>3871.5586142127731</c:v>
                </c:pt>
                <c:pt idx="1592">
                  <c:v>3879.4447723714457</c:v>
                </c:pt>
                <c:pt idx="1593">
                  <c:v>3882.5704412400119</c:v>
                </c:pt>
                <c:pt idx="1594">
                  <c:v>3895.5254660201435</c:v>
                </c:pt>
                <c:pt idx="1595">
                  <c:v>3923.7014020105776</c:v>
                </c:pt>
                <c:pt idx="1596">
                  <c:v>3924.9696095694085</c:v>
                </c:pt>
                <c:pt idx="1597">
                  <c:v>3927.207840033619</c:v>
                </c:pt>
                <c:pt idx="1598">
                  <c:v>3930.8642123182171</c:v>
                </c:pt>
                <c:pt idx="1599">
                  <c:v>3935.4170549883561</c:v>
                </c:pt>
                <c:pt idx="1600">
                  <c:v>3954.1629129278022</c:v>
                </c:pt>
                <c:pt idx="1601">
                  <c:v>3963.5804682536523</c:v>
                </c:pt>
                <c:pt idx="1602">
                  <c:v>3968.0667266511377</c:v>
                </c:pt>
                <c:pt idx="1603">
                  <c:v>3968.0667266511377</c:v>
                </c:pt>
                <c:pt idx="1604">
                  <c:v>3997.9283114090217</c:v>
                </c:pt>
                <c:pt idx="1605">
                  <c:v>4004.0712884207842</c:v>
                </c:pt>
                <c:pt idx="1606">
                  <c:v>4005.4200204962167</c:v>
                </c:pt>
                <c:pt idx="1607">
                  <c:v>4012.3150776337502</c:v>
                </c:pt>
                <c:pt idx="1608">
                  <c:v>4106.326734965337</c:v>
                </c:pt>
                <c:pt idx="1609">
                  <c:v>4125.6982637814835</c:v>
                </c:pt>
                <c:pt idx="1610">
                  <c:v>4171.1513469170632</c:v>
                </c:pt>
                <c:pt idx="1611">
                  <c:v>4224.2143788463973</c:v>
                </c:pt>
                <c:pt idx="1612">
                  <c:v>4255.8481740237776</c:v>
                </c:pt>
                <c:pt idx="1613">
                  <c:v>4269.6707008177627</c:v>
                </c:pt>
                <c:pt idx="1614">
                  <c:v>4280.8420952927709</c:v>
                </c:pt>
                <c:pt idx="1615">
                  <c:v>4307.694284819363</c:v>
                </c:pt>
                <c:pt idx="1616">
                  <c:v>4312.4904010837463</c:v>
                </c:pt>
                <c:pt idx="1617">
                  <c:v>4312.5665391753655</c:v>
                </c:pt>
                <c:pt idx="1618">
                  <c:v>4322.924013882448</c:v>
                </c:pt>
                <c:pt idx="1619">
                  <c:v>4341.6724256479074</c:v>
                </c:pt>
                <c:pt idx="1620">
                  <c:v>4372.1948395368072</c:v>
                </c:pt>
                <c:pt idx="1621">
                  <c:v>4379.832618048973</c:v>
                </c:pt>
                <c:pt idx="1622">
                  <c:v>4387.4732596961276</c:v>
                </c:pt>
                <c:pt idx="1623">
                  <c:v>4387.4732596961276</c:v>
                </c:pt>
                <c:pt idx="1624">
                  <c:v>4388.5431778095235</c:v>
                </c:pt>
                <c:pt idx="1625">
                  <c:v>4393.1291757836061</c:v>
                </c:pt>
                <c:pt idx="1626">
                  <c:v>4399.0925107671701</c:v>
                </c:pt>
                <c:pt idx="1627">
                  <c:v>4402.6866409725935</c:v>
                </c:pt>
                <c:pt idx="1628">
                  <c:v>4408.4232601821141</c:v>
                </c:pt>
                <c:pt idx="1629">
                  <c:v>4408.4232601821141</c:v>
                </c:pt>
                <c:pt idx="1630">
                  <c:v>4514.1848406445215</c:v>
                </c:pt>
                <c:pt idx="1631">
                  <c:v>4537.4949977188198</c:v>
                </c:pt>
                <c:pt idx="1632">
                  <c:v>4544.7317486053116</c:v>
                </c:pt>
                <c:pt idx="1633">
                  <c:v>4544.8087485767837</c:v>
                </c:pt>
                <c:pt idx="1634">
                  <c:v>4548.3510488634374</c:v>
                </c:pt>
                <c:pt idx="1635">
                  <c:v>4552.8952978529142</c:v>
                </c:pt>
                <c:pt idx="1636">
                  <c:v>4599.1629807967493</c:v>
                </c:pt>
                <c:pt idx="1637">
                  <c:v>4606.883965748586</c:v>
                </c:pt>
                <c:pt idx="1638">
                  <c:v>4613.9897130889913</c:v>
                </c:pt>
                <c:pt idx="1639">
                  <c:v>4625.4256002509301</c:v>
                </c:pt>
                <c:pt idx="1640">
                  <c:v>4636.7901938006171</c:v>
                </c:pt>
                <c:pt idx="1641">
                  <c:v>4652.8034750058205</c:v>
                </c:pt>
                <c:pt idx="1642">
                  <c:v>4654.8930314774798</c:v>
                </c:pt>
                <c:pt idx="1643">
                  <c:v>4662.6338712498609</c:v>
                </c:pt>
                <c:pt idx="1644">
                  <c:v>4668.2864149099705</c:v>
                </c:pt>
                <c:pt idx="1645">
                  <c:v>4670.4549010785177</c:v>
                </c:pt>
                <c:pt idx="1646">
                  <c:v>4676.5742865366601</c:v>
                </c:pt>
                <c:pt idx="1647">
                  <c:v>4716.9739137965389</c:v>
                </c:pt>
                <c:pt idx="1648">
                  <c:v>4723.1838564562267</c:v>
                </c:pt>
                <c:pt idx="1649">
                  <c:v>4746.2534568617466</c:v>
                </c:pt>
                <c:pt idx="1650">
                  <c:v>4748.8959453277439</c:v>
                </c:pt>
                <c:pt idx="1651">
                  <c:v>4772.5367818919212</c:v>
                </c:pt>
                <c:pt idx="1652">
                  <c:v>4774.0151620697352</c:v>
                </c:pt>
                <c:pt idx="1653">
                  <c:v>4785.2228882475865</c:v>
                </c:pt>
                <c:pt idx="1654">
                  <c:v>4849.5410504258307</c:v>
                </c:pt>
                <c:pt idx="1655">
                  <c:v>4863.3639027185827</c:v>
                </c:pt>
                <c:pt idx="1656">
                  <c:v>4866.0200939872939</c:v>
                </c:pt>
                <c:pt idx="1657">
                  <c:v>4870.3175243147816</c:v>
                </c:pt>
                <c:pt idx="1658">
                  <c:v>4901.6739454313183</c:v>
                </c:pt>
                <c:pt idx="1659">
                  <c:v>4909.5001308474602</c:v>
                </c:pt>
                <c:pt idx="1660">
                  <c:v>4910.1263397750654</c:v>
                </c:pt>
                <c:pt idx="1661">
                  <c:v>4912.8662024633268</c:v>
                </c:pt>
                <c:pt idx="1662">
                  <c:v>4925.0820913060106</c:v>
                </c:pt>
                <c:pt idx="1663">
                  <c:v>4930.3306273587841</c:v>
                </c:pt>
                <c:pt idx="1664">
                  <c:v>4959.8854359008392</c:v>
                </c:pt>
                <c:pt idx="1665">
                  <c:v>5008.5710730749061</c:v>
                </c:pt>
                <c:pt idx="1666">
                  <c:v>5077.6871312016692</c:v>
                </c:pt>
                <c:pt idx="1667">
                  <c:v>5085.5717501545396</c:v>
                </c:pt>
                <c:pt idx="1668">
                  <c:v>5087.2278470313058</c:v>
                </c:pt>
                <c:pt idx="1669">
                  <c:v>5145.1834347056765</c:v>
                </c:pt>
                <c:pt idx="1670">
                  <c:v>5161.0781160198167</c:v>
                </c:pt>
                <c:pt idx="1671">
                  <c:v>5488.9501401903253</c:v>
                </c:pt>
                <c:pt idx="1672">
                  <c:v>5488.9501401903253</c:v>
                </c:pt>
                <c:pt idx="1673">
                  <c:v>5609.4923889204983</c:v>
                </c:pt>
                <c:pt idx="1674">
                  <c:v>6269.2898679982845</c:v>
                </c:pt>
                <c:pt idx="1675">
                  <c:v>6586.8841858705046</c:v>
                </c:pt>
                <c:pt idx="1676">
                  <c:v>6905.9681877315634</c:v>
                </c:pt>
                <c:pt idx="1677">
                  <c:v>6968.6439095975629</c:v>
                </c:pt>
                <c:pt idx="1678">
                  <c:v>6977.0539404564779</c:v>
                </c:pt>
                <c:pt idx="1679">
                  <c:v>7036.0641035100252</c:v>
                </c:pt>
                <c:pt idx="1680">
                  <c:v>7207.3262035773296</c:v>
                </c:pt>
                <c:pt idx="1681">
                  <c:v>7828.1347093973518</c:v>
                </c:pt>
                <c:pt idx="1682">
                  <c:v>8796.405008829377</c:v>
                </c:pt>
                <c:pt idx="1683">
                  <c:v>8829.1173566564903</c:v>
                </c:pt>
                <c:pt idx="1684">
                  <c:v>9387.6907518782991</c:v>
                </c:pt>
                <c:pt idx="1685">
                  <c:v>9432.0985816109242</c:v>
                </c:pt>
                <c:pt idx="1686">
                  <c:v>9449.9969748431122</c:v>
                </c:pt>
                <c:pt idx="1687">
                  <c:v>9512.9123257378778</c:v>
                </c:pt>
                <c:pt idx="1688">
                  <c:v>9655.1474064562262</c:v>
                </c:pt>
                <c:pt idx="1689">
                  <c:v>9761.7348763748978</c:v>
                </c:pt>
                <c:pt idx="1690">
                  <c:v>9854.5302758322741</c:v>
                </c:pt>
                <c:pt idx="1691">
                  <c:v>9896.9003326216916</c:v>
                </c:pt>
                <c:pt idx="1692">
                  <c:v>10211.630768703924</c:v>
                </c:pt>
                <c:pt idx="1693">
                  <c:v>10440.53458115932</c:v>
                </c:pt>
                <c:pt idx="1694">
                  <c:v>11598.533332616778</c:v>
                </c:pt>
                <c:pt idx="1695">
                  <c:v>11654.95302951968</c:v>
                </c:pt>
                <c:pt idx="1696">
                  <c:v>12267.657915845937</c:v>
                </c:pt>
                <c:pt idx="1697">
                  <c:v>13035.614294144947</c:v>
                </c:pt>
                <c:pt idx="1698">
                  <c:v>14021.332932943518</c:v>
                </c:pt>
                <c:pt idx="1699">
                  <c:v>15079.087258987138</c:v>
                </c:pt>
                <c:pt idx="1700">
                  <c:v>18500.748890961448</c:v>
                </c:pt>
                <c:pt idx="1701">
                  <c:v>26018.3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E6-4D58-B637-E6B206DDF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2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 Shift (z)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29616"/>
        <c:crosses val="autoZero"/>
        <c:crossBetween val="midCat"/>
      </c:valAx>
      <c:valAx>
        <c:axId val="310729616"/>
        <c:scaling>
          <c:orientation val="minMax"/>
          <c:max val="16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Luminou Distance (Gpc)</a:t>
                </a:r>
              </a:p>
            </c:rich>
          </c:tx>
          <c:layout>
            <c:manualLayout>
              <c:xMode val="edge"/>
              <c:yMode val="edge"/>
              <c:x val="6.2610131868941089E-3"/>
              <c:y val="0.303766422574391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28632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92523661815"/>
          <c:y val="4.6146106736657914E-2"/>
          <c:w val="0.84291656724727593"/>
          <c:h val="0.63837743898238331"/>
        </c:manualLayout>
      </c:layout>
      <c:scatterChart>
        <c:scatterStyle val="lineMarker"/>
        <c:varyColors val="0"/>
        <c:ser>
          <c:idx val="1"/>
          <c:order val="0"/>
          <c:tx>
            <c:v>LCDMError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tx2"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'SNe Ia Data'!$B$7:$B$1707</c:f>
              <c:numCache>
                <c:formatCode>0.00</c:formatCode>
                <c:ptCount val="1701"/>
                <c:pt idx="0">
                  <c:v>1.2199999999999999E-3</c:v>
                </c:pt>
                <c:pt idx="1">
                  <c:v>1.2199999999999999E-3</c:v>
                </c:pt>
                <c:pt idx="2">
                  <c:v>2.5600000000000002E-3</c:v>
                </c:pt>
                <c:pt idx="3">
                  <c:v>2.5600000000000002E-3</c:v>
                </c:pt>
                <c:pt idx="4">
                  <c:v>2.99E-3</c:v>
                </c:pt>
                <c:pt idx="5">
                  <c:v>3.1700000000000001E-3</c:v>
                </c:pt>
                <c:pt idx="6">
                  <c:v>3.31E-3</c:v>
                </c:pt>
                <c:pt idx="7">
                  <c:v>3.31E-3</c:v>
                </c:pt>
                <c:pt idx="8">
                  <c:v>3.31E-3</c:v>
                </c:pt>
                <c:pt idx="9">
                  <c:v>3.31E-3</c:v>
                </c:pt>
                <c:pt idx="10">
                  <c:v>3.3300000000000001E-3</c:v>
                </c:pt>
                <c:pt idx="11">
                  <c:v>3.49E-3</c:v>
                </c:pt>
                <c:pt idx="12">
                  <c:v>3.49E-3</c:v>
                </c:pt>
                <c:pt idx="13">
                  <c:v>3.5899999999999999E-3</c:v>
                </c:pt>
                <c:pt idx="14">
                  <c:v>3.8400000000000001E-3</c:v>
                </c:pt>
                <c:pt idx="15">
                  <c:v>4.0699999999999998E-3</c:v>
                </c:pt>
                <c:pt idx="16">
                  <c:v>4.0699999999999998E-3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4.6499999999999996E-3</c:v>
                </c:pt>
                <c:pt idx="20">
                  <c:v>4.6499999999999996E-3</c:v>
                </c:pt>
                <c:pt idx="21">
                  <c:v>4.8199999999999996E-3</c:v>
                </c:pt>
                <c:pt idx="22">
                  <c:v>4.8300000000000001E-3</c:v>
                </c:pt>
                <c:pt idx="23">
                  <c:v>4.8300000000000001E-3</c:v>
                </c:pt>
                <c:pt idx="24">
                  <c:v>4.8300000000000001E-3</c:v>
                </c:pt>
                <c:pt idx="25">
                  <c:v>4.8300000000000001E-3</c:v>
                </c:pt>
                <c:pt idx="26">
                  <c:v>4.8300000000000001E-3</c:v>
                </c:pt>
                <c:pt idx="27">
                  <c:v>4.8799999999999998E-3</c:v>
                </c:pt>
                <c:pt idx="28">
                  <c:v>4.8799999999999998E-3</c:v>
                </c:pt>
                <c:pt idx="29">
                  <c:v>5.3800000000000002E-3</c:v>
                </c:pt>
                <c:pt idx="30">
                  <c:v>5.4799999999999996E-3</c:v>
                </c:pt>
                <c:pt idx="31">
                  <c:v>5.7000000000000002E-3</c:v>
                </c:pt>
                <c:pt idx="32">
                  <c:v>5.7000000000000002E-3</c:v>
                </c:pt>
                <c:pt idx="33">
                  <c:v>5.7099999999999998E-3</c:v>
                </c:pt>
                <c:pt idx="34">
                  <c:v>5.7099999999999998E-3</c:v>
                </c:pt>
                <c:pt idx="35">
                  <c:v>5.8700000000000002E-3</c:v>
                </c:pt>
                <c:pt idx="36">
                  <c:v>5.8799999999999998E-3</c:v>
                </c:pt>
                <c:pt idx="37">
                  <c:v>5.9199999999999999E-3</c:v>
                </c:pt>
                <c:pt idx="38">
                  <c:v>6.0200000000000002E-3</c:v>
                </c:pt>
                <c:pt idx="39">
                  <c:v>6.0200000000000002E-3</c:v>
                </c:pt>
                <c:pt idx="40">
                  <c:v>6.0200000000000002E-3</c:v>
                </c:pt>
                <c:pt idx="41">
                  <c:v>6.1599999999999997E-3</c:v>
                </c:pt>
                <c:pt idx="42">
                  <c:v>6.1599999999999997E-3</c:v>
                </c:pt>
                <c:pt idx="43">
                  <c:v>6.2500000000000003E-3</c:v>
                </c:pt>
                <c:pt idx="44">
                  <c:v>6.2500000000000003E-3</c:v>
                </c:pt>
                <c:pt idx="45">
                  <c:v>6.2500000000000003E-3</c:v>
                </c:pt>
                <c:pt idx="46">
                  <c:v>6.2500000000000003E-3</c:v>
                </c:pt>
                <c:pt idx="47">
                  <c:v>6.3E-3</c:v>
                </c:pt>
                <c:pt idx="48">
                  <c:v>6.3E-3</c:v>
                </c:pt>
                <c:pt idx="49">
                  <c:v>6.3E-3</c:v>
                </c:pt>
                <c:pt idx="50">
                  <c:v>6.3099999999999996E-3</c:v>
                </c:pt>
                <c:pt idx="51">
                  <c:v>6.3400000000000001E-3</c:v>
                </c:pt>
                <c:pt idx="52">
                  <c:v>6.4799999999999996E-3</c:v>
                </c:pt>
                <c:pt idx="53">
                  <c:v>6.4799999999999996E-3</c:v>
                </c:pt>
                <c:pt idx="54">
                  <c:v>6.6499999999999997E-3</c:v>
                </c:pt>
                <c:pt idx="55">
                  <c:v>6.6800000000000002E-3</c:v>
                </c:pt>
                <c:pt idx="56">
                  <c:v>6.7299999999999999E-3</c:v>
                </c:pt>
                <c:pt idx="57">
                  <c:v>6.7600000000000004E-3</c:v>
                </c:pt>
                <c:pt idx="58">
                  <c:v>6.77E-3</c:v>
                </c:pt>
                <c:pt idx="59">
                  <c:v>6.77E-3</c:v>
                </c:pt>
                <c:pt idx="60">
                  <c:v>6.77E-3</c:v>
                </c:pt>
                <c:pt idx="61">
                  <c:v>6.9199999999999999E-3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7.1900000000000002E-3</c:v>
                </c:pt>
                <c:pt idx="66">
                  <c:v>7.1900000000000002E-3</c:v>
                </c:pt>
                <c:pt idx="67">
                  <c:v>7.4700000000000001E-3</c:v>
                </c:pt>
                <c:pt idx="68">
                  <c:v>7.4700000000000001E-3</c:v>
                </c:pt>
                <c:pt idx="69">
                  <c:v>7.4700000000000001E-3</c:v>
                </c:pt>
                <c:pt idx="70">
                  <c:v>7.4999999999999997E-3</c:v>
                </c:pt>
                <c:pt idx="71">
                  <c:v>7.4999999999999997E-3</c:v>
                </c:pt>
                <c:pt idx="72">
                  <c:v>7.9500000000000005E-3</c:v>
                </c:pt>
                <c:pt idx="73">
                  <c:v>8.1399999999999997E-3</c:v>
                </c:pt>
                <c:pt idx="74">
                  <c:v>8.1399999999999997E-3</c:v>
                </c:pt>
                <c:pt idx="75">
                  <c:v>8.1399999999999997E-3</c:v>
                </c:pt>
                <c:pt idx="76">
                  <c:v>8.1499999999999993E-3</c:v>
                </c:pt>
                <c:pt idx="77">
                  <c:v>8.1499999999999993E-3</c:v>
                </c:pt>
                <c:pt idx="78">
                  <c:v>8.1499999999999993E-3</c:v>
                </c:pt>
                <c:pt idx="79">
                  <c:v>8.1700000000000002E-3</c:v>
                </c:pt>
                <c:pt idx="80">
                  <c:v>8.1799999999999998E-3</c:v>
                </c:pt>
                <c:pt idx="81">
                  <c:v>8.2100000000000003E-3</c:v>
                </c:pt>
                <c:pt idx="82">
                  <c:v>8.3800000000000003E-3</c:v>
                </c:pt>
                <c:pt idx="83">
                  <c:v>8.3800000000000003E-3</c:v>
                </c:pt>
                <c:pt idx="84">
                  <c:v>8.5500000000000003E-3</c:v>
                </c:pt>
                <c:pt idx="85">
                  <c:v>8.5500000000000003E-3</c:v>
                </c:pt>
                <c:pt idx="86">
                  <c:v>8.5699999999999995E-3</c:v>
                </c:pt>
                <c:pt idx="87">
                  <c:v>8.6099999999999996E-3</c:v>
                </c:pt>
                <c:pt idx="88">
                  <c:v>8.6300000000000005E-3</c:v>
                </c:pt>
                <c:pt idx="89">
                  <c:v>8.6300000000000005E-3</c:v>
                </c:pt>
                <c:pt idx="90">
                  <c:v>8.6300000000000005E-3</c:v>
                </c:pt>
                <c:pt idx="91">
                  <c:v>8.6400000000000001E-3</c:v>
                </c:pt>
                <c:pt idx="92">
                  <c:v>8.8299999999999993E-3</c:v>
                </c:pt>
                <c:pt idx="93">
                  <c:v>9.0600000000000003E-3</c:v>
                </c:pt>
                <c:pt idx="94">
                  <c:v>9.0600000000000003E-3</c:v>
                </c:pt>
                <c:pt idx="95">
                  <c:v>9.2499999999999995E-3</c:v>
                </c:pt>
                <c:pt idx="96">
                  <c:v>9.2499999999999995E-3</c:v>
                </c:pt>
                <c:pt idx="97">
                  <c:v>9.2499999999999995E-3</c:v>
                </c:pt>
                <c:pt idx="98">
                  <c:v>9.3500000000000007E-3</c:v>
                </c:pt>
                <c:pt idx="99">
                  <c:v>9.5399999999999999E-3</c:v>
                </c:pt>
                <c:pt idx="100">
                  <c:v>9.5399999999999999E-3</c:v>
                </c:pt>
                <c:pt idx="101">
                  <c:v>9.5399999999999999E-3</c:v>
                </c:pt>
                <c:pt idx="102">
                  <c:v>9.5399999999999999E-3</c:v>
                </c:pt>
                <c:pt idx="103">
                  <c:v>9.5700000000000004E-3</c:v>
                </c:pt>
                <c:pt idx="104">
                  <c:v>9.5700000000000004E-3</c:v>
                </c:pt>
                <c:pt idx="105">
                  <c:v>9.6600000000000002E-3</c:v>
                </c:pt>
                <c:pt idx="106">
                  <c:v>9.6600000000000002E-3</c:v>
                </c:pt>
                <c:pt idx="107">
                  <c:v>9.9299999999999996E-3</c:v>
                </c:pt>
                <c:pt idx="108">
                  <c:v>9.9600000000000001E-3</c:v>
                </c:pt>
                <c:pt idx="109">
                  <c:v>9.9600000000000001E-3</c:v>
                </c:pt>
                <c:pt idx="110">
                  <c:v>9.9600000000000001E-3</c:v>
                </c:pt>
                <c:pt idx="111">
                  <c:v>1.0160000000000001E-2</c:v>
                </c:pt>
                <c:pt idx="112">
                  <c:v>1.017E-2</c:v>
                </c:pt>
                <c:pt idx="113">
                  <c:v>1.017E-2</c:v>
                </c:pt>
                <c:pt idx="114">
                  <c:v>1.026E-2</c:v>
                </c:pt>
                <c:pt idx="115">
                  <c:v>1.026E-2</c:v>
                </c:pt>
                <c:pt idx="116">
                  <c:v>1.0279999999999999E-2</c:v>
                </c:pt>
                <c:pt idx="117">
                  <c:v>1.042E-2</c:v>
                </c:pt>
                <c:pt idx="118">
                  <c:v>1.044E-2</c:v>
                </c:pt>
                <c:pt idx="119">
                  <c:v>1.061E-2</c:v>
                </c:pt>
                <c:pt idx="120">
                  <c:v>1.061E-2</c:v>
                </c:pt>
                <c:pt idx="121">
                  <c:v>1.073E-2</c:v>
                </c:pt>
                <c:pt idx="122">
                  <c:v>1.0789999999999999E-2</c:v>
                </c:pt>
                <c:pt idx="123">
                  <c:v>1.0789999999999999E-2</c:v>
                </c:pt>
                <c:pt idx="124">
                  <c:v>1.0959999999999999E-2</c:v>
                </c:pt>
                <c:pt idx="125">
                  <c:v>1.1140000000000001E-2</c:v>
                </c:pt>
                <c:pt idx="126">
                  <c:v>1.1140000000000001E-2</c:v>
                </c:pt>
                <c:pt idx="127">
                  <c:v>1.1220000000000001E-2</c:v>
                </c:pt>
                <c:pt idx="128">
                  <c:v>1.1220000000000001E-2</c:v>
                </c:pt>
                <c:pt idx="129">
                  <c:v>1.1220000000000001E-2</c:v>
                </c:pt>
                <c:pt idx="130">
                  <c:v>1.155E-2</c:v>
                </c:pt>
                <c:pt idx="131">
                  <c:v>1.1950000000000001E-2</c:v>
                </c:pt>
                <c:pt idx="132">
                  <c:v>1.213E-2</c:v>
                </c:pt>
                <c:pt idx="133">
                  <c:v>1.2200000000000001E-2</c:v>
                </c:pt>
                <c:pt idx="134">
                  <c:v>1.2330000000000001E-2</c:v>
                </c:pt>
                <c:pt idx="135">
                  <c:v>1.2460000000000001E-2</c:v>
                </c:pt>
                <c:pt idx="136">
                  <c:v>1.2579999999999999E-2</c:v>
                </c:pt>
                <c:pt idx="137">
                  <c:v>1.2579999999999999E-2</c:v>
                </c:pt>
                <c:pt idx="138">
                  <c:v>1.259E-2</c:v>
                </c:pt>
                <c:pt idx="139">
                  <c:v>1.259E-2</c:v>
                </c:pt>
                <c:pt idx="140">
                  <c:v>1.2789999999999999E-2</c:v>
                </c:pt>
                <c:pt idx="141">
                  <c:v>1.2829999999999999E-2</c:v>
                </c:pt>
                <c:pt idx="142">
                  <c:v>1.2829999999999999E-2</c:v>
                </c:pt>
                <c:pt idx="143">
                  <c:v>1.303E-2</c:v>
                </c:pt>
                <c:pt idx="144">
                  <c:v>1.303E-2</c:v>
                </c:pt>
                <c:pt idx="145">
                  <c:v>1.304E-2</c:v>
                </c:pt>
                <c:pt idx="146">
                  <c:v>1.304E-2</c:v>
                </c:pt>
                <c:pt idx="147">
                  <c:v>1.312E-2</c:v>
                </c:pt>
                <c:pt idx="148">
                  <c:v>1.312E-2</c:v>
                </c:pt>
                <c:pt idx="149">
                  <c:v>1.325E-2</c:v>
                </c:pt>
                <c:pt idx="150">
                  <c:v>1.325E-2</c:v>
                </c:pt>
                <c:pt idx="151">
                  <c:v>1.325E-2</c:v>
                </c:pt>
                <c:pt idx="152">
                  <c:v>1.375E-2</c:v>
                </c:pt>
                <c:pt idx="153">
                  <c:v>1.375E-2</c:v>
                </c:pt>
                <c:pt idx="154">
                  <c:v>1.375E-2</c:v>
                </c:pt>
                <c:pt idx="155">
                  <c:v>1.376E-2</c:v>
                </c:pt>
                <c:pt idx="156">
                  <c:v>1.3860000000000001E-2</c:v>
                </c:pt>
                <c:pt idx="157">
                  <c:v>1.388E-2</c:v>
                </c:pt>
                <c:pt idx="158">
                  <c:v>1.389E-2</c:v>
                </c:pt>
                <c:pt idx="159">
                  <c:v>1.389E-2</c:v>
                </c:pt>
                <c:pt idx="160">
                  <c:v>1.4109999999999999E-2</c:v>
                </c:pt>
                <c:pt idx="161">
                  <c:v>1.4239999999999999E-2</c:v>
                </c:pt>
                <c:pt idx="162">
                  <c:v>1.4420000000000001E-2</c:v>
                </c:pt>
                <c:pt idx="163">
                  <c:v>1.4420000000000001E-2</c:v>
                </c:pt>
                <c:pt idx="164">
                  <c:v>1.4420000000000001E-2</c:v>
                </c:pt>
                <c:pt idx="165">
                  <c:v>1.4420000000000001E-2</c:v>
                </c:pt>
                <c:pt idx="166">
                  <c:v>1.4420000000000001E-2</c:v>
                </c:pt>
                <c:pt idx="167">
                  <c:v>1.4460000000000001E-2</c:v>
                </c:pt>
                <c:pt idx="168">
                  <c:v>1.4500000000000001E-2</c:v>
                </c:pt>
                <c:pt idx="169">
                  <c:v>1.453E-2</c:v>
                </c:pt>
                <c:pt idx="170">
                  <c:v>1.46E-2</c:v>
                </c:pt>
                <c:pt idx="171">
                  <c:v>1.4619999999999999E-2</c:v>
                </c:pt>
                <c:pt idx="172">
                  <c:v>1.4630000000000001E-2</c:v>
                </c:pt>
                <c:pt idx="173">
                  <c:v>1.4630000000000001E-2</c:v>
                </c:pt>
                <c:pt idx="174">
                  <c:v>1.4670000000000001E-2</c:v>
                </c:pt>
                <c:pt idx="175">
                  <c:v>1.472E-2</c:v>
                </c:pt>
                <c:pt idx="176">
                  <c:v>1.4840000000000001E-2</c:v>
                </c:pt>
                <c:pt idx="177">
                  <c:v>1.4919999999999999E-2</c:v>
                </c:pt>
                <c:pt idx="178">
                  <c:v>1.4930000000000001E-2</c:v>
                </c:pt>
                <c:pt idx="179">
                  <c:v>1.499E-2</c:v>
                </c:pt>
                <c:pt idx="180">
                  <c:v>1.499E-2</c:v>
                </c:pt>
                <c:pt idx="181">
                  <c:v>1.515E-2</c:v>
                </c:pt>
                <c:pt idx="182">
                  <c:v>1.519E-2</c:v>
                </c:pt>
                <c:pt idx="183">
                  <c:v>1.525E-2</c:v>
                </c:pt>
                <c:pt idx="184">
                  <c:v>1.529E-2</c:v>
                </c:pt>
                <c:pt idx="185">
                  <c:v>1.542E-2</c:v>
                </c:pt>
                <c:pt idx="186">
                  <c:v>1.5429999999999999E-2</c:v>
                </c:pt>
                <c:pt idx="187">
                  <c:v>1.546E-2</c:v>
                </c:pt>
                <c:pt idx="188">
                  <c:v>1.549E-2</c:v>
                </c:pt>
                <c:pt idx="189">
                  <c:v>1.55E-2</c:v>
                </c:pt>
                <c:pt idx="190">
                  <c:v>1.55E-2</c:v>
                </c:pt>
                <c:pt idx="191">
                  <c:v>1.55E-2</c:v>
                </c:pt>
                <c:pt idx="192">
                  <c:v>1.55E-2</c:v>
                </c:pt>
                <c:pt idx="193">
                  <c:v>1.5570000000000001E-2</c:v>
                </c:pt>
                <c:pt idx="194">
                  <c:v>1.5570000000000001E-2</c:v>
                </c:pt>
                <c:pt idx="195">
                  <c:v>1.562E-2</c:v>
                </c:pt>
                <c:pt idx="196">
                  <c:v>1.562E-2</c:v>
                </c:pt>
                <c:pt idx="197">
                  <c:v>1.5650000000000001E-2</c:v>
                </c:pt>
                <c:pt idx="198">
                  <c:v>1.576E-2</c:v>
                </c:pt>
                <c:pt idx="199">
                  <c:v>1.5779999999999999E-2</c:v>
                </c:pt>
                <c:pt idx="200">
                  <c:v>1.5779999999999999E-2</c:v>
                </c:pt>
                <c:pt idx="201">
                  <c:v>1.5810000000000001E-2</c:v>
                </c:pt>
                <c:pt idx="202">
                  <c:v>1.5810000000000001E-2</c:v>
                </c:pt>
                <c:pt idx="203">
                  <c:v>1.5869999999999999E-2</c:v>
                </c:pt>
                <c:pt idx="204">
                  <c:v>1.5879999999999998E-2</c:v>
                </c:pt>
                <c:pt idx="205">
                  <c:v>1.5900000000000001E-2</c:v>
                </c:pt>
                <c:pt idx="206">
                  <c:v>1.5900000000000001E-2</c:v>
                </c:pt>
                <c:pt idx="207">
                  <c:v>1.5900000000000001E-2</c:v>
                </c:pt>
                <c:pt idx="208">
                  <c:v>1.6029999999999999E-2</c:v>
                </c:pt>
                <c:pt idx="209">
                  <c:v>1.652E-2</c:v>
                </c:pt>
                <c:pt idx="210">
                  <c:v>1.652E-2</c:v>
                </c:pt>
                <c:pt idx="211">
                  <c:v>1.6559999999999998E-2</c:v>
                </c:pt>
                <c:pt idx="212">
                  <c:v>1.6570000000000001E-2</c:v>
                </c:pt>
                <c:pt idx="213">
                  <c:v>1.6619999999999999E-2</c:v>
                </c:pt>
                <c:pt idx="214">
                  <c:v>1.6660000000000001E-2</c:v>
                </c:pt>
                <c:pt idx="215">
                  <c:v>1.6709999999999999E-2</c:v>
                </c:pt>
                <c:pt idx="216">
                  <c:v>1.678E-2</c:v>
                </c:pt>
                <c:pt idx="217">
                  <c:v>1.6820000000000002E-2</c:v>
                </c:pt>
                <c:pt idx="218">
                  <c:v>1.6820000000000002E-2</c:v>
                </c:pt>
                <c:pt idx="219">
                  <c:v>1.6820000000000002E-2</c:v>
                </c:pt>
                <c:pt idx="220">
                  <c:v>1.6899999999999998E-2</c:v>
                </c:pt>
                <c:pt idx="221">
                  <c:v>1.6899999999999998E-2</c:v>
                </c:pt>
                <c:pt idx="222">
                  <c:v>1.6920000000000001E-2</c:v>
                </c:pt>
                <c:pt idx="223">
                  <c:v>1.6979999999999999E-2</c:v>
                </c:pt>
                <c:pt idx="224">
                  <c:v>1.6990000000000002E-2</c:v>
                </c:pt>
                <c:pt idx="225">
                  <c:v>1.7049999999999999E-2</c:v>
                </c:pt>
                <c:pt idx="226">
                  <c:v>1.7180000000000001E-2</c:v>
                </c:pt>
                <c:pt idx="227">
                  <c:v>1.7180000000000001E-2</c:v>
                </c:pt>
                <c:pt idx="228">
                  <c:v>1.72E-2</c:v>
                </c:pt>
                <c:pt idx="229">
                  <c:v>1.7299999999999999E-2</c:v>
                </c:pt>
                <c:pt idx="230">
                  <c:v>1.7299999999999999E-2</c:v>
                </c:pt>
                <c:pt idx="231">
                  <c:v>1.7330000000000002E-2</c:v>
                </c:pt>
                <c:pt idx="232">
                  <c:v>1.7330000000000002E-2</c:v>
                </c:pt>
                <c:pt idx="233">
                  <c:v>1.7340000000000001E-2</c:v>
                </c:pt>
                <c:pt idx="234">
                  <c:v>1.737E-2</c:v>
                </c:pt>
                <c:pt idx="235">
                  <c:v>1.737E-2</c:v>
                </c:pt>
                <c:pt idx="236">
                  <c:v>1.7430000000000001E-2</c:v>
                </c:pt>
                <c:pt idx="237">
                  <c:v>1.7469999999999999E-2</c:v>
                </c:pt>
                <c:pt idx="238">
                  <c:v>1.7469999999999999E-2</c:v>
                </c:pt>
                <c:pt idx="239">
                  <c:v>1.7520000000000001E-2</c:v>
                </c:pt>
                <c:pt idx="240">
                  <c:v>1.7760000000000001E-2</c:v>
                </c:pt>
                <c:pt idx="241">
                  <c:v>1.7780000000000001E-2</c:v>
                </c:pt>
                <c:pt idx="242">
                  <c:v>1.7780000000000001E-2</c:v>
                </c:pt>
                <c:pt idx="243">
                  <c:v>1.7840000000000002E-2</c:v>
                </c:pt>
                <c:pt idx="244">
                  <c:v>1.7840000000000002E-2</c:v>
                </c:pt>
                <c:pt idx="245">
                  <c:v>1.7899999999999999E-2</c:v>
                </c:pt>
                <c:pt idx="246">
                  <c:v>1.8020000000000001E-2</c:v>
                </c:pt>
                <c:pt idx="247">
                  <c:v>1.8079999999999999E-2</c:v>
                </c:pt>
                <c:pt idx="248">
                  <c:v>1.8259999999999998E-2</c:v>
                </c:pt>
                <c:pt idx="249">
                  <c:v>1.8259999999999998E-2</c:v>
                </c:pt>
                <c:pt idx="250">
                  <c:v>1.839E-2</c:v>
                </c:pt>
                <c:pt idx="251">
                  <c:v>1.8550000000000001E-2</c:v>
                </c:pt>
                <c:pt idx="252">
                  <c:v>1.8550000000000001E-2</c:v>
                </c:pt>
                <c:pt idx="253">
                  <c:v>1.865E-2</c:v>
                </c:pt>
                <c:pt idx="254">
                  <c:v>1.865E-2</c:v>
                </c:pt>
                <c:pt idx="255">
                  <c:v>1.866E-2</c:v>
                </c:pt>
                <c:pt idx="256">
                  <c:v>1.8749999999999999E-2</c:v>
                </c:pt>
                <c:pt idx="257">
                  <c:v>1.8749999999999999E-2</c:v>
                </c:pt>
                <c:pt idx="258">
                  <c:v>1.9050000000000001E-2</c:v>
                </c:pt>
                <c:pt idx="259">
                  <c:v>1.9470000000000001E-2</c:v>
                </c:pt>
                <c:pt idx="260">
                  <c:v>1.9470000000000001E-2</c:v>
                </c:pt>
                <c:pt idx="261">
                  <c:v>1.975E-2</c:v>
                </c:pt>
                <c:pt idx="262">
                  <c:v>1.975E-2</c:v>
                </c:pt>
                <c:pt idx="263">
                  <c:v>1.976E-2</c:v>
                </c:pt>
                <c:pt idx="264">
                  <c:v>1.9949999999999999E-2</c:v>
                </c:pt>
                <c:pt idx="265">
                  <c:v>2.001E-2</c:v>
                </c:pt>
                <c:pt idx="266">
                  <c:v>2.0060000000000001E-2</c:v>
                </c:pt>
                <c:pt idx="267">
                  <c:v>2.019E-2</c:v>
                </c:pt>
                <c:pt idx="268">
                  <c:v>2.019E-2</c:v>
                </c:pt>
                <c:pt idx="269">
                  <c:v>2.0230000000000001E-2</c:v>
                </c:pt>
                <c:pt idx="270">
                  <c:v>2.0230000000000001E-2</c:v>
                </c:pt>
                <c:pt idx="271">
                  <c:v>2.0230000000000001E-2</c:v>
                </c:pt>
                <c:pt idx="272">
                  <c:v>2.0230000000000001E-2</c:v>
                </c:pt>
                <c:pt idx="273">
                  <c:v>2.0240000000000001E-2</c:v>
                </c:pt>
                <c:pt idx="274">
                  <c:v>2.034E-2</c:v>
                </c:pt>
                <c:pt idx="275">
                  <c:v>2.034E-2</c:v>
                </c:pt>
                <c:pt idx="276">
                  <c:v>2.035E-2</c:v>
                </c:pt>
                <c:pt idx="277">
                  <c:v>2.035E-2</c:v>
                </c:pt>
                <c:pt idx="278">
                  <c:v>2.035E-2</c:v>
                </c:pt>
                <c:pt idx="279">
                  <c:v>2.044E-2</c:v>
                </c:pt>
                <c:pt idx="280">
                  <c:v>2.0490000000000001E-2</c:v>
                </c:pt>
                <c:pt idx="281">
                  <c:v>2.052E-2</c:v>
                </c:pt>
                <c:pt idx="282">
                  <c:v>2.0559999999999998E-2</c:v>
                </c:pt>
                <c:pt idx="283">
                  <c:v>2.0559999999999998E-2</c:v>
                </c:pt>
                <c:pt idx="284">
                  <c:v>2.0809999999999999E-2</c:v>
                </c:pt>
                <c:pt idx="285">
                  <c:v>2.0820000000000002E-2</c:v>
                </c:pt>
                <c:pt idx="286">
                  <c:v>2.0820000000000002E-2</c:v>
                </c:pt>
                <c:pt idx="287">
                  <c:v>2.0899999999999998E-2</c:v>
                </c:pt>
                <c:pt idx="288">
                  <c:v>2.0959999999999999E-2</c:v>
                </c:pt>
                <c:pt idx="289">
                  <c:v>2.1059999999999999E-2</c:v>
                </c:pt>
                <c:pt idx="290">
                  <c:v>2.1160000000000002E-2</c:v>
                </c:pt>
                <c:pt idx="291">
                  <c:v>2.1160000000000002E-2</c:v>
                </c:pt>
                <c:pt idx="292">
                  <c:v>2.1180000000000001E-2</c:v>
                </c:pt>
                <c:pt idx="293">
                  <c:v>2.1180000000000001E-2</c:v>
                </c:pt>
                <c:pt idx="294">
                  <c:v>2.1309999999999999E-2</c:v>
                </c:pt>
                <c:pt idx="295">
                  <c:v>2.1309999999999999E-2</c:v>
                </c:pt>
                <c:pt idx="296">
                  <c:v>2.1309999999999999E-2</c:v>
                </c:pt>
                <c:pt idx="297">
                  <c:v>2.1340000000000001E-2</c:v>
                </c:pt>
                <c:pt idx="298">
                  <c:v>2.137E-2</c:v>
                </c:pt>
                <c:pt idx="299">
                  <c:v>2.1510000000000001E-2</c:v>
                </c:pt>
                <c:pt idx="300">
                  <c:v>2.1530000000000001E-2</c:v>
                </c:pt>
                <c:pt idx="301">
                  <c:v>2.1700000000000001E-2</c:v>
                </c:pt>
                <c:pt idx="302">
                  <c:v>2.1829999999999999E-2</c:v>
                </c:pt>
                <c:pt idx="303">
                  <c:v>2.1829999999999999E-2</c:v>
                </c:pt>
                <c:pt idx="304">
                  <c:v>2.197E-2</c:v>
                </c:pt>
                <c:pt idx="305">
                  <c:v>2.198E-2</c:v>
                </c:pt>
                <c:pt idx="306">
                  <c:v>2.2030000000000001E-2</c:v>
                </c:pt>
                <c:pt idx="307">
                  <c:v>2.205E-2</c:v>
                </c:pt>
                <c:pt idx="308">
                  <c:v>2.2069999999999999E-2</c:v>
                </c:pt>
                <c:pt idx="309">
                  <c:v>2.215E-2</c:v>
                </c:pt>
                <c:pt idx="310">
                  <c:v>2.2190000000000001E-2</c:v>
                </c:pt>
                <c:pt idx="311">
                  <c:v>2.2280000000000001E-2</c:v>
                </c:pt>
                <c:pt idx="312">
                  <c:v>2.2280000000000001E-2</c:v>
                </c:pt>
                <c:pt idx="313">
                  <c:v>2.231E-2</c:v>
                </c:pt>
                <c:pt idx="314">
                  <c:v>2.2339999999999999E-2</c:v>
                </c:pt>
                <c:pt idx="315">
                  <c:v>2.2339999999999999E-2</c:v>
                </c:pt>
                <c:pt idx="316">
                  <c:v>2.2360000000000001E-2</c:v>
                </c:pt>
                <c:pt idx="317">
                  <c:v>2.239E-2</c:v>
                </c:pt>
                <c:pt idx="318">
                  <c:v>2.239E-2</c:v>
                </c:pt>
                <c:pt idx="319">
                  <c:v>2.24E-2</c:v>
                </c:pt>
                <c:pt idx="320">
                  <c:v>2.24E-2</c:v>
                </c:pt>
                <c:pt idx="321">
                  <c:v>2.2409999999999999E-2</c:v>
                </c:pt>
                <c:pt idx="322">
                  <c:v>2.2550000000000001E-2</c:v>
                </c:pt>
                <c:pt idx="323">
                  <c:v>2.266E-2</c:v>
                </c:pt>
                <c:pt idx="324">
                  <c:v>2.2700000000000001E-2</c:v>
                </c:pt>
                <c:pt idx="325">
                  <c:v>2.273E-2</c:v>
                </c:pt>
                <c:pt idx="326">
                  <c:v>2.2950000000000002E-2</c:v>
                </c:pt>
                <c:pt idx="327">
                  <c:v>2.2950000000000002E-2</c:v>
                </c:pt>
                <c:pt idx="328">
                  <c:v>2.298E-2</c:v>
                </c:pt>
                <c:pt idx="329">
                  <c:v>2.298E-2</c:v>
                </c:pt>
                <c:pt idx="330">
                  <c:v>2.3029999999999998E-2</c:v>
                </c:pt>
                <c:pt idx="331">
                  <c:v>2.307E-2</c:v>
                </c:pt>
                <c:pt idx="332">
                  <c:v>2.3130000000000001E-2</c:v>
                </c:pt>
                <c:pt idx="333">
                  <c:v>2.316E-2</c:v>
                </c:pt>
                <c:pt idx="334">
                  <c:v>2.3210000000000001E-2</c:v>
                </c:pt>
                <c:pt idx="335">
                  <c:v>2.325E-2</c:v>
                </c:pt>
                <c:pt idx="336">
                  <c:v>2.3310000000000001E-2</c:v>
                </c:pt>
                <c:pt idx="337">
                  <c:v>2.3310000000000001E-2</c:v>
                </c:pt>
                <c:pt idx="338">
                  <c:v>2.342E-2</c:v>
                </c:pt>
                <c:pt idx="339">
                  <c:v>2.342E-2</c:v>
                </c:pt>
                <c:pt idx="340">
                  <c:v>2.342E-2</c:v>
                </c:pt>
                <c:pt idx="341">
                  <c:v>2.3429999999999999E-2</c:v>
                </c:pt>
                <c:pt idx="342">
                  <c:v>2.3429999999999999E-2</c:v>
                </c:pt>
                <c:pt idx="343">
                  <c:v>2.3439999999999999E-2</c:v>
                </c:pt>
                <c:pt idx="344">
                  <c:v>2.3519999999999999E-2</c:v>
                </c:pt>
                <c:pt idx="345">
                  <c:v>2.3539999999999998E-2</c:v>
                </c:pt>
                <c:pt idx="346">
                  <c:v>2.3570000000000001E-2</c:v>
                </c:pt>
                <c:pt idx="347">
                  <c:v>2.3570000000000001E-2</c:v>
                </c:pt>
                <c:pt idx="348">
                  <c:v>2.3570000000000001E-2</c:v>
                </c:pt>
                <c:pt idx="349">
                  <c:v>2.3650000000000001E-2</c:v>
                </c:pt>
                <c:pt idx="350">
                  <c:v>2.3689999999999999E-2</c:v>
                </c:pt>
                <c:pt idx="351">
                  <c:v>2.3879999999999998E-2</c:v>
                </c:pt>
                <c:pt idx="352">
                  <c:v>2.3900000000000001E-2</c:v>
                </c:pt>
                <c:pt idx="353">
                  <c:v>2.3900000000000001E-2</c:v>
                </c:pt>
                <c:pt idx="354">
                  <c:v>2.3910000000000001E-2</c:v>
                </c:pt>
                <c:pt idx="355">
                  <c:v>2.401E-2</c:v>
                </c:pt>
                <c:pt idx="356">
                  <c:v>2.4109999999999999E-2</c:v>
                </c:pt>
                <c:pt idx="357">
                  <c:v>2.4109999999999999E-2</c:v>
                </c:pt>
                <c:pt idx="358">
                  <c:v>2.4119999999999999E-2</c:v>
                </c:pt>
                <c:pt idx="359">
                  <c:v>2.4170000000000001E-2</c:v>
                </c:pt>
                <c:pt idx="360">
                  <c:v>2.4170000000000001E-2</c:v>
                </c:pt>
                <c:pt idx="361">
                  <c:v>2.4279999999999999E-2</c:v>
                </c:pt>
                <c:pt idx="362">
                  <c:v>2.4289999999999999E-2</c:v>
                </c:pt>
                <c:pt idx="363">
                  <c:v>2.4320000000000001E-2</c:v>
                </c:pt>
                <c:pt idx="364">
                  <c:v>2.4320000000000001E-2</c:v>
                </c:pt>
                <c:pt idx="365">
                  <c:v>2.4320000000000001E-2</c:v>
                </c:pt>
                <c:pt idx="366">
                  <c:v>2.4340000000000001E-2</c:v>
                </c:pt>
                <c:pt idx="367">
                  <c:v>2.453E-2</c:v>
                </c:pt>
                <c:pt idx="368">
                  <c:v>2.453E-2</c:v>
                </c:pt>
                <c:pt idx="369">
                  <c:v>2.453E-2</c:v>
                </c:pt>
                <c:pt idx="370">
                  <c:v>2.4570000000000002E-2</c:v>
                </c:pt>
                <c:pt idx="371">
                  <c:v>2.462E-2</c:v>
                </c:pt>
                <c:pt idx="372">
                  <c:v>2.462E-2</c:v>
                </c:pt>
                <c:pt idx="373">
                  <c:v>2.462E-2</c:v>
                </c:pt>
                <c:pt idx="374">
                  <c:v>2.4639999999999999E-2</c:v>
                </c:pt>
                <c:pt idx="375">
                  <c:v>2.4639999999999999E-2</c:v>
                </c:pt>
                <c:pt idx="376">
                  <c:v>2.4660000000000001E-2</c:v>
                </c:pt>
                <c:pt idx="377">
                  <c:v>2.4910000000000002E-2</c:v>
                </c:pt>
                <c:pt idx="378">
                  <c:v>2.494E-2</c:v>
                </c:pt>
                <c:pt idx="379">
                  <c:v>2.5090000000000001E-2</c:v>
                </c:pt>
                <c:pt idx="380">
                  <c:v>2.5100000000000001E-2</c:v>
                </c:pt>
                <c:pt idx="381">
                  <c:v>2.5100000000000001E-2</c:v>
                </c:pt>
                <c:pt idx="382">
                  <c:v>2.5100000000000001E-2</c:v>
                </c:pt>
                <c:pt idx="383">
                  <c:v>2.5100000000000001E-2</c:v>
                </c:pt>
                <c:pt idx="384">
                  <c:v>2.512E-2</c:v>
                </c:pt>
                <c:pt idx="385">
                  <c:v>2.513E-2</c:v>
                </c:pt>
                <c:pt idx="386">
                  <c:v>2.5170000000000001E-2</c:v>
                </c:pt>
                <c:pt idx="387">
                  <c:v>2.5170000000000001E-2</c:v>
                </c:pt>
                <c:pt idx="388">
                  <c:v>2.5170000000000001E-2</c:v>
                </c:pt>
                <c:pt idx="389">
                  <c:v>2.5190000000000001E-2</c:v>
                </c:pt>
                <c:pt idx="390">
                  <c:v>2.5190000000000001E-2</c:v>
                </c:pt>
                <c:pt idx="391">
                  <c:v>2.521E-2</c:v>
                </c:pt>
                <c:pt idx="392">
                  <c:v>2.5250000000000002E-2</c:v>
                </c:pt>
                <c:pt idx="393">
                  <c:v>2.5250000000000002E-2</c:v>
                </c:pt>
                <c:pt idx="394">
                  <c:v>2.5340000000000001E-2</c:v>
                </c:pt>
                <c:pt idx="395">
                  <c:v>2.5340000000000001E-2</c:v>
                </c:pt>
                <c:pt idx="396">
                  <c:v>2.5559999999999999E-2</c:v>
                </c:pt>
                <c:pt idx="397">
                  <c:v>2.5569999999999999E-2</c:v>
                </c:pt>
                <c:pt idx="398">
                  <c:v>2.5850000000000001E-2</c:v>
                </c:pt>
                <c:pt idx="399">
                  <c:v>2.5909999999999999E-2</c:v>
                </c:pt>
                <c:pt idx="400">
                  <c:v>2.596E-2</c:v>
                </c:pt>
                <c:pt idx="401">
                  <c:v>2.598E-2</c:v>
                </c:pt>
                <c:pt idx="402">
                  <c:v>2.598E-2</c:v>
                </c:pt>
                <c:pt idx="403">
                  <c:v>2.598E-2</c:v>
                </c:pt>
                <c:pt idx="404">
                  <c:v>2.598E-2</c:v>
                </c:pt>
                <c:pt idx="405">
                  <c:v>2.6259999999999999E-2</c:v>
                </c:pt>
                <c:pt idx="406">
                  <c:v>2.6259999999999999E-2</c:v>
                </c:pt>
                <c:pt idx="407">
                  <c:v>2.632E-2</c:v>
                </c:pt>
                <c:pt idx="408">
                  <c:v>2.6689999999999998E-2</c:v>
                </c:pt>
                <c:pt idx="409">
                  <c:v>2.691E-2</c:v>
                </c:pt>
                <c:pt idx="410">
                  <c:v>2.691E-2</c:v>
                </c:pt>
                <c:pt idx="411">
                  <c:v>2.6950000000000002E-2</c:v>
                </c:pt>
                <c:pt idx="412">
                  <c:v>2.7130000000000001E-2</c:v>
                </c:pt>
                <c:pt idx="413">
                  <c:v>2.7140000000000001E-2</c:v>
                </c:pt>
                <c:pt idx="414">
                  <c:v>2.7300000000000001E-2</c:v>
                </c:pt>
                <c:pt idx="415">
                  <c:v>2.7310000000000001E-2</c:v>
                </c:pt>
                <c:pt idx="416">
                  <c:v>2.7310000000000001E-2</c:v>
                </c:pt>
                <c:pt idx="417">
                  <c:v>2.7310000000000001E-2</c:v>
                </c:pt>
                <c:pt idx="418">
                  <c:v>2.7310000000000001E-2</c:v>
                </c:pt>
                <c:pt idx="419">
                  <c:v>2.7359999999999999E-2</c:v>
                </c:pt>
                <c:pt idx="420">
                  <c:v>2.7400000000000001E-2</c:v>
                </c:pt>
                <c:pt idx="421">
                  <c:v>2.741E-2</c:v>
                </c:pt>
                <c:pt idx="422">
                  <c:v>2.7480000000000001E-2</c:v>
                </c:pt>
                <c:pt idx="423">
                  <c:v>2.7480000000000001E-2</c:v>
                </c:pt>
                <c:pt idx="424">
                  <c:v>2.7480000000000001E-2</c:v>
                </c:pt>
                <c:pt idx="425">
                  <c:v>2.7730000000000001E-2</c:v>
                </c:pt>
                <c:pt idx="426">
                  <c:v>2.8029999999999999E-2</c:v>
                </c:pt>
                <c:pt idx="427">
                  <c:v>2.8049999999999999E-2</c:v>
                </c:pt>
                <c:pt idx="428">
                  <c:v>2.81E-2</c:v>
                </c:pt>
                <c:pt idx="429">
                  <c:v>2.8160000000000001E-2</c:v>
                </c:pt>
                <c:pt idx="430">
                  <c:v>2.819E-2</c:v>
                </c:pt>
                <c:pt idx="431">
                  <c:v>2.8199999999999999E-2</c:v>
                </c:pt>
                <c:pt idx="432">
                  <c:v>2.8230000000000002E-2</c:v>
                </c:pt>
                <c:pt idx="433">
                  <c:v>2.8230000000000002E-2</c:v>
                </c:pt>
                <c:pt idx="434">
                  <c:v>2.8230000000000002E-2</c:v>
                </c:pt>
                <c:pt idx="435">
                  <c:v>2.8330000000000001E-2</c:v>
                </c:pt>
                <c:pt idx="436">
                  <c:v>2.844E-2</c:v>
                </c:pt>
                <c:pt idx="437">
                  <c:v>2.844E-2</c:v>
                </c:pt>
                <c:pt idx="438">
                  <c:v>2.8490000000000001E-2</c:v>
                </c:pt>
                <c:pt idx="439">
                  <c:v>2.8490000000000001E-2</c:v>
                </c:pt>
                <c:pt idx="440">
                  <c:v>2.8490000000000001E-2</c:v>
                </c:pt>
                <c:pt idx="441">
                  <c:v>2.8490000000000001E-2</c:v>
                </c:pt>
                <c:pt idx="442">
                  <c:v>2.8490000000000001E-2</c:v>
                </c:pt>
                <c:pt idx="443">
                  <c:v>2.8570000000000002E-2</c:v>
                </c:pt>
                <c:pt idx="444">
                  <c:v>2.8580000000000001E-2</c:v>
                </c:pt>
                <c:pt idx="445">
                  <c:v>2.8660000000000001E-2</c:v>
                </c:pt>
                <c:pt idx="446">
                  <c:v>2.8660000000000001E-2</c:v>
                </c:pt>
                <c:pt idx="447">
                  <c:v>2.8729999999999999E-2</c:v>
                </c:pt>
                <c:pt idx="448">
                  <c:v>2.8879999999999999E-2</c:v>
                </c:pt>
                <c:pt idx="449">
                  <c:v>2.8979999999999999E-2</c:v>
                </c:pt>
                <c:pt idx="450">
                  <c:v>2.9020000000000001E-2</c:v>
                </c:pt>
                <c:pt idx="451">
                  <c:v>2.913E-2</c:v>
                </c:pt>
                <c:pt idx="452">
                  <c:v>2.9149999999999999E-2</c:v>
                </c:pt>
                <c:pt idx="453">
                  <c:v>2.9170000000000001E-2</c:v>
                </c:pt>
                <c:pt idx="454">
                  <c:v>2.9190000000000001E-2</c:v>
                </c:pt>
                <c:pt idx="455">
                  <c:v>2.938E-2</c:v>
                </c:pt>
                <c:pt idx="456">
                  <c:v>2.938E-2</c:v>
                </c:pt>
                <c:pt idx="457">
                  <c:v>2.9440000000000001E-2</c:v>
                </c:pt>
                <c:pt idx="458">
                  <c:v>2.947E-2</c:v>
                </c:pt>
                <c:pt idx="459">
                  <c:v>2.9489999999999999E-2</c:v>
                </c:pt>
                <c:pt idx="460">
                  <c:v>2.9499999999999998E-2</c:v>
                </c:pt>
                <c:pt idx="461">
                  <c:v>2.9530000000000001E-2</c:v>
                </c:pt>
                <c:pt idx="462">
                  <c:v>2.9559999999999999E-2</c:v>
                </c:pt>
                <c:pt idx="463">
                  <c:v>2.9690000000000001E-2</c:v>
                </c:pt>
                <c:pt idx="464">
                  <c:v>2.9780000000000001E-2</c:v>
                </c:pt>
                <c:pt idx="465">
                  <c:v>2.9780000000000001E-2</c:v>
                </c:pt>
                <c:pt idx="466">
                  <c:v>2.9899999999999999E-2</c:v>
                </c:pt>
                <c:pt idx="467">
                  <c:v>2.9960000000000001E-2</c:v>
                </c:pt>
                <c:pt idx="468">
                  <c:v>3.0120000000000001E-2</c:v>
                </c:pt>
                <c:pt idx="469">
                  <c:v>3.0120000000000001E-2</c:v>
                </c:pt>
                <c:pt idx="470">
                  <c:v>3.0120000000000001E-2</c:v>
                </c:pt>
                <c:pt idx="471">
                  <c:v>3.023E-2</c:v>
                </c:pt>
                <c:pt idx="472">
                  <c:v>3.031E-2</c:v>
                </c:pt>
                <c:pt idx="473">
                  <c:v>3.0360000000000002E-2</c:v>
                </c:pt>
                <c:pt idx="474">
                  <c:v>3.0470000000000001E-2</c:v>
                </c:pt>
                <c:pt idx="475">
                  <c:v>3.0589999999999999E-2</c:v>
                </c:pt>
                <c:pt idx="476">
                  <c:v>3.075E-2</c:v>
                </c:pt>
                <c:pt idx="477">
                  <c:v>3.0759999999999999E-2</c:v>
                </c:pt>
                <c:pt idx="478">
                  <c:v>3.083E-2</c:v>
                </c:pt>
                <c:pt idx="479">
                  <c:v>3.0859999999999999E-2</c:v>
                </c:pt>
                <c:pt idx="480">
                  <c:v>3.091E-2</c:v>
                </c:pt>
                <c:pt idx="481">
                  <c:v>3.0960000000000001E-2</c:v>
                </c:pt>
                <c:pt idx="482">
                  <c:v>3.108E-2</c:v>
                </c:pt>
                <c:pt idx="483">
                  <c:v>3.108E-2</c:v>
                </c:pt>
                <c:pt idx="484">
                  <c:v>3.108E-2</c:v>
                </c:pt>
                <c:pt idx="485">
                  <c:v>3.1099999999999999E-2</c:v>
                </c:pt>
                <c:pt idx="486">
                  <c:v>3.1140000000000001E-2</c:v>
                </c:pt>
                <c:pt idx="487">
                  <c:v>3.1140000000000001E-2</c:v>
                </c:pt>
                <c:pt idx="488">
                  <c:v>3.116E-2</c:v>
                </c:pt>
                <c:pt idx="489">
                  <c:v>3.117E-2</c:v>
                </c:pt>
                <c:pt idx="490">
                  <c:v>3.1179999999999999E-2</c:v>
                </c:pt>
                <c:pt idx="491">
                  <c:v>3.1199999999999999E-2</c:v>
                </c:pt>
                <c:pt idx="492">
                  <c:v>3.1199999999999999E-2</c:v>
                </c:pt>
                <c:pt idx="493">
                  <c:v>3.1199999999999999E-2</c:v>
                </c:pt>
                <c:pt idx="494">
                  <c:v>3.1210000000000002E-2</c:v>
                </c:pt>
                <c:pt idx="495">
                  <c:v>3.1210000000000002E-2</c:v>
                </c:pt>
                <c:pt idx="496">
                  <c:v>3.1210000000000002E-2</c:v>
                </c:pt>
                <c:pt idx="497">
                  <c:v>3.1320000000000001E-2</c:v>
                </c:pt>
                <c:pt idx="498">
                  <c:v>3.143E-2</c:v>
                </c:pt>
                <c:pt idx="499">
                  <c:v>3.143E-2</c:v>
                </c:pt>
                <c:pt idx="500">
                  <c:v>3.1469999999999998E-2</c:v>
                </c:pt>
                <c:pt idx="501">
                  <c:v>3.1480000000000001E-2</c:v>
                </c:pt>
                <c:pt idx="502">
                  <c:v>3.1480000000000001E-2</c:v>
                </c:pt>
                <c:pt idx="503">
                  <c:v>3.1620000000000002E-2</c:v>
                </c:pt>
                <c:pt idx="504">
                  <c:v>3.1620000000000002E-2</c:v>
                </c:pt>
                <c:pt idx="505">
                  <c:v>3.1660000000000001E-2</c:v>
                </c:pt>
                <c:pt idx="506">
                  <c:v>3.1919999999999997E-2</c:v>
                </c:pt>
                <c:pt idx="507">
                  <c:v>3.2009999999999997E-2</c:v>
                </c:pt>
                <c:pt idx="508">
                  <c:v>3.236E-2</c:v>
                </c:pt>
                <c:pt idx="509">
                  <c:v>3.2550000000000003E-2</c:v>
                </c:pt>
                <c:pt idx="510">
                  <c:v>3.2599999999999997E-2</c:v>
                </c:pt>
                <c:pt idx="511">
                  <c:v>3.2599999999999997E-2</c:v>
                </c:pt>
                <c:pt idx="512">
                  <c:v>3.2640000000000002E-2</c:v>
                </c:pt>
                <c:pt idx="513">
                  <c:v>3.2640000000000002E-2</c:v>
                </c:pt>
                <c:pt idx="514">
                  <c:v>3.2640000000000002E-2</c:v>
                </c:pt>
                <c:pt idx="515">
                  <c:v>3.2719999999999999E-2</c:v>
                </c:pt>
                <c:pt idx="516">
                  <c:v>3.2719999999999999E-2</c:v>
                </c:pt>
                <c:pt idx="517">
                  <c:v>3.2719999999999999E-2</c:v>
                </c:pt>
                <c:pt idx="518">
                  <c:v>3.2820000000000002E-2</c:v>
                </c:pt>
                <c:pt idx="519">
                  <c:v>3.2890000000000003E-2</c:v>
                </c:pt>
                <c:pt idx="520">
                  <c:v>3.2899999999999999E-2</c:v>
                </c:pt>
                <c:pt idx="521">
                  <c:v>3.2939999999999997E-2</c:v>
                </c:pt>
                <c:pt idx="522">
                  <c:v>3.2960000000000003E-2</c:v>
                </c:pt>
                <c:pt idx="523">
                  <c:v>3.2960000000000003E-2</c:v>
                </c:pt>
                <c:pt idx="524">
                  <c:v>3.2980000000000002E-2</c:v>
                </c:pt>
                <c:pt idx="525">
                  <c:v>3.3329999999999999E-2</c:v>
                </c:pt>
                <c:pt idx="526">
                  <c:v>3.3329999999999999E-2</c:v>
                </c:pt>
                <c:pt idx="527">
                  <c:v>3.3349999999999998E-2</c:v>
                </c:pt>
                <c:pt idx="528">
                  <c:v>3.3410000000000002E-2</c:v>
                </c:pt>
                <c:pt idx="529">
                  <c:v>3.3410000000000002E-2</c:v>
                </c:pt>
                <c:pt idx="530">
                  <c:v>3.3709999999999997E-2</c:v>
                </c:pt>
                <c:pt idx="531">
                  <c:v>3.3730000000000003E-2</c:v>
                </c:pt>
                <c:pt idx="532">
                  <c:v>3.3750000000000002E-2</c:v>
                </c:pt>
                <c:pt idx="533">
                  <c:v>3.3779999999999998E-2</c:v>
                </c:pt>
                <c:pt idx="534">
                  <c:v>3.3930000000000002E-2</c:v>
                </c:pt>
                <c:pt idx="535">
                  <c:v>3.4029999999999998E-2</c:v>
                </c:pt>
                <c:pt idx="536">
                  <c:v>3.4279999999999998E-2</c:v>
                </c:pt>
                <c:pt idx="537">
                  <c:v>3.4279999999999998E-2</c:v>
                </c:pt>
                <c:pt idx="538">
                  <c:v>3.4369999999999998E-2</c:v>
                </c:pt>
                <c:pt idx="539">
                  <c:v>3.4410000000000003E-2</c:v>
                </c:pt>
                <c:pt idx="540">
                  <c:v>3.4509999999999999E-2</c:v>
                </c:pt>
                <c:pt idx="541">
                  <c:v>3.4590000000000003E-2</c:v>
                </c:pt>
                <c:pt idx="542">
                  <c:v>3.4790000000000001E-2</c:v>
                </c:pt>
                <c:pt idx="543">
                  <c:v>3.4909999999999997E-2</c:v>
                </c:pt>
                <c:pt idx="544">
                  <c:v>3.5119999999999998E-2</c:v>
                </c:pt>
                <c:pt idx="545">
                  <c:v>3.5150000000000001E-2</c:v>
                </c:pt>
                <c:pt idx="546">
                  <c:v>3.5159999999999997E-2</c:v>
                </c:pt>
                <c:pt idx="547">
                  <c:v>3.5159999999999997E-2</c:v>
                </c:pt>
                <c:pt idx="548">
                  <c:v>3.5220000000000001E-2</c:v>
                </c:pt>
                <c:pt idx="549">
                  <c:v>3.5290000000000002E-2</c:v>
                </c:pt>
                <c:pt idx="550">
                  <c:v>3.551E-2</c:v>
                </c:pt>
                <c:pt idx="551">
                  <c:v>3.5680000000000003E-2</c:v>
                </c:pt>
                <c:pt idx="552">
                  <c:v>3.576E-2</c:v>
                </c:pt>
                <c:pt idx="553">
                  <c:v>3.576E-2</c:v>
                </c:pt>
                <c:pt idx="554">
                  <c:v>3.5830000000000001E-2</c:v>
                </c:pt>
                <c:pt idx="555">
                  <c:v>3.585E-2</c:v>
                </c:pt>
                <c:pt idx="556">
                  <c:v>3.5990000000000001E-2</c:v>
                </c:pt>
                <c:pt idx="557">
                  <c:v>3.6159999999999998E-2</c:v>
                </c:pt>
                <c:pt idx="558">
                  <c:v>3.6240000000000001E-2</c:v>
                </c:pt>
                <c:pt idx="559">
                  <c:v>3.635E-2</c:v>
                </c:pt>
                <c:pt idx="560">
                  <c:v>3.6819999999999999E-2</c:v>
                </c:pt>
                <c:pt idx="561">
                  <c:v>3.6819999999999999E-2</c:v>
                </c:pt>
                <c:pt idx="562">
                  <c:v>3.6970000000000003E-2</c:v>
                </c:pt>
                <c:pt idx="563">
                  <c:v>3.7019999999999997E-2</c:v>
                </c:pt>
                <c:pt idx="564">
                  <c:v>3.7019999999999997E-2</c:v>
                </c:pt>
                <c:pt idx="565">
                  <c:v>3.7019999999999997E-2</c:v>
                </c:pt>
                <c:pt idx="566">
                  <c:v>3.7019999999999997E-2</c:v>
                </c:pt>
                <c:pt idx="567">
                  <c:v>3.705E-2</c:v>
                </c:pt>
                <c:pt idx="568">
                  <c:v>3.7069999999999999E-2</c:v>
                </c:pt>
                <c:pt idx="569">
                  <c:v>3.7249999999999998E-2</c:v>
                </c:pt>
                <c:pt idx="570">
                  <c:v>3.7249999999999998E-2</c:v>
                </c:pt>
                <c:pt idx="571">
                  <c:v>3.73E-2</c:v>
                </c:pt>
                <c:pt idx="572">
                  <c:v>3.7400000000000003E-2</c:v>
                </c:pt>
                <c:pt idx="573">
                  <c:v>3.7530000000000001E-2</c:v>
                </c:pt>
                <c:pt idx="574">
                  <c:v>3.7560000000000003E-2</c:v>
                </c:pt>
                <c:pt idx="575">
                  <c:v>3.7560000000000003E-2</c:v>
                </c:pt>
                <c:pt idx="576">
                  <c:v>3.7870000000000001E-2</c:v>
                </c:pt>
                <c:pt idx="577">
                  <c:v>3.7900000000000003E-2</c:v>
                </c:pt>
                <c:pt idx="578">
                  <c:v>3.7960000000000001E-2</c:v>
                </c:pt>
                <c:pt idx="579">
                  <c:v>3.8179999999999999E-2</c:v>
                </c:pt>
                <c:pt idx="580">
                  <c:v>3.8179999999999999E-2</c:v>
                </c:pt>
                <c:pt idx="581">
                  <c:v>3.8280000000000002E-2</c:v>
                </c:pt>
                <c:pt idx="582">
                  <c:v>3.8339999999999999E-2</c:v>
                </c:pt>
                <c:pt idx="583">
                  <c:v>3.8469999999999997E-2</c:v>
                </c:pt>
                <c:pt idx="584">
                  <c:v>3.848E-2</c:v>
                </c:pt>
                <c:pt idx="585">
                  <c:v>3.8730000000000001E-2</c:v>
                </c:pt>
                <c:pt idx="586">
                  <c:v>3.884E-2</c:v>
                </c:pt>
                <c:pt idx="587">
                  <c:v>3.9019999999999999E-2</c:v>
                </c:pt>
                <c:pt idx="588">
                  <c:v>3.909E-2</c:v>
                </c:pt>
                <c:pt idx="589">
                  <c:v>3.9100000000000003E-2</c:v>
                </c:pt>
                <c:pt idx="590">
                  <c:v>4.0140000000000002E-2</c:v>
                </c:pt>
                <c:pt idx="591">
                  <c:v>4.0349999999999997E-2</c:v>
                </c:pt>
                <c:pt idx="592">
                  <c:v>4.0559999999999999E-2</c:v>
                </c:pt>
                <c:pt idx="593">
                  <c:v>4.0559999999999999E-2</c:v>
                </c:pt>
                <c:pt idx="594">
                  <c:v>4.0770000000000001E-2</c:v>
                </c:pt>
                <c:pt idx="595">
                  <c:v>4.0890000000000003E-2</c:v>
                </c:pt>
                <c:pt idx="596">
                  <c:v>4.095E-2</c:v>
                </c:pt>
                <c:pt idx="597">
                  <c:v>4.0989999999999999E-2</c:v>
                </c:pt>
                <c:pt idx="598">
                  <c:v>4.1009999999999998E-2</c:v>
                </c:pt>
                <c:pt idx="599">
                  <c:v>4.1669999999999999E-2</c:v>
                </c:pt>
                <c:pt idx="600">
                  <c:v>4.2220000000000001E-2</c:v>
                </c:pt>
                <c:pt idx="601">
                  <c:v>4.258E-2</c:v>
                </c:pt>
                <c:pt idx="602">
                  <c:v>4.2680000000000003E-2</c:v>
                </c:pt>
                <c:pt idx="603">
                  <c:v>4.2680000000000003E-2</c:v>
                </c:pt>
                <c:pt idx="604">
                  <c:v>4.2849999999999999E-2</c:v>
                </c:pt>
                <c:pt idx="605">
                  <c:v>4.2849999999999999E-2</c:v>
                </c:pt>
                <c:pt idx="606">
                  <c:v>4.2889999999999998E-2</c:v>
                </c:pt>
                <c:pt idx="607">
                  <c:v>4.3060000000000001E-2</c:v>
                </c:pt>
                <c:pt idx="608">
                  <c:v>4.3490000000000001E-2</c:v>
                </c:pt>
                <c:pt idx="609">
                  <c:v>4.3490000000000001E-2</c:v>
                </c:pt>
                <c:pt idx="610">
                  <c:v>4.3490000000000001E-2</c:v>
                </c:pt>
                <c:pt idx="611">
                  <c:v>4.369E-2</c:v>
                </c:pt>
                <c:pt idx="612">
                  <c:v>4.4080000000000001E-2</c:v>
                </c:pt>
                <c:pt idx="613">
                  <c:v>4.4380000000000003E-2</c:v>
                </c:pt>
                <c:pt idx="614">
                  <c:v>4.4389999999999999E-2</c:v>
                </c:pt>
                <c:pt idx="615">
                  <c:v>4.4400000000000002E-2</c:v>
                </c:pt>
                <c:pt idx="616">
                  <c:v>4.4639999999999999E-2</c:v>
                </c:pt>
                <c:pt idx="617">
                  <c:v>4.487E-2</c:v>
                </c:pt>
                <c:pt idx="618">
                  <c:v>4.521E-2</c:v>
                </c:pt>
                <c:pt idx="619">
                  <c:v>4.5449999999999997E-2</c:v>
                </c:pt>
                <c:pt idx="620">
                  <c:v>4.5749999999999999E-2</c:v>
                </c:pt>
                <c:pt idx="621">
                  <c:v>4.5749999999999999E-2</c:v>
                </c:pt>
                <c:pt idx="622">
                  <c:v>4.5830000000000003E-2</c:v>
                </c:pt>
                <c:pt idx="623">
                  <c:v>4.5900000000000003E-2</c:v>
                </c:pt>
                <c:pt idx="624">
                  <c:v>4.6249999999999999E-2</c:v>
                </c:pt>
                <c:pt idx="625">
                  <c:v>4.6309999999999997E-2</c:v>
                </c:pt>
                <c:pt idx="626">
                  <c:v>4.6429999999999999E-2</c:v>
                </c:pt>
                <c:pt idx="627">
                  <c:v>4.6559999999999997E-2</c:v>
                </c:pt>
                <c:pt idx="628">
                  <c:v>4.6640000000000001E-2</c:v>
                </c:pt>
                <c:pt idx="629">
                  <c:v>4.6820000000000001E-2</c:v>
                </c:pt>
                <c:pt idx="630">
                  <c:v>4.6820000000000001E-2</c:v>
                </c:pt>
                <c:pt idx="631">
                  <c:v>4.691E-2</c:v>
                </c:pt>
                <c:pt idx="632">
                  <c:v>4.7379999999999999E-2</c:v>
                </c:pt>
                <c:pt idx="633">
                  <c:v>4.7600000000000003E-2</c:v>
                </c:pt>
                <c:pt idx="634">
                  <c:v>4.777E-2</c:v>
                </c:pt>
                <c:pt idx="635">
                  <c:v>4.777E-2</c:v>
                </c:pt>
                <c:pt idx="636">
                  <c:v>4.8189999999999997E-2</c:v>
                </c:pt>
                <c:pt idx="637">
                  <c:v>4.8370000000000003E-2</c:v>
                </c:pt>
                <c:pt idx="638">
                  <c:v>4.8599999999999997E-2</c:v>
                </c:pt>
                <c:pt idx="639">
                  <c:v>4.8649999999999999E-2</c:v>
                </c:pt>
                <c:pt idx="640">
                  <c:v>4.9340000000000002E-2</c:v>
                </c:pt>
                <c:pt idx="641">
                  <c:v>4.9399999999999999E-2</c:v>
                </c:pt>
                <c:pt idx="642">
                  <c:v>4.9439999999999998E-2</c:v>
                </c:pt>
                <c:pt idx="643">
                  <c:v>4.9849999999999998E-2</c:v>
                </c:pt>
                <c:pt idx="644">
                  <c:v>4.9889999999999997E-2</c:v>
                </c:pt>
                <c:pt idx="645">
                  <c:v>5.0180000000000002E-2</c:v>
                </c:pt>
                <c:pt idx="646">
                  <c:v>5.0229999999999997E-2</c:v>
                </c:pt>
                <c:pt idx="647">
                  <c:v>5.0319999999999997E-2</c:v>
                </c:pt>
                <c:pt idx="648">
                  <c:v>5.0439999999999999E-2</c:v>
                </c:pt>
                <c:pt idx="649">
                  <c:v>5.049E-2</c:v>
                </c:pt>
                <c:pt idx="650">
                  <c:v>5.0520000000000002E-2</c:v>
                </c:pt>
                <c:pt idx="651">
                  <c:v>5.0659999999999997E-2</c:v>
                </c:pt>
                <c:pt idx="652">
                  <c:v>5.1060000000000001E-2</c:v>
                </c:pt>
                <c:pt idx="653">
                  <c:v>5.126E-2</c:v>
                </c:pt>
                <c:pt idx="654">
                  <c:v>5.151E-2</c:v>
                </c:pt>
                <c:pt idx="655">
                  <c:v>5.194E-2</c:v>
                </c:pt>
                <c:pt idx="656">
                  <c:v>5.2019999999999997E-2</c:v>
                </c:pt>
                <c:pt idx="657">
                  <c:v>5.2019999999999997E-2</c:v>
                </c:pt>
                <c:pt idx="658">
                  <c:v>5.2220000000000003E-2</c:v>
                </c:pt>
                <c:pt idx="659">
                  <c:v>5.262E-2</c:v>
                </c:pt>
                <c:pt idx="660">
                  <c:v>5.3089999999999998E-2</c:v>
                </c:pt>
                <c:pt idx="661">
                  <c:v>5.3159999999999999E-2</c:v>
                </c:pt>
                <c:pt idx="662">
                  <c:v>5.3460000000000001E-2</c:v>
                </c:pt>
                <c:pt idx="663">
                  <c:v>5.4679999999999999E-2</c:v>
                </c:pt>
                <c:pt idx="664">
                  <c:v>5.4690000000000003E-2</c:v>
                </c:pt>
                <c:pt idx="665">
                  <c:v>5.5019999999999999E-2</c:v>
                </c:pt>
                <c:pt idx="666">
                  <c:v>5.5410000000000001E-2</c:v>
                </c:pt>
                <c:pt idx="667">
                  <c:v>5.6140000000000002E-2</c:v>
                </c:pt>
                <c:pt idx="668">
                  <c:v>5.6529999999999997E-2</c:v>
                </c:pt>
                <c:pt idx="669">
                  <c:v>5.6930000000000001E-2</c:v>
                </c:pt>
                <c:pt idx="670">
                  <c:v>5.7079999999999999E-2</c:v>
                </c:pt>
                <c:pt idx="671">
                  <c:v>5.7279999999999998E-2</c:v>
                </c:pt>
                <c:pt idx="672">
                  <c:v>5.824E-2</c:v>
                </c:pt>
                <c:pt idx="673">
                  <c:v>5.824E-2</c:v>
                </c:pt>
                <c:pt idx="674">
                  <c:v>5.8299999999999998E-2</c:v>
                </c:pt>
                <c:pt idx="675">
                  <c:v>5.8860000000000003E-2</c:v>
                </c:pt>
                <c:pt idx="676">
                  <c:v>5.8860000000000003E-2</c:v>
                </c:pt>
                <c:pt idx="677">
                  <c:v>5.9740000000000001E-2</c:v>
                </c:pt>
                <c:pt idx="678">
                  <c:v>6.0920000000000002E-2</c:v>
                </c:pt>
                <c:pt idx="679">
                  <c:v>6.0990000000000003E-2</c:v>
                </c:pt>
                <c:pt idx="680">
                  <c:v>6.0990000000000003E-2</c:v>
                </c:pt>
                <c:pt idx="681">
                  <c:v>6.1210000000000001E-2</c:v>
                </c:pt>
                <c:pt idx="682">
                  <c:v>6.1370000000000001E-2</c:v>
                </c:pt>
                <c:pt idx="683">
                  <c:v>6.1370000000000001E-2</c:v>
                </c:pt>
                <c:pt idx="684">
                  <c:v>6.1530000000000001E-2</c:v>
                </c:pt>
                <c:pt idx="685">
                  <c:v>6.3719999999999999E-2</c:v>
                </c:pt>
                <c:pt idx="686">
                  <c:v>6.3839999999999994E-2</c:v>
                </c:pt>
                <c:pt idx="687">
                  <c:v>6.4460000000000003E-2</c:v>
                </c:pt>
                <c:pt idx="688">
                  <c:v>6.5329999999999999E-2</c:v>
                </c:pt>
                <c:pt idx="689">
                  <c:v>6.6269999999999996E-2</c:v>
                </c:pt>
                <c:pt idx="690">
                  <c:v>6.6540000000000002E-2</c:v>
                </c:pt>
                <c:pt idx="691">
                  <c:v>6.7110000000000003E-2</c:v>
                </c:pt>
                <c:pt idx="692">
                  <c:v>6.7250000000000004E-2</c:v>
                </c:pt>
                <c:pt idx="693">
                  <c:v>6.7860000000000004E-2</c:v>
                </c:pt>
                <c:pt idx="694">
                  <c:v>6.8440000000000001E-2</c:v>
                </c:pt>
                <c:pt idx="695">
                  <c:v>6.8860000000000005E-2</c:v>
                </c:pt>
                <c:pt idx="696">
                  <c:v>6.8970000000000004E-2</c:v>
                </c:pt>
                <c:pt idx="697">
                  <c:v>7.0230000000000001E-2</c:v>
                </c:pt>
                <c:pt idx="698">
                  <c:v>7.0559999999999998E-2</c:v>
                </c:pt>
                <c:pt idx="699">
                  <c:v>7.0559999999999998E-2</c:v>
                </c:pt>
                <c:pt idx="700">
                  <c:v>7.0730000000000001E-2</c:v>
                </c:pt>
                <c:pt idx="701">
                  <c:v>7.0830000000000004E-2</c:v>
                </c:pt>
                <c:pt idx="702">
                  <c:v>7.0889999999999995E-2</c:v>
                </c:pt>
                <c:pt idx="703">
                  <c:v>7.0900000000000005E-2</c:v>
                </c:pt>
                <c:pt idx="704">
                  <c:v>7.0910000000000001E-2</c:v>
                </c:pt>
                <c:pt idx="705">
                  <c:v>7.1160000000000001E-2</c:v>
                </c:pt>
                <c:pt idx="706">
                  <c:v>7.1580000000000005E-2</c:v>
                </c:pt>
                <c:pt idx="707">
                  <c:v>7.1669999999999998E-2</c:v>
                </c:pt>
                <c:pt idx="708">
                  <c:v>7.1929999999999994E-2</c:v>
                </c:pt>
                <c:pt idx="709">
                  <c:v>7.2220000000000006E-2</c:v>
                </c:pt>
                <c:pt idx="710">
                  <c:v>7.2520000000000001E-2</c:v>
                </c:pt>
                <c:pt idx="711">
                  <c:v>7.3929999999999996E-2</c:v>
                </c:pt>
                <c:pt idx="712">
                  <c:v>7.4399999999999994E-2</c:v>
                </c:pt>
                <c:pt idx="713">
                  <c:v>7.4459999999999998E-2</c:v>
                </c:pt>
                <c:pt idx="714">
                  <c:v>7.5200000000000003E-2</c:v>
                </c:pt>
                <c:pt idx="715">
                  <c:v>7.5200000000000003E-2</c:v>
                </c:pt>
                <c:pt idx="716">
                  <c:v>7.5600000000000001E-2</c:v>
                </c:pt>
                <c:pt idx="717">
                  <c:v>7.5749999999999998E-2</c:v>
                </c:pt>
                <c:pt idx="718">
                  <c:v>7.5880000000000003E-2</c:v>
                </c:pt>
                <c:pt idx="719">
                  <c:v>7.8450000000000006E-2</c:v>
                </c:pt>
                <c:pt idx="720">
                  <c:v>7.8589999999999993E-2</c:v>
                </c:pt>
                <c:pt idx="721">
                  <c:v>7.8750000000000001E-2</c:v>
                </c:pt>
                <c:pt idx="722">
                  <c:v>7.8750000000000001E-2</c:v>
                </c:pt>
                <c:pt idx="723">
                  <c:v>7.8950000000000006E-2</c:v>
                </c:pt>
                <c:pt idx="724">
                  <c:v>7.9060000000000005E-2</c:v>
                </c:pt>
                <c:pt idx="725">
                  <c:v>7.9310000000000005E-2</c:v>
                </c:pt>
                <c:pt idx="726">
                  <c:v>7.9909999999999995E-2</c:v>
                </c:pt>
                <c:pt idx="727">
                  <c:v>8.0089999999999995E-2</c:v>
                </c:pt>
                <c:pt idx="728">
                  <c:v>8.1670000000000006E-2</c:v>
                </c:pt>
                <c:pt idx="729">
                  <c:v>8.2449999999999996E-2</c:v>
                </c:pt>
                <c:pt idx="730">
                  <c:v>8.2820000000000005E-2</c:v>
                </c:pt>
                <c:pt idx="731">
                  <c:v>8.3089999999999997E-2</c:v>
                </c:pt>
                <c:pt idx="732">
                  <c:v>8.4099999999999994E-2</c:v>
                </c:pt>
                <c:pt idx="733">
                  <c:v>8.5720000000000005E-2</c:v>
                </c:pt>
                <c:pt idx="734">
                  <c:v>8.7040000000000006E-2</c:v>
                </c:pt>
                <c:pt idx="735">
                  <c:v>8.8700000000000001E-2</c:v>
                </c:pt>
                <c:pt idx="736">
                  <c:v>9.0389999999999998E-2</c:v>
                </c:pt>
                <c:pt idx="737">
                  <c:v>9.0889999999999999E-2</c:v>
                </c:pt>
                <c:pt idx="738">
                  <c:v>9.2050000000000007E-2</c:v>
                </c:pt>
                <c:pt idx="739">
                  <c:v>9.2929999999999999E-2</c:v>
                </c:pt>
                <c:pt idx="740">
                  <c:v>9.9500000000000005E-2</c:v>
                </c:pt>
                <c:pt idx="741">
                  <c:v>0.10165</c:v>
                </c:pt>
                <c:pt idx="742">
                  <c:v>0.10221</c:v>
                </c:pt>
                <c:pt idx="743">
                  <c:v>0.10246</c:v>
                </c:pt>
                <c:pt idx="744">
                  <c:v>0.10294</c:v>
                </c:pt>
                <c:pt idx="745">
                  <c:v>0.10360999999999999</c:v>
                </c:pt>
                <c:pt idx="746">
                  <c:v>0.10374</c:v>
                </c:pt>
                <c:pt idx="747">
                  <c:v>0.10507</c:v>
                </c:pt>
                <c:pt idx="748">
                  <c:v>0.10661</c:v>
                </c:pt>
                <c:pt idx="749">
                  <c:v>0.10707</c:v>
                </c:pt>
                <c:pt idx="750">
                  <c:v>0.10711</c:v>
                </c:pt>
                <c:pt idx="751">
                  <c:v>0.10713</c:v>
                </c:pt>
                <c:pt idx="752">
                  <c:v>0.10774</c:v>
                </c:pt>
                <c:pt idx="753">
                  <c:v>0.10793999999999999</c:v>
                </c:pt>
                <c:pt idx="754">
                  <c:v>0.10908</c:v>
                </c:pt>
                <c:pt idx="755">
                  <c:v>0.11001</c:v>
                </c:pt>
                <c:pt idx="756">
                  <c:v>0.11259</c:v>
                </c:pt>
                <c:pt idx="757">
                  <c:v>0.11388</c:v>
                </c:pt>
                <c:pt idx="758">
                  <c:v>0.11650000000000001</c:v>
                </c:pt>
                <c:pt idx="759">
                  <c:v>0.11652999999999999</c:v>
                </c:pt>
                <c:pt idx="760">
                  <c:v>0.1176</c:v>
                </c:pt>
                <c:pt idx="761">
                  <c:v>0.11792</c:v>
                </c:pt>
                <c:pt idx="762">
                  <c:v>0.11817999999999999</c:v>
                </c:pt>
                <c:pt idx="763">
                  <c:v>0.11901</c:v>
                </c:pt>
                <c:pt idx="764">
                  <c:v>0.12014</c:v>
                </c:pt>
                <c:pt idx="765">
                  <c:v>0.12058000000000001</c:v>
                </c:pt>
                <c:pt idx="766">
                  <c:v>0.12086</c:v>
                </c:pt>
                <c:pt idx="767">
                  <c:v>0.12207</c:v>
                </c:pt>
                <c:pt idx="768">
                  <c:v>0.12231</c:v>
                </c:pt>
                <c:pt idx="769">
                  <c:v>0.12278</c:v>
                </c:pt>
                <c:pt idx="770">
                  <c:v>0.12316000000000001</c:v>
                </c:pt>
                <c:pt idx="771">
                  <c:v>0.12357</c:v>
                </c:pt>
                <c:pt idx="772">
                  <c:v>0.12377000000000001</c:v>
                </c:pt>
                <c:pt idx="773">
                  <c:v>0.12383</c:v>
                </c:pt>
                <c:pt idx="774">
                  <c:v>0.12393</c:v>
                </c:pt>
                <c:pt idx="775">
                  <c:v>0.12404999999999999</c:v>
                </c:pt>
                <c:pt idx="776">
                  <c:v>0.12472</c:v>
                </c:pt>
                <c:pt idx="777">
                  <c:v>0.12559999999999999</c:v>
                </c:pt>
                <c:pt idx="778">
                  <c:v>0.12623000000000001</c:v>
                </c:pt>
                <c:pt idx="779">
                  <c:v>0.12706000000000001</c:v>
                </c:pt>
                <c:pt idx="780">
                  <c:v>0.12709999999999999</c:v>
                </c:pt>
                <c:pt idx="781">
                  <c:v>0.12720000000000001</c:v>
                </c:pt>
                <c:pt idx="782">
                  <c:v>0.12731999999999999</c:v>
                </c:pt>
                <c:pt idx="783">
                  <c:v>0.12920000000000001</c:v>
                </c:pt>
                <c:pt idx="784">
                  <c:v>0.12920999999999999</c:v>
                </c:pt>
                <c:pt idx="785">
                  <c:v>0.1295</c:v>
                </c:pt>
                <c:pt idx="786">
                  <c:v>0.12958</c:v>
                </c:pt>
                <c:pt idx="787">
                  <c:v>0.13169</c:v>
                </c:pt>
                <c:pt idx="788">
                  <c:v>0.13281000000000001</c:v>
                </c:pt>
                <c:pt idx="789">
                  <c:v>0.13366</c:v>
                </c:pt>
                <c:pt idx="790">
                  <c:v>0.13372000000000001</c:v>
                </c:pt>
                <c:pt idx="791">
                  <c:v>0.13477</c:v>
                </c:pt>
                <c:pt idx="792">
                  <c:v>0.13535</c:v>
                </c:pt>
                <c:pt idx="793">
                  <c:v>0.13614000000000001</c:v>
                </c:pt>
                <c:pt idx="794">
                  <c:v>0.13658000000000001</c:v>
                </c:pt>
                <c:pt idx="795">
                  <c:v>0.13700000000000001</c:v>
                </c:pt>
                <c:pt idx="796">
                  <c:v>0.13713</c:v>
                </c:pt>
                <c:pt idx="797">
                  <c:v>0.13744999999999999</c:v>
                </c:pt>
                <c:pt idx="798">
                  <c:v>0.13822000000000001</c:v>
                </c:pt>
                <c:pt idx="799">
                  <c:v>0.13825999999999999</c:v>
                </c:pt>
                <c:pt idx="800">
                  <c:v>0.1384</c:v>
                </c:pt>
                <c:pt idx="801">
                  <c:v>0.13850999999999999</c:v>
                </c:pt>
                <c:pt idx="802">
                  <c:v>0.13875000000000001</c:v>
                </c:pt>
                <c:pt idx="803">
                  <c:v>0.13880000000000001</c:v>
                </c:pt>
                <c:pt idx="804">
                  <c:v>0.13955000000000001</c:v>
                </c:pt>
                <c:pt idx="805">
                  <c:v>0.14082</c:v>
                </c:pt>
                <c:pt idx="806">
                  <c:v>0.14104</c:v>
                </c:pt>
                <c:pt idx="807">
                  <c:v>0.14122999999999999</c:v>
                </c:pt>
                <c:pt idx="808">
                  <c:v>0.14133999999999999</c:v>
                </c:pt>
                <c:pt idx="809">
                  <c:v>0.14324999999999999</c:v>
                </c:pt>
                <c:pt idx="810">
                  <c:v>0.14344999999999999</c:v>
                </c:pt>
                <c:pt idx="811">
                  <c:v>0.14359</c:v>
                </c:pt>
                <c:pt idx="812">
                  <c:v>0.14404</c:v>
                </c:pt>
                <c:pt idx="813">
                  <c:v>0.14423</c:v>
                </c:pt>
                <c:pt idx="814">
                  <c:v>0.14541999999999999</c:v>
                </c:pt>
                <c:pt idx="815">
                  <c:v>0.14638000000000001</c:v>
                </c:pt>
                <c:pt idx="816">
                  <c:v>0.14652000000000001</c:v>
                </c:pt>
                <c:pt idx="817">
                  <c:v>0.14737</c:v>
                </c:pt>
                <c:pt idx="818">
                  <c:v>0.14746999999999999</c:v>
                </c:pt>
                <c:pt idx="819">
                  <c:v>0.14771000000000001</c:v>
                </c:pt>
                <c:pt idx="820">
                  <c:v>0.14777999999999999</c:v>
                </c:pt>
                <c:pt idx="821">
                  <c:v>0.14802999999999999</c:v>
                </c:pt>
                <c:pt idx="822">
                  <c:v>0.14806</c:v>
                </c:pt>
                <c:pt idx="823">
                  <c:v>0.14834</c:v>
                </c:pt>
                <c:pt idx="824">
                  <c:v>0.14898</c:v>
                </c:pt>
                <c:pt idx="825">
                  <c:v>0.14940000000000001</c:v>
                </c:pt>
                <c:pt idx="826">
                  <c:v>0.15049999999999999</c:v>
                </c:pt>
                <c:pt idx="827">
                  <c:v>0.15084</c:v>
                </c:pt>
                <c:pt idx="828">
                  <c:v>0.15195</c:v>
                </c:pt>
                <c:pt idx="829">
                  <c:v>0.15290999999999999</c:v>
                </c:pt>
                <c:pt idx="830">
                  <c:v>0.15318000000000001</c:v>
                </c:pt>
                <c:pt idx="831">
                  <c:v>0.15336</c:v>
                </c:pt>
                <c:pt idx="832">
                  <c:v>0.15340999999999999</c:v>
                </c:pt>
                <c:pt idx="833">
                  <c:v>0.15357000000000001</c:v>
                </c:pt>
                <c:pt idx="834">
                  <c:v>0.15511</c:v>
                </c:pt>
                <c:pt idx="835">
                  <c:v>0.15526000000000001</c:v>
                </c:pt>
                <c:pt idx="836">
                  <c:v>0.15536</c:v>
                </c:pt>
                <c:pt idx="837">
                  <c:v>0.15601000000000001</c:v>
                </c:pt>
                <c:pt idx="838">
                  <c:v>0.15670999999999999</c:v>
                </c:pt>
                <c:pt idx="839">
                  <c:v>0.15856000000000001</c:v>
                </c:pt>
                <c:pt idx="840">
                  <c:v>0.15920999999999999</c:v>
                </c:pt>
                <c:pt idx="841">
                  <c:v>0.15931000000000001</c:v>
                </c:pt>
                <c:pt idx="842">
                  <c:v>0.15948000000000001</c:v>
                </c:pt>
                <c:pt idx="843">
                  <c:v>0.16003999999999999</c:v>
                </c:pt>
                <c:pt idx="844">
                  <c:v>0.16008</c:v>
                </c:pt>
                <c:pt idx="845">
                  <c:v>0.16053000000000001</c:v>
                </c:pt>
                <c:pt idx="846">
                  <c:v>0.16061</c:v>
                </c:pt>
                <c:pt idx="847">
                  <c:v>0.16077</c:v>
                </c:pt>
                <c:pt idx="848">
                  <c:v>0.16122</c:v>
                </c:pt>
                <c:pt idx="849">
                  <c:v>0.16236</c:v>
                </c:pt>
                <c:pt idx="850">
                  <c:v>0.16375000000000001</c:v>
                </c:pt>
                <c:pt idx="851">
                  <c:v>0.16447999999999999</c:v>
                </c:pt>
                <c:pt idx="852">
                  <c:v>0.16471</c:v>
                </c:pt>
                <c:pt idx="853">
                  <c:v>0.16495000000000001</c:v>
                </c:pt>
                <c:pt idx="854">
                  <c:v>0.16603000000000001</c:v>
                </c:pt>
                <c:pt idx="855">
                  <c:v>0.16606000000000001</c:v>
                </c:pt>
                <c:pt idx="856">
                  <c:v>0.16828000000000001</c:v>
                </c:pt>
                <c:pt idx="857">
                  <c:v>0.16924</c:v>
                </c:pt>
                <c:pt idx="858">
                  <c:v>0.16971</c:v>
                </c:pt>
                <c:pt idx="859">
                  <c:v>0.17041999999999999</c:v>
                </c:pt>
                <c:pt idx="860">
                  <c:v>0.17124</c:v>
                </c:pt>
                <c:pt idx="861">
                  <c:v>0.17169000000000001</c:v>
                </c:pt>
                <c:pt idx="862">
                  <c:v>0.17255999999999999</c:v>
                </c:pt>
                <c:pt idx="863">
                  <c:v>0.17269999999999999</c:v>
                </c:pt>
                <c:pt idx="864">
                  <c:v>0.17297000000000001</c:v>
                </c:pt>
                <c:pt idx="865">
                  <c:v>0.17330999999999999</c:v>
                </c:pt>
                <c:pt idx="866">
                  <c:v>0.17374000000000001</c:v>
                </c:pt>
                <c:pt idx="867">
                  <c:v>0.17377999999999999</c:v>
                </c:pt>
                <c:pt idx="868">
                  <c:v>0.17391999999999999</c:v>
                </c:pt>
                <c:pt idx="869">
                  <c:v>0.17416999999999999</c:v>
                </c:pt>
                <c:pt idx="870">
                  <c:v>0.17419999999999999</c:v>
                </c:pt>
                <c:pt idx="871">
                  <c:v>0.17438000000000001</c:v>
                </c:pt>
                <c:pt idx="872">
                  <c:v>0.17443</c:v>
                </c:pt>
                <c:pt idx="873">
                  <c:v>0.17444000000000001</c:v>
                </c:pt>
                <c:pt idx="874">
                  <c:v>0.17498</c:v>
                </c:pt>
                <c:pt idx="875">
                  <c:v>0.17666000000000001</c:v>
                </c:pt>
                <c:pt idx="876">
                  <c:v>0.17713000000000001</c:v>
                </c:pt>
                <c:pt idx="877">
                  <c:v>0.17737</c:v>
                </c:pt>
                <c:pt idx="878">
                  <c:v>0.17785999999999999</c:v>
                </c:pt>
                <c:pt idx="879">
                  <c:v>0.17791000000000001</c:v>
                </c:pt>
                <c:pt idx="880">
                  <c:v>0.17852000000000001</c:v>
                </c:pt>
                <c:pt idx="881">
                  <c:v>0.17901</c:v>
                </c:pt>
                <c:pt idx="882">
                  <c:v>0.17910999999999999</c:v>
                </c:pt>
                <c:pt idx="883">
                  <c:v>0.17931</c:v>
                </c:pt>
                <c:pt idx="884">
                  <c:v>0.17952000000000001</c:v>
                </c:pt>
                <c:pt idx="885">
                  <c:v>0.17973</c:v>
                </c:pt>
                <c:pt idx="886">
                  <c:v>0.17974999999999999</c:v>
                </c:pt>
                <c:pt idx="887">
                  <c:v>0.18004000000000001</c:v>
                </c:pt>
                <c:pt idx="888">
                  <c:v>0.18049999999999999</c:v>
                </c:pt>
                <c:pt idx="889">
                  <c:v>0.18073</c:v>
                </c:pt>
                <c:pt idx="890">
                  <c:v>0.18078</c:v>
                </c:pt>
                <c:pt idx="891">
                  <c:v>0.18082000000000001</c:v>
                </c:pt>
                <c:pt idx="892">
                  <c:v>0.18085999999999999</c:v>
                </c:pt>
                <c:pt idx="893">
                  <c:v>0.18092</c:v>
                </c:pt>
                <c:pt idx="894">
                  <c:v>0.18126</c:v>
                </c:pt>
                <c:pt idx="895">
                  <c:v>0.18135999999999999</c:v>
                </c:pt>
                <c:pt idx="896">
                  <c:v>0.18145</c:v>
                </c:pt>
                <c:pt idx="897">
                  <c:v>0.18217</c:v>
                </c:pt>
                <c:pt idx="898">
                  <c:v>0.18229000000000001</c:v>
                </c:pt>
                <c:pt idx="899">
                  <c:v>0.18231</c:v>
                </c:pt>
                <c:pt idx="900">
                  <c:v>0.18251999999999999</c:v>
                </c:pt>
                <c:pt idx="901">
                  <c:v>0.18360000000000001</c:v>
                </c:pt>
                <c:pt idx="902">
                  <c:v>0.18375</c:v>
                </c:pt>
                <c:pt idx="903">
                  <c:v>0.18389</c:v>
                </c:pt>
                <c:pt idx="904">
                  <c:v>0.18401999999999999</c:v>
                </c:pt>
                <c:pt idx="905">
                  <c:v>0.18457999999999999</c:v>
                </c:pt>
                <c:pt idx="906">
                  <c:v>0.18459</c:v>
                </c:pt>
                <c:pt idx="907">
                  <c:v>0.18484</c:v>
                </c:pt>
                <c:pt idx="908">
                  <c:v>0.18493000000000001</c:v>
                </c:pt>
                <c:pt idx="909">
                  <c:v>0.18506</c:v>
                </c:pt>
                <c:pt idx="910">
                  <c:v>0.18515000000000001</c:v>
                </c:pt>
                <c:pt idx="911">
                  <c:v>0.18522</c:v>
                </c:pt>
                <c:pt idx="912">
                  <c:v>0.18526999999999999</c:v>
                </c:pt>
                <c:pt idx="913">
                  <c:v>0.18667</c:v>
                </c:pt>
                <c:pt idx="914">
                  <c:v>0.18728</c:v>
                </c:pt>
                <c:pt idx="915">
                  <c:v>0.18809000000000001</c:v>
                </c:pt>
                <c:pt idx="916">
                  <c:v>0.18906000000000001</c:v>
                </c:pt>
                <c:pt idx="917">
                  <c:v>0.18908</c:v>
                </c:pt>
                <c:pt idx="918">
                  <c:v>0.18929000000000001</c:v>
                </c:pt>
                <c:pt idx="919">
                  <c:v>0.18929000000000001</c:v>
                </c:pt>
                <c:pt idx="920">
                  <c:v>0.18948000000000001</c:v>
                </c:pt>
                <c:pt idx="921">
                  <c:v>0.18951999999999999</c:v>
                </c:pt>
                <c:pt idx="922">
                  <c:v>0.18995000000000001</c:v>
                </c:pt>
                <c:pt idx="923">
                  <c:v>0.19025</c:v>
                </c:pt>
                <c:pt idx="924">
                  <c:v>0.19042000000000001</c:v>
                </c:pt>
                <c:pt idx="925">
                  <c:v>0.19044</c:v>
                </c:pt>
                <c:pt idx="926">
                  <c:v>0.19413</c:v>
                </c:pt>
                <c:pt idx="927">
                  <c:v>0.19434000000000001</c:v>
                </c:pt>
                <c:pt idx="928">
                  <c:v>0.19545999999999999</c:v>
                </c:pt>
                <c:pt idx="929">
                  <c:v>0.19553000000000001</c:v>
                </c:pt>
                <c:pt idx="930">
                  <c:v>0.19556999999999999</c:v>
                </c:pt>
                <c:pt idx="931">
                  <c:v>0.19567999999999999</c:v>
                </c:pt>
                <c:pt idx="932">
                  <c:v>0.19616</c:v>
                </c:pt>
                <c:pt idx="933">
                  <c:v>0.19621</c:v>
                </c:pt>
                <c:pt idx="934">
                  <c:v>0.19627</c:v>
                </c:pt>
                <c:pt idx="935">
                  <c:v>0.19635</c:v>
                </c:pt>
                <c:pt idx="936">
                  <c:v>0.19733000000000001</c:v>
                </c:pt>
                <c:pt idx="937">
                  <c:v>0.19741</c:v>
                </c:pt>
                <c:pt idx="938">
                  <c:v>0.19782</c:v>
                </c:pt>
                <c:pt idx="939">
                  <c:v>0.19817000000000001</c:v>
                </c:pt>
                <c:pt idx="940">
                  <c:v>0.19828000000000001</c:v>
                </c:pt>
                <c:pt idx="941">
                  <c:v>0.19861000000000001</c:v>
                </c:pt>
                <c:pt idx="942">
                  <c:v>0.19877</c:v>
                </c:pt>
                <c:pt idx="943">
                  <c:v>0.19878000000000001</c:v>
                </c:pt>
                <c:pt idx="944">
                  <c:v>0.19908000000000001</c:v>
                </c:pt>
                <c:pt idx="945">
                  <c:v>0.19953000000000001</c:v>
                </c:pt>
                <c:pt idx="946">
                  <c:v>0.19961000000000001</c:v>
                </c:pt>
                <c:pt idx="947">
                  <c:v>0.19969999999999999</c:v>
                </c:pt>
                <c:pt idx="948">
                  <c:v>0.20077</c:v>
                </c:pt>
                <c:pt idx="949">
                  <c:v>0.20083000000000001</c:v>
                </c:pt>
                <c:pt idx="950">
                  <c:v>0.20086999999999999</c:v>
                </c:pt>
                <c:pt idx="951">
                  <c:v>0.20127999999999999</c:v>
                </c:pt>
                <c:pt idx="952">
                  <c:v>0.20230999999999999</c:v>
                </c:pt>
                <c:pt idx="953">
                  <c:v>0.20249</c:v>
                </c:pt>
                <c:pt idx="954">
                  <c:v>0.20279</c:v>
                </c:pt>
                <c:pt idx="955">
                  <c:v>0.20319999999999999</c:v>
                </c:pt>
                <c:pt idx="956">
                  <c:v>0.20329</c:v>
                </c:pt>
                <c:pt idx="957">
                  <c:v>0.20330999999999999</c:v>
                </c:pt>
                <c:pt idx="958">
                  <c:v>0.20333999999999999</c:v>
                </c:pt>
                <c:pt idx="959">
                  <c:v>0.20382</c:v>
                </c:pt>
                <c:pt idx="960">
                  <c:v>0.20469000000000001</c:v>
                </c:pt>
                <c:pt idx="961">
                  <c:v>0.20483000000000001</c:v>
                </c:pt>
                <c:pt idx="962">
                  <c:v>0.20523</c:v>
                </c:pt>
                <c:pt idx="963">
                  <c:v>0.20562</c:v>
                </c:pt>
                <c:pt idx="964">
                  <c:v>0.20691000000000001</c:v>
                </c:pt>
                <c:pt idx="965">
                  <c:v>0.20748</c:v>
                </c:pt>
                <c:pt idx="966">
                  <c:v>0.20751</c:v>
                </c:pt>
                <c:pt idx="967">
                  <c:v>0.2084</c:v>
                </c:pt>
                <c:pt idx="968">
                  <c:v>0.20856</c:v>
                </c:pt>
                <c:pt idx="969">
                  <c:v>0.20868</c:v>
                </c:pt>
                <c:pt idx="970">
                  <c:v>0.2087</c:v>
                </c:pt>
                <c:pt idx="971">
                  <c:v>0.20879</c:v>
                </c:pt>
                <c:pt idx="972">
                  <c:v>0.20948</c:v>
                </c:pt>
                <c:pt idx="973">
                  <c:v>0.21015</c:v>
                </c:pt>
                <c:pt idx="974">
                  <c:v>0.21037</c:v>
                </c:pt>
                <c:pt idx="975">
                  <c:v>0.21084</c:v>
                </c:pt>
                <c:pt idx="976">
                  <c:v>0.21095</c:v>
                </c:pt>
                <c:pt idx="977">
                  <c:v>0.21113999999999999</c:v>
                </c:pt>
                <c:pt idx="978">
                  <c:v>0.21134</c:v>
                </c:pt>
                <c:pt idx="979">
                  <c:v>0.21174000000000001</c:v>
                </c:pt>
                <c:pt idx="980">
                  <c:v>0.21199999999999999</c:v>
                </c:pt>
                <c:pt idx="981">
                  <c:v>0.21224999999999999</c:v>
                </c:pt>
                <c:pt idx="982">
                  <c:v>0.2135</c:v>
                </c:pt>
                <c:pt idx="983">
                  <c:v>0.21365000000000001</c:v>
                </c:pt>
                <c:pt idx="984">
                  <c:v>0.21398</c:v>
                </c:pt>
                <c:pt idx="985">
                  <c:v>0.21440000000000001</c:v>
                </c:pt>
                <c:pt idx="986">
                  <c:v>0.21507000000000001</c:v>
                </c:pt>
                <c:pt idx="987">
                  <c:v>0.21521000000000001</c:v>
                </c:pt>
                <c:pt idx="988">
                  <c:v>0.21578</c:v>
                </c:pt>
                <c:pt idx="989">
                  <c:v>0.2165</c:v>
                </c:pt>
                <c:pt idx="990">
                  <c:v>0.21689</c:v>
                </c:pt>
                <c:pt idx="991">
                  <c:v>0.21692</c:v>
                </c:pt>
                <c:pt idx="992">
                  <c:v>0.21742</c:v>
                </c:pt>
                <c:pt idx="993">
                  <c:v>0.21793999999999999</c:v>
                </c:pt>
                <c:pt idx="994">
                  <c:v>0.21845000000000001</c:v>
                </c:pt>
                <c:pt idx="995">
                  <c:v>0.21881</c:v>
                </c:pt>
                <c:pt idx="996">
                  <c:v>0.21897</c:v>
                </c:pt>
                <c:pt idx="997">
                  <c:v>0.21898000000000001</c:v>
                </c:pt>
                <c:pt idx="998">
                  <c:v>0.21898999999999999</c:v>
                </c:pt>
                <c:pt idx="999">
                  <c:v>0.21940999999999999</c:v>
                </c:pt>
                <c:pt idx="1000">
                  <c:v>0.2195</c:v>
                </c:pt>
                <c:pt idx="1001">
                  <c:v>0.21972</c:v>
                </c:pt>
                <c:pt idx="1002">
                  <c:v>0.21978</c:v>
                </c:pt>
                <c:pt idx="1003">
                  <c:v>0.21990000000000001</c:v>
                </c:pt>
                <c:pt idx="1004">
                  <c:v>0.22017</c:v>
                </c:pt>
                <c:pt idx="1005">
                  <c:v>0.22066</c:v>
                </c:pt>
                <c:pt idx="1006">
                  <c:v>0.22083</c:v>
                </c:pt>
                <c:pt idx="1007">
                  <c:v>0.22131999999999999</c:v>
                </c:pt>
                <c:pt idx="1008">
                  <c:v>0.22131999999999999</c:v>
                </c:pt>
                <c:pt idx="1009">
                  <c:v>0.2215</c:v>
                </c:pt>
                <c:pt idx="1010">
                  <c:v>0.22298999999999999</c:v>
                </c:pt>
                <c:pt idx="1011">
                  <c:v>0.22348999999999999</c:v>
                </c:pt>
                <c:pt idx="1012">
                  <c:v>0.22384999999999999</c:v>
                </c:pt>
                <c:pt idx="1013">
                  <c:v>0.22449</c:v>
                </c:pt>
                <c:pt idx="1014">
                  <c:v>0.22449</c:v>
                </c:pt>
                <c:pt idx="1015">
                  <c:v>0.22492999999999999</c:v>
                </c:pt>
                <c:pt idx="1016">
                  <c:v>0.22542000000000001</c:v>
                </c:pt>
                <c:pt idx="1017">
                  <c:v>0.22542999999999999</c:v>
                </c:pt>
                <c:pt idx="1018">
                  <c:v>0.22550999999999999</c:v>
                </c:pt>
                <c:pt idx="1019">
                  <c:v>0.22578000000000001</c:v>
                </c:pt>
                <c:pt idx="1020">
                  <c:v>0.22645000000000001</c:v>
                </c:pt>
                <c:pt idx="1021">
                  <c:v>0.22725999999999999</c:v>
                </c:pt>
                <c:pt idx="1022">
                  <c:v>0.22817999999999999</c:v>
                </c:pt>
                <c:pt idx="1023">
                  <c:v>0.22864999999999999</c:v>
                </c:pt>
                <c:pt idx="1024">
                  <c:v>0.22928000000000001</c:v>
                </c:pt>
                <c:pt idx="1025">
                  <c:v>0.22978000000000001</c:v>
                </c:pt>
                <c:pt idx="1026">
                  <c:v>0.23019999999999999</c:v>
                </c:pt>
                <c:pt idx="1027">
                  <c:v>0.23041</c:v>
                </c:pt>
                <c:pt idx="1028">
                  <c:v>0.23082</c:v>
                </c:pt>
                <c:pt idx="1029">
                  <c:v>0.23086000000000001</c:v>
                </c:pt>
                <c:pt idx="1030">
                  <c:v>0.23091999999999999</c:v>
                </c:pt>
                <c:pt idx="1031">
                  <c:v>0.23125000000000001</c:v>
                </c:pt>
                <c:pt idx="1032">
                  <c:v>0.23161999999999999</c:v>
                </c:pt>
                <c:pt idx="1033">
                  <c:v>0.23164000000000001</c:v>
                </c:pt>
                <c:pt idx="1034">
                  <c:v>0.23205000000000001</c:v>
                </c:pt>
                <c:pt idx="1035">
                  <c:v>0.23282</c:v>
                </c:pt>
                <c:pt idx="1036">
                  <c:v>0.23366999999999999</c:v>
                </c:pt>
                <c:pt idx="1037">
                  <c:v>0.23377999999999999</c:v>
                </c:pt>
                <c:pt idx="1038">
                  <c:v>0.23391000000000001</c:v>
                </c:pt>
                <c:pt idx="1039">
                  <c:v>0.23394999999999999</c:v>
                </c:pt>
                <c:pt idx="1040">
                  <c:v>0.23472000000000001</c:v>
                </c:pt>
                <c:pt idx="1041">
                  <c:v>0.23480999999999999</c:v>
                </c:pt>
                <c:pt idx="1042">
                  <c:v>0.23494000000000001</c:v>
                </c:pt>
                <c:pt idx="1043">
                  <c:v>0.23519999999999999</c:v>
                </c:pt>
                <c:pt idx="1044">
                  <c:v>0.23555999999999999</c:v>
                </c:pt>
                <c:pt idx="1045">
                  <c:v>0.23638999999999999</c:v>
                </c:pt>
                <c:pt idx="1046">
                  <c:v>0.23662</c:v>
                </c:pt>
                <c:pt idx="1047">
                  <c:v>0.23663999999999999</c:v>
                </c:pt>
                <c:pt idx="1048">
                  <c:v>0.23685</c:v>
                </c:pt>
                <c:pt idx="1049">
                  <c:v>0.23693</c:v>
                </c:pt>
                <c:pt idx="1050">
                  <c:v>0.23721</c:v>
                </c:pt>
                <c:pt idx="1051">
                  <c:v>0.23746</c:v>
                </c:pt>
                <c:pt idx="1052">
                  <c:v>0.23788999999999999</c:v>
                </c:pt>
                <c:pt idx="1053">
                  <c:v>0.23949999999999999</c:v>
                </c:pt>
                <c:pt idx="1054">
                  <c:v>0.23981</c:v>
                </c:pt>
                <c:pt idx="1055">
                  <c:v>0.2402</c:v>
                </c:pt>
                <c:pt idx="1056">
                  <c:v>0.24085000000000001</c:v>
                </c:pt>
                <c:pt idx="1057">
                  <c:v>0.24121999999999999</c:v>
                </c:pt>
                <c:pt idx="1058">
                  <c:v>0.24151</c:v>
                </c:pt>
                <c:pt idx="1059">
                  <c:v>0.24163999999999999</c:v>
                </c:pt>
                <c:pt idx="1060">
                  <c:v>0.2422</c:v>
                </c:pt>
                <c:pt idx="1061">
                  <c:v>0.24279999999999999</c:v>
                </c:pt>
                <c:pt idx="1062">
                  <c:v>0.24284</c:v>
                </c:pt>
                <c:pt idx="1063">
                  <c:v>0.24329000000000001</c:v>
                </c:pt>
                <c:pt idx="1064">
                  <c:v>0.24354000000000001</c:v>
                </c:pt>
                <c:pt idx="1065">
                  <c:v>0.24410000000000001</c:v>
                </c:pt>
                <c:pt idx="1066">
                  <c:v>0.24443999999999999</c:v>
                </c:pt>
                <c:pt idx="1067">
                  <c:v>0.24459</c:v>
                </c:pt>
                <c:pt idx="1068">
                  <c:v>0.24510999999999999</c:v>
                </c:pt>
                <c:pt idx="1069">
                  <c:v>0.24523</c:v>
                </c:pt>
                <c:pt idx="1070">
                  <c:v>0.24553</c:v>
                </c:pt>
                <c:pt idx="1071">
                  <c:v>0.24585000000000001</c:v>
                </c:pt>
                <c:pt idx="1072">
                  <c:v>0.24617</c:v>
                </c:pt>
                <c:pt idx="1073">
                  <c:v>0.2465</c:v>
                </c:pt>
                <c:pt idx="1074">
                  <c:v>0.24656</c:v>
                </c:pt>
                <c:pt idx="1075">
                  <c:v>0.24660000000000001</c:v>
                </c:pt>
                <c:pt idx="1076">
                  <c:v>0.24711</c:v>
                </c:pt>
                <c:pt idx="1077">
                  <c:v>0.24845999999999999</c:v>
                </c:pt>
                <c:pt idx="1078">
                  <c:v>0.24859999999999999</c:v>
                </c:pt>
                <c:pt idx="1079">
                  <c:v>0.24861</c:v>
                </c:pt>
                <c:pt idx="1080">
                  <c:v>0.24862000000000001</c:v>
                </c:pt>
                <c:pt idx="1081">
                  <c:v>0.24865000000000001</c:v>
                </c:pt>
                <c:pt idx="1082">
                  <c:v>0.24895999999999999</c:v>
                </c:pt>
                <c:pt idx="1083">
                  <c:v>0.24909000000000001</c:v>
                </c:pt>
                <c:pt idx="1084">
                  <c:v>0.24972</c:v>
                </c:pt>
                <c:pt idx="1085">
                  <c:v>0.24983</c:v>
                </c:pt>
                <c:pt idx="1086">
                  <c:v>0.24986</c:v>
                </c:pt>
                <c:pt idx="1087">
                  <c:v>0.25019000000000002</c:v>
                </c:pt>
                <c:pt idx="1088">
                  <c:v>0.25022</c:v>
                </c:pt>
                <c:pt idx="1089">
                  <c:v>0.25042999999999999</c:v>
                </c:pt>
                <c:pt idx="1090">
                  <c:v>0.25051000000000001</c:v>
                </c:pt>
                <c:pt idx="1091">
                  <c:v>0.25063000000000002</c:v>
                </c:pt>
                <c:pt idx="1092">
                  <c:v>0.25090000000000001</c:v>
                </c:pt>
                <c:pt idx="1093">
                  <c:v>0.25198999999999999</c:v>
                </c:pt>
                <c:pt idx="1094">
                  <c:v>0.25259999999999999</c:v>
                </c:pt>
                <c:pt idx="1095">
                  <c:v>0.25259999999999999</c:v>
                </c:pt>
                <c:pt idx="1096">
                  <c:v>0.25330000000000003</c:v>
                </c:pt>
                <c:pt idx="1097">
                  <c:v>0.25358000000000003</c:v>
                </c:pt>
                <c:pt idx="1098">
                  <c:v>0.25407000000000002</c:v>
                </c:pt>
                <c:pt idx="1099">
                  <c:v>0.25616</c:v>
                </c:pt>
                <c:pt idx="1100">
                  <c:v>0.25619999999999998</c:v>
                </c:pt>
                <c:pt idx="1101">
                  <c:v>0.25636999999999999</c:v>
                </c:pt>
                <c:pt idx="1102">
                  <c:v>0.25683</c:v>
                </c:pt>
                <c:pt idx="1103">
                  <c:v>0.25730999999999998</c:v>
                </c:pt>
                <c:pt idx="1104">
                  <c:v>0.25735999999999998</c:v>
                </c:pt>
                <c:pt idx="1105">
                  <c:v>0.25772</c:v>
                </c:pt>
                <c:pt idx="1106">
                  <c:v>0.25813000000000003</c:v>
                </c:pt>
                <c:pt idx="1107">
                  <c:v>0.25858999999999999</c:v>
                </c:pt>
                <c:pt idx="1108">
                  <c:v>0.25864999999999999</c:v>
                </c:pt>
                <c:pt idx="1109">
                  <c:v>0.25903999999999999</c:v>
                </c:pt>
                <c:pt idx="1110">
                  <c:v>0.25918999999999998</c:v>
                </c:pt>
                <c:pt idx="1111">
                  <c:v>0.25923000000000002</c:v>
                </c:pt>
                <c:pt idx="1112">
                  <c:v>0.25947999999999999</c:v>
                </c:pt>
                <c:pt idx="1113">
                  <c:v>0.25951999999999997</c:v>
                </c:pt>
                <c:pt idx="1114">
                  <c:v>0.26062000000000002</c:v>
                </c:pt>
                <c:pt idx="1115">
                  <c:v>0.26094000000000001</c:v>
                </c:pt>
                <c:pt idx="1116">
                  <c:v>0.26140999999999998</c:v>
                </c:pt>
                <c:pt idx="1117">
                  <c:v>0.26162000000000002</c:v>
                </c:pt>
                <c:pt idx="1118">
                  <c:v>0.26172000000000001</c:v>
                </c:pt>
                <c:pt idx="1119">
                  <c:v>0.26173000000000002</c:v>
                </c:pt>
                <c:pt idx="1120">
                  <c:v>0.26174999999999998</c:v>
                </c:pt>
                <c:pt idx="1121">
                  <c:v>0.26184000000000002</c:v>
                </c:pt>
                <c:pt idx="1122">
                  <c:v>0.26200000000000001</c:v>
                </c:pt>
                <c:pt idx="1123">
                  <c:v>0.26302999999999999</c:v>
                </c:pt>
                <c:pt idx="1124">
                  <c:v>0.26323000000000002</c:v>
                </c:pt>
                <c:pt idx="1125">
                  <c:v>0.2636</c:v>
                </c:pt>
                <c:pt idx="1126">
                  <c:v>0.26393</c:v>
                </c:pt>
                <c:pt idx="1127">
                  <c:v>0.26396999999999998</c:v>
                </c:pt>
                <c:pt idx="1128">
                  <c:v>0.26407999999999998</c:v>
                </c:pt>
                <c:pt idx="1129">
                  <c:v>0.26418999999999998</c:v>
                </c:pt>
                <c:pt idx="1130">
                  <c:v>0.2646</c:v>
                </c:pt>
                <c:pt idx="1131">
                  <c:v>0.26462999999999998</c:v>
                </c:pt>
                <c:pt idx="1132">
                  <c:v>0.26582</c:v>
                </c:pt>
                <c:pt idx="1133">
                  <c:v>0.26583000000000001</c:v>
                </c:pt>
                <c:pt idx="1134">
                  <c:v>0.26640000000000003</c:v>
                </c:pt>
                <c:pt idx="1135">
                  <c:v>0.26700000000000002</c:v>
                </c:pt>
                <c:pt idx="1136">
                  <c:v>0.26790999999999998</c:v>
                </c:pt>
                <c:pt idx="1137">
                  <c:v>0.26817999999999997</c:v>
                </c:pt>
                <c:pt idx="1138">
                  <c:v>0.26859</c:v>
                </c:pt>
                <c:pt idx="1139">
                  <c:v>0.26860000000000001</c:v>
                </c:pt>
                <c:pt idx="1140">
                  <c:v>0.26887</c:v>
                </c:pt>
                <c:pt idx="1141">
                  <c:v>0.2702</c:v>
                </c:pt>
                <c:pt idx="1142">
                  <c:v>0.27021000000000001</c:v>
                </c:pt>
                <c:pt idx="1143">
                  <c:v>0.27056999999999998</c:v>
                </c:pt>
                <c:pt idx="1144">
                  <c:v>0.27094000000000001</c:v>
                </c:pt>
                <c:pt idx="1145">
                  <c:v>0.27140999999999998</c:v>
                </c:pt>
                <c:pt idx="1146">
                  <c:v>0.27276</c:v>
                </c:pt>
                <c:pt idx="1147">
                  <c:v>0.27350999999999998</c:v>
                </c:pt>
                <c:pt idx="1148">
                  <c:v>0.27456000000000003</c:v>
                </c:pt>
                <c:pt idx="1149">
                  <c:v>0.27509</c:v>
                </c:pt>
                <c:pt idx="1150">
                  <c:v>0.27516000000000002</c:v>
                </c:pt>
                <c:pt idx="1151">
                  <c:v>0.27584999999999998</c:v>
                </c:pt>
                <c:pt idx="1152">
                  <c:v>0.27631</c:v>
                </c:pt>
                <c:pt idx="1153">
                  <c:v>0.27667999999999998</c:v>
                </c:pt>
                <c:pt idx="1154">
                  <c:v>0.27776000000000001</c:v>
                </c:pt>
                <c:pt idx="1155">
                  <c:v>0.27782000000000001</c:v>
                </c:pt>
                <c:pt idx="1156">
                  <c:v>0.27934999999999999</c:v>
                </c:pt>
                <c:pt idx="1157">
                  <c:v>0.27989999999999998</c:v>
                </c:pt>
                <c:pt idx="1158">
                  <c:v>0.27994999999999998</c:v>
                </c:pt>
                <c:pt idx="1159">
                  <c:v>0.28060000000000002</c:v>
                </c:pt>
                <c:pt idx="1160">
                  <c:v>0.28132000000000001</c:v>
                </c:pt>
                <c:pt idx="1161">
                  <c:v>0.28206999999999999</c:v>
                </c:pt>
                <c:pt idx="1162">
                  <c:v>0.28266000000000002</c:v>
                </c:pt>
                <c:pt idx="1163">
                  <c:v>0.28344000000000003</c:v>
                </c:pt>
                <c:pt idx="1164">
                  <c:v>0.28405000000000002</c:v>
                </c:pt>
                <c:pt idx="1165">
                  <c:v>0.28445999999999999</c:v>
                </c:pt>
                <c:pt idx="1166">
                  <c:v>0.28445999999999999</c:v>
                </c:pt>
                <c:pt idx="1167">
                  <c:v>0.28477999999999998</c:v>
                </c:pt>
                <c:pt idx="1168">
                  <c:v>0.28556999999999999</c:v>
                </c:pt>
                <c:pt idx="1169">
                  <c:v>0.28588000000000002</c:v>
                </c:pt>
                <c:pt idx="1170">
                  <c:v>0.28665000000000002</c:v>
                </c:pt>
                <c:pt idx="1171">
                  <c:v>0.28733999999999998</c:v>
                </c:pt>
                <c:pt idx="1172">
                  <c:v>0.28758</c:v>
                </c:pt>
                <c:pt idx="1173">
                  <c:v>0.28775000000000001</c:v>
                </c:pt>
                <c:pt idx="1174">
                  <c:v>0.28814000000000001</c:v>
                </c:pt>
                <c:pt idx="1175">
                  <c:v>0.28843999999999997</c:v>
                </c:pt>
                <c:pt idx="1176">
                  <c:v>0.28854000000000002</c:v>
                </c:pt>
                <c:pt idx="1177">
                  <c:v>0.28893999999999997</c:v>
                </c:pt>
                <c:pt idx="1178">
                  <c:v>0.28900999999999999</c:v>
                </c:pt>
                <c:pt idx="1179">
                  <c:v>0.28904999999999997</c:v>
                </c:pt>
                <c:pt idx="1180">
                  <c:v>0.28906999999999999</c:v>
                </c:pt>
                <c:pt idx="1181">
                  <c:v>0.28949000000000003</c:v>
                </c:pt>
                <c:pt idx="1182">
                  <c:v>0.28994999999999999</c:v>
                </c:pt>
                <c:pt idx="1183">
                  <c:v>0.29008</c:v>
                </c:pt>
                <c:pt idx="1184">
                  <c:v>0.29044999999999999</c:v>
                </c:pt>
                <c:pt idx="1185">
                  <c:v>0.29122999999999999</c:v>
                </c:pt>
                <c:pt idx="1186">
                  <c:v>0.29193000000000002</c:v>
                </c:pt>
                <c:pt idx="1187">
                  <c:v>0.29196</c:v>
                </c:pt>
                <c:pt idx="1188">
                  <c:v>0.29215000000000002</c:v>
                </c:pt>
                <c:pt idx="1189">
                  <c:v>0.29221000000000003</c:v>
                </c:pt>
                <c:pt idx="1190">
                  <c:v>0.29250999999999999</c:v>
                </c:pt>
                <c:pt idx="1191">
                  <c:v>0.29255999999999999</c:v>
                </c:pt>
                <c:pt idx="1192">
                  <c:v>0.29293000000000002</c:v>
                </c:pt>
                <c:pt idx="1193">
                  <c:v>0.29298000000000002</c:v>
                </c:pt>
                <c:pt idx="1194">
                  <c:v>0.29365000000000002</c:v>
                </c:pt>
                <c:pt idx="1195">
                  <c:v>0.29504000000000002</c:v>
                </c:pt>
                <c:pt idx="1196">
                  <c:v>0.29580000000000001</c:v>
                </c:pt>
                <c:pt idx="1197">
                  <c:v>0.29587000000000002</c:v>
                </c:pt>
                <c:pt idx="1198">
                  <c:v>0.29647000000000001</c:v>
                </c:pt>
                <c:pt idx="1199">
                  <c:v>0.29692000000000002</c:v>
                </c:pt>
                <c:pt idx="1200">
                  <c:v>0.29694999999999999</c:v>
                </c:pt>
                <c:pt idx="1201">
                  <c:v>0.29853000000000002</c:v>
                </c:pt>
                <c:pt idx="1202">
                  <c:v>0.29854999999999998</c:v>
                </c:pt>
                <c:pt idx="1203">
                  <c:v>0.29892999999999997</c:v>
                </c:pt>
                <c:pt idx="1204">
                  <c:v>0.29932999999999998</c:v>
                </c:pt>
                <c:pt idx="1205">
                  <c:v>0.29944999999999999</c:v>
                </c:pt>
                <c:pt idx="1206">
                  <c:v>0.29947000000000001</c:v>
                </c:pt>
                <c:pt idx="1207">
                  <c:v>0.30020000000000002</c:v>
                </c:pt>
                <c:pt idx="1208">
                  <c:v>0.30030000000000001</c:v>
                </c:pt>
                <c:pt idx="1209">
                  <c:v>0.30088999999999999</c:v>
                </c:pt>
                <c:pt idx="1210">
                  <c:v>0.30142000000000002</c:v>
                </c:pt>
                <c:pt idx="1211">
                  <c:v>0.30152000000000001</c:v>
                </c:pt>
                <c:pt idx="1212">
                  <c:v>0.30251</c:v>
                </c:pt>
                <c:pt idx="1213">
                  <c:v>0.30303999999999998</c:v>
                </c:pt>
                <c:pt idx="1214">
                  <c:v>0.30352000000000001</c:v>
                </c:pt>
                <c:pt idx="1215">
                  <c:v>0.30364999999999998</c:v>
                </c:pt>
                <c:pt idx="1216">
                  <c:v>0.30403999999999998</c:v>
                </c:pt>
                <c:pt idx="1217">
                  <c:v>0.30406</c:v>
                </c:pt>
                <c:pt idx="1218">
                  <c:v>0.30475999999999998</c:v>
                </c:pt>
                <c:pt idx="1219">
                  <c:v>0.30486000000000002</c:v>
                </c:pt>
                <c:pt idx="1220">
                  <c:v>0.30525999999999998</c:v>
                </c:pt>
                <c:pt idx="1221">
                  <c:v>0.30537999999999998</c:v>
                </c:pt>
                <c:pt idx="1222">
                  <c:v>0.30547999999999997</c:v>
                </c:pt>
                <c:pt idx="1223">
                  <c:v>0.30581000000000003</c:v>
                </c:pt>
                <c:pt idx="1224">
                  <c:v>0.30652000000000001</c:v>
                </c:pt>
                <c:pt idx="1225">
                  <c:v>0.30681000000000003</c:v>
                </c:pt>
                <c:pt idx="1226">
                  <c:v>0.30691000000000002</c:v>
                </c:pt>
                <c:pt idx="1227">
                  <c:v>0.30818000000000001</c:v>
                </c:pt>
                <c:pt idx="1228">
                  <c:v>0.30834</c:v>
                </c:pt>
                <c:pt idx="1229">
                  <c:v>0.30878</c:v>
                </c:pt>
                <c:pt idx="1230">
                  <c:v>0.30921999999999999</c:v>
                </c:pt>
                <c:pt idx="1231">
                  <c:v>0.30937999999999999</c:v>
                </c:pt>
                <c:pt idx="1232">
                  <c:v>0.30948999999999999</c:v>
                </c:pt>
                <c:pt idx="1233">
                  <c:v>0.30962000000000001</c:v>
                </c:pt>
                <c:pt idx="1234">
                  <c:v>0.31052000000000002</c:v>
                </c:pt>
                <c:pt idx="1235">
                  <c:v>0.31061</c:v>
                </c:pt>
                <c:pt idx="1236">
                  <c:v>0.31087999999999999</c:v>
                </c:pt>
                <c:pt idx="1237">
                  <c:v>0.31143999999999999</c:v>
                </c:pt>
                <c:pt idx="1238">
                  <c:v>0.31179000000000001</c:v>
                </c:pt>
                <c:pt idx="1239">
                  <c:v>0.31202999999999997</c:v>
                </c:pt>
                <c:pt idx="1240">
                  <c:v>0.31262000000000001</c:v>
                </c:pt>
                <c:pt idx="1241">
                  <c:v>0.31267</c:v>
                </c:pt>
                <c:pt idx="1242">
                  <c:v>0.31269999999999998</c:v>
                </c:pt>
                <c:pt idx="1243">
                  <c:v>0.31296000000000002</c:v>
                </c:pt>
                <c:pt idx="1244">
                  <c:v>0.31302999999999997</c:v>
                </c:pt>
                <c:pt idx="1245">
                  <c:v>0.31386999999999998</c:v>
                </c:pt>
                <c:pt idx="1246">
                  <c:v>0.31452999999999998</c:v>
                </c:pt>
                <c:pt idx="1247">
                  <c:v>0.31506000000000001</c:v>
                </c:pt>
                <c:pt idx="1248">
                  <c:v>0.31519999999999998</c:v>
                </c:pt>
                <c:pt idx="1249">
                  <c:v>0.31587999999999999</c:v>
                </c:pt>
                <c:pt idx="1250">
                  <c:v>0.31592999999999999</c:v>
                </c:pt>
                <c:pt idx="1251">
                  <c:v>0.31623000000000001</c:v>
                </c:pt>
                <c:pt idx="1252">
                  <c:v>0.31781999999999999</c:v>
                </c:pt>
                <c:pt idx="1253">
                  <c:v>0.31803999999999999</c:v>
                </c:pt>
                <c:pt idx="1254">
                  <c:v>0.31822</c:v>
                </c:pt>
                <c:pt idx="1255">
                  <c:v>0.31850000000000001</c:v>
                </c:pt>
                <c:pt idx="1256">
                  <c:v>0.31901000000000002</c:v>
                </c:pt>
                <c:pt idx="1257">
                  <c:v>0.31901000000000002</c:v>
                </c:pt>
                <c:pt idx="1258">
                  <c:v>0.32096000000000002</c:v>
                </c:pt>
                <c:pt idx="1259">
                  <c:v>0.32103999999999999</c:v>
                </c:pt>
                <c:pt idx="1260">
                  <c:v>0.32118000000000002</c:v>
                </c:pt>
                <c:pt idx="1261">
                  <c:v>0.32206000000000001</c:v>
                </c:pt>
                <c:pt idx="1262">
                  <c:v>0.32223000000000002</c:v>
                </c:pt>
                <c:pt idx="1263">
                  <c:v>0.32223000000000002</c:v>
                </c:pt>
                <c:pt idx="1264">
                  <c:v>0.32275999999999999</c:v>
                </c:pt>
                <c:pt idx="1265">
                  <c:v>0.32446000000000003</c:v>
                </c:pt>
                <c:pt idx="1266">
                  <c:v>0.32547999999999999</c:v>
                </c:pt>
                <c:pt idx="1267">
                  <c:v>0.3256</c:v>
                </c:pt>
                <c:pt idx="1268">
                  <c:v>0.32579999999999998</c:v>
                </c:pt>
                <c:pt idx="1269">
                  <c:v>0.32580999999999999</c:v>
                </c:pt>
                <c:pt idx="1270">
                  <c:v>0.32632</c:v>
                </c:pt>
                <c:pt idx="1271">
                  <c:v>0.32804</c:v>
                </c:pt>
                <c:pt idx="1272">
                  <c:v>0.32841999999999999</c:v>
                </c:pt>
                <c:pt idx="1273">
                  <c:v>0.32847999999999999</c:v>
                </c:pt>
                <c:pt idx="1274">
                  <c:v>0.32851000000000002</c:v>
                </c:pt>
                <c:pt idx="1275">
                  <c:v>0.32868000000000003</c:v>
                </c:pt>
                <c:pt idx="1276">
                  <c:v>0.32868000000000003</c:v>
                </c:pt>
                <c:pt idx="1277">
                  <c:v>0.32871</c:v>
                </c:pt>
                <c:pt idx="1278">
                  <c:v>0.32906999999999997</c:v>
                </c:pt>
                <c:pt idx="1279">
                  <c:v>0.32940999999999998</c:v>
                </c:pt>
                <c:pt idx="1280">
                  <c:v>0.32951999999999998</c:v>
                </c:pt>
                <c:pt idx="1281">
                  <c:v>0.32967999999999997</c:v>
                </c:pt>
                <c:pt idx="1282">
                  <c:v>0.32995000000000002</c:v>
                </c:pt>
                <c:pt idx="1283">
                  <c:v>0.33046999999999999</c:v>
                </c:pt>
                <c:pt idx="1284">
                  <c:v>0.33056000000000002</c:v>
                </c:pt>
                <c:pt idx="1285">
                  <c:v>0.33062999999999998</c:v>
                </c:pt>
                <c:pt idx="1286">
                  <c:v>0.33089000000000002</c:v>
                </c:pt>
                <c:pt idx="1287">
                  <c:v>0.33090000000000003</c:v>
                </c:pt>
                <c:pt idx="1288">
                  <c:v>0.33102999999999999</c:v>
                </c:pt>
                <c:pt idx="1289">
                  <c:v>0.33146999999999999</c:v>
                </c:pt>
                <c:pt idx="1290">
                  <c:v>0.33146999999999999</c:v>
                </c:pt>
                <c:pt idx="1291">
                  <c:v>0.33146999999999999</c:v>
                </c:pt>
                <c:pt idx="1292">
                  <c:v>0.33189000000000002</c:v>
                </c:pt>
                <c:pt idx="1293">
                  <c:v>0.33237</c:v>
                </c:pt>
                <c:pt idx="1294">
                  <c:v>0.33298</c:v>
                </c:pt>
                <c:pt idx="1295">
                  <c:v>0.33350000000000002</c:v>
                </c:pt>
                <c:pt idx="1296">
                  <c:v>0.33350000000000002</c:v>
                </c:pt>
                <c:pt idx="1297">
                  <c:v>0.33450000000000002</c:v>
                </c:pt>
                <c:pt idx="1298">
                  <c:v>0.33498</c:v>
                </c:pt>
                <c:pt idx="1299">
                  <c:v>0.33510000000000001</c:v>
                </c:pt>
                <c:pt idx="1300">
                  <c:v>0.33671000000000001</c:v>
                </c:pt>
                <c:pt idx="1301">
                  <c:v>0.33749000000000001</c:v>
                </c:pt>
                <c:pt idx="1302">
                  <c:v>0.33750999999999998</c:v>
                </c:pt>
                <c:pt idx="1303">
                  <c:v>0.33761999999999998</c:v>
                </c:pt>
                <c:pt idx="1304">
                  <c:v>0.33778000000000002</c:v>
                </c:pt>
                <c:pt idx="1305">
                  <c:v>0.33817999999999998</c:v>
                </c:pt>
                <c:pt idx="1306">
                  <c:v>0.33848</c:v>
                </c:pt>
                <c:pt idx="1307">
                  <c:v>0.33896999999999999</c:v>
                </c:pt>
                <c:pt idx="1308">
                  <c:v>0.34061000000000002</c:v>
                </c:pt>
                <c:pt idx="1309">
                  <c:v>0.34098000000000001</c:v>
                </c:pt>
                <c:pt idx="1310">
                  <c:v>0.34111000000000002</c:v>
                </c:pt>
                <c:pt idx="1311">
                  <c:v>0.34168999999999999</c:v>
                </c:pt>
                <c:pt idx="1312">
                  <c:v>0.34445999999999999</c:v>
                </c:pt>
                <c:pt idx="1313">
                  <c:v>0.34448000000000001</c:v>
                </c:pt>
                <c:pt idx="1314">
                  <c:v>0.34487000000000001</c:v>
                </c:pt>
                <c:pt idx="1315">
                  <c:v>0.34544999999999998</c:v>
                </c:pt>
                <c:pt idx="1316">
                  <c:v>0.34601999999999999</c:v>
                </c:pt>
                <c:pt idx="1317">
                  <c:v>0.34695999999999999</c:v>
                </c:pt>
                <c:pt idx="1318">
                  <c:v>0.34716999999999998</c:v>
                </c:pt>
                <c:pt idx="1319">
                  <c:v>0.34881000000000001</c:v>
                </c:pt>
                <c:pt idx="1320">
                  <c:v>0.34910000000000002</c:v>
                </c:pt>
                <c:pt idx="1321">
                  <c:v>0.34911999999999999</c:v>
                </c:pt>
                <c:pt idx="1322">
                  <c:v>0.34932000000000002</c:v>
                </c:pt>
                <c:pt idx="1323">
                  <c:v>0.34938999999999998</c:v>
                </c:pt>
                <c:pt idx="1324">
                  <c:v>0.34949000000000002</c:v>
                </c:pt>
                <c:pt idx="1325">
                  <c:v>0.34949000000000002</c:v>
                </c:pt>
                <c:pt idx="1326">
                  <c:v>0.34949000000000002</c:v>
                </c:pt>
                <c:pt idx="1327">
                  <c:v>0.34967999999999999</c:v>
                </c:pt>
                <c:pt idx="1328">
                  <c:v>0.35015000000000002</c:v>
                </c:pt>
                <c:pt idx="1329">
                  <c:v>0.35059000000000001</c:v>
                </c:pt>
                <c:pt idx="1330">
                  <c:v>0.35099000000000002</c:v>
                </c:pt>
                <c:pt idx="1331">
                  <c:v>0.35149000000000002</c:v>
                </c:pt>
                <c:pt idx="1332">
                  <c:v>0.35149000000000002</c:v>
                </c:pt>
                <c:pt idx="1333">
                  <c:v>0.35371999999999998</c:v>
                </c:pt>
                <c:pt idx="1334">
                  <c:v>0.35519000000000001</c:v>
                </c:pt>
                <c:pt idx="1335">
                  <c:v>0.35774</c:v>
                </c:pt>
                <c:pt idx="1336">
                  <c:v>0.35799999999999998</c:v>
                </c:pt>
                <c:pt idx="1337">
                  <c:v>0.35842000000000002</c:v>
                </c:pt>
                <c:pt idx="1338">
                  <c:v>0.35849999999999999</c:v>
                </c:pt>
                <c:pt idx="1339">
                  <c:v>0.35909000000000002</c:v>
                </c:pt>
                <c:pt idx="1340">
                  <c:v>0.35909000000000002</c:v>
                </c:pt>
                <c:pt idx="1341">
                  <c:v>0.35946</c:v>
                </c:pt>
                <c:pt idx="1342">
                  <c:v>0.36016999999999999</c:v>
                </c:pt>
                <c:pt idx="1343">
                  <c:v>0.36033999999999999</c:v>
                </c:pt>
                <c:pt idx="1344">
                  <c:v>0.36091000000000001</c:v>
                </c:pt>
                <c:pt idx="1345">
                  <c:v>0.36147000000000001</c:v>
                </c:pt>
                <c:pt idx="1346">
                  <c:v>0.36280000000000001</c:v>
                </c:pt>
                <c:pt idx="1347">
                  <c:v>0.36325000000000002</c:v>
                </c:pt>
                <c:pt idx="1348">
                  <c:v>0.36498999999999998</c:v>
                </c:pt>
                <c:pt idx="1349">
                  <c:v>0.36623</c:v>
                </c:pt>
                <c:pt idx="1350">
                  <c:v>0.36656</c:v>
                </c:pt>
                <c:pt idx="1351">
                  <c:v>0.36713000000000001</c:v>
                </c:pt>
                <c:pt idx="1352">
                  <c:v>0.3679</c:v>
                </c:pt>
                <c:pt idx="1353">
                  <c:v>0.36798999999999998</c:v>
                </c:pt>
                <c:pt idx="1354">
                  <c:v>0.36839</c:v>
                </c:pt>
                <c:pt idx="1355">
                  <c:v>0.36857000000000001</c:v>
                </c:pt>
                <c:pt idx="1356">
                  <c:v>0.36962</c:v>
                </c:pt>
                <c:pt idx="1357">
                  <c:v>0.36986999999999998</c:v>
                </c:pt>
                <c:pt idx="1358">
                  <c:v>0.37023</c:v>
                </c:pt>
                <c:pt idx="1359">
                  <c:v>0.37052000000000002</c:v>
                </c:pt>
                <c:pt idx="1360">
                  <c:v>0.37053000000000003</c:v>
                </c:pt>
                <c:pt idx="1361">
                  <c:v>0.37057000000000001</c:v>
                </c:pt>
                <c:pt idx="1362">
                  <c:v>0.37062</c:v>
                </c:pt>
                <c:pt idx="1363">
                  <c:v>0.37062</c:v>
                </c:pt>
                <c:pt idx="1364">
                  <c:v>0.37095</c:v>
                </c:pt>
                <c:pt idx="1365">
                  <c:v>0.37137999999999999</c:v>
                </c:pt>
                <c:pt idx="1366">
                  <c:v>0.37153000000000003</c:v>
                </c:pt>
                <c:pt idx="1367">
                  <c:v>0.37153000000000003</c:v>
                </c:pt>
                <c:pt idx="1368">
                  <c:v>0.37352999999999997</c:v>
                </c:pt>
                <c:pt idx="1369">
                  <c:v>0.37436000000000003</c:v>
                </c:pt>
                <c:pt idx="1370">
                  <c:v>0.37675999999999998</c:v>
                </c:pt>
                <c:pt idx="1371">
                  <c:v>0.37805</c:v>
                </c:pt>
                <c:pt idx="1372">
                  <c:v>0.37852000000000002</c:v>
                </c:pt>
                <c:pt idx="1373">
                  <c:v>0.37991000000000003</c:v>
                </c:pt>
                <c:pt idx="1374">
                  <c:v>0.37996999999999997</c:v>
                </c:pt>
                <c:pt idx="1375">
                  <c:v>0.38061</c:v>
                </c:pt>
                <c:pt idx="1376">
                  <c:v>0.38091999999999998</c:v>
                </c:pt>
                <c:pt idx="1377">
                  <c:v>0.38129000000000002</c:v>
                </c:pt>
                <c:pt idx="1378">
                  <c:v>0.38152999999999998</c:v>
                </c:pt>
                <c:pt idx="1379">
                  <c:v>0.38185000000000002</c:v>
                </c:pt>
                <c:pt idx="1380">
                  <c:v>0.38247999999999999</c:v>
                </c:pt>
                <c:pt idx="1381">
                  <c:v>0.38290999999999997</c:v>
                </c:pt>
                <c:pt idx="1382">
                  <c:v>0.38401999999999997</c:v>
                </c:pt>
                <c:pt idx="1383">
                  <c:v>0.38600000000000001</c:v>
                </c:pt>
                <c:pt idx="1384">
                  <c:v>0.38672000000000001</c:v>
                </c:pt>
                <c:pt idx="1385">
                  <c:v>0.38744000000000001</c:v>
                </c:pt>
                <c:pt idx="1386">
                  <c:v>0.38780999999999999</c:v>
                </c:pt>
                <c:pt idx="1387">
                  <c:v>0.38895000000000002</c:v>
                </c:pt>
                <c:pt idx="1388">
                  <c:v>0.38949</c:v>
                </c:pt>
                <c:pt idx="1389">
                  <c:v>0.39255000000000001</c:v>
                </c:pt>
                <c:pt idx="1390">
                  <c:v>0.39510000000000001</c:v>
                </c:pt>
                <c:pt idx="1391">
                  <c:v>0.39706000000000002</c:v>
                </c:pt>
                <c:pt idx="1392">
                  <c:v>0.39944000000000002</c:v>
                </c:pt>
                <c:pt idx="1393">
                  <c:v>0.40050000000000002</c:v>
                </c:pt>
                <c:pt idx="1394">
                  <c:v>0.40221000000000001</c:v>
                </c:pt>
                <c:pt idx="1395">
                  <c:v>0.40293000000000001</c:v>
                </c:pt>
                <c:pt idx="1396">
                  <c:v>0.40367999999999998</c:v>
                </c:pt>
                <c:pt idx="1397">
                  <c:v>0.40462999999999999</c:v>
                </c:pt>
                <c:pt idx="1398">
                  <c:v>0.40483000000000002</c:v>
                </c:pt>
                <c:pt idx="1399">
                  <c:v>0.40550000000000003</c:v>
                </c:pt>
                <c:pt idx="1400">
                  <c:v>0.40645999999999999</c:v>
                </c:pt>
                <c:pt idx="1401">
                  <c:v>0.40894999999999998</c:v>
                </c:pt>
                <c:pt idx="1402">
                  <c:v>0.40920000000000001</c:v>
                </c:pt>
                <c:pt idx="1403">
                  <c:v>0.40934999999999999</c:v>
                </c:pt>
                <c:pt idx="1404">
                  <c:v>0.40949000000000002</c:v>
                </c:pt>
                <c:pt idx="1405">
                  <c:v>0.41004000000000002</c:v>
                </c:pt>
                <c:pt idx="1406">
                  <c:v>0.41122999999999998</c:v>
                </c:pt>
                <c:pt idx="1407">
                  <c:v>0.41139999999999999</c:v>
                </c:pt>
                <c:pt idx="1408">
                  <c:v>0.41160999999999998</c:v>
                </c:pt>
                <c:pt idx="1409">
                  <c:v>0.41266000000000003</c:v>
                </c:pt>
                <c:pt idx="1410">
                  <c:v>0.41657</c:v>
                </c:pt>
                <c:pt idx="1411">
                  <c:v>0.41857</c:v>
                </c:pt>
                <c:pt idx="1412">
                  <c:v>0.41936000000000001</c:v>
                </c:pt>
                <c:pt idx="1413">
                  <c:v>0.41938999999999999</c:v>
                </c:pt>
                <c:pt idx="1414">
                  <c:v>0.41959999999999997</c:v>
                </c:pt>
                <c:pt idx="1415">
                  <c:v>0.41965000000000002</c:v>
                </c:pt>
                <c:pt idx="1416">
                  <c:v>0.41994999999999999</c:v>
                </c:pt>
                <c:pt idx="1417">
                  <c:v>0.42036000000000001</c:v>
                </c:pt>
                <c:pt idx="1418">
                  <c:v>0.42087999999999998</c:v>
                </c:pt>
                <c:pt idx="1419">
                  <c:v>0.42093999999999998</c:v>
                </c:pt>
                <c:pt idx="1420">
                  <c:v>0.42194999999999999</c:v>
                </c:pt>
                <c:pt idx="1421">
                  <c:v>0.42247000000000001</c:v>
                </c:pt>
                <c:pt idx="1422">
                  <c:v>0.42248999999999998</c:v>
                </c:pt>
                <c:pt idx="1423">
                  <c:v>0.42348000000000002</c:v>
                </c:pt>
                <c:pt idx="1424">
                  <c:v>0.42359999999999998</c:v>
                </c:pt>
                <c:pt idx="1425">
                  <c:v>0.42398999999999998</c:v>
                </c:pt>
                <c:pt idx="1426">
                  <c:v>0.42459000000000002</c:v>
                </c:pt>
                <c:pt idx="1427">
                  <c:v>0.42568</c:v>
                </c:pt>
                <c:pt idx="1428">
                  <c:v>0.42602000000000001</c:v>
                </c:pt>
                <c:pt idx="1429">
                  <c:v>0.42699999999999999</c:v>
                </c:pt>
                <c:pt idx="1430">
                  <c:v>0.42703000000000002</c:v>
                </c:pt>
                <c:pt idx="1431">
                  <c:v>0.42792999999999998</c:v>
                </c:pt>
                <c:pt idx="1432">
                  <c:v>0.42859000000000003</c:v>
                </c:pt>
                <c:pt idx="1433">
                  <c:v>0.42895</c:v>
                </c:pt>
                <c:pt idx="1434">
                  <c:v>0.42903000000000002</c:v>
                </c:pt>
                <c:pt idx="1435">
                  <c:v>0.42975999999999998</c:v>
                </c:pt>
                <c:pt idx="1436">
                  <c:v>0.43020000000000003</c:v>
                </c:pt>
                <c:pt idx="1437">
                  <c:v>0.43493999999999999</c:v>
                </c:pt>
                <c:pt idx="1438">
                  <c:v>0.43546000000000001</c:v>
                </c:pt>
                <c:pt idx="1439">
                  <c:v>0.43683</c:v>
                </c:pt>
                <c:pt idx="1440">
                  <c:v>0.43759999999999999</c:v>
                </c:pt>
                <c:pt idx="1441">
                  <c:v>0.43783</c:v>
                </c:pt>
                <c:pt idx="1442">
                  <c:v>0.43890000000000001</c:v>
                </c:pt>
                <c:pt idx="1443">
                  <c:v>0.43891000000000002</c:v>
                </c:pt>
                <c:pt idx="1444">
                  <c:v>0.43935000000000002</c:v>
                </c:pt>
                <c:pt idx="1445">
                  <c:v>0.44013000000000002</c:v>
                </c:pt>
                <c:pt idx="1446">
                  <c:v>0.44067000000000001</c:v>
                </c:pt>
                <c:pt idx="1447">
                  <c:v>0.44148999999999999</c:v>
                </c:pt>
                <c:pt idx="1448">
                  <c:v>0.44245000000000001</c:v>
                </c:pt>
                <c:pt idx="1449">
                  <c:v>0.44263000000000002</c:v>
                </c:pt>
                <c:pt idx="1450">
                  <c:v>0.44361</c:v>
                </c:pt>
                <c:pt idx="1451">
                  <c:v>0.44391000000000003</c:v>
                </c:pt>
                <c:pt idx="1452">
                  <c:v>0.44763999999999998</c:v>
                </c:pt>
                <c:pt idx="1453">
                  <c:v>0.44885999999999998</c:v>
                </c:pt>
                <c:pt idx="1454">
                  <c:v>0.44890999999999998</c:v>
                </c:pt>
                <c:pt idx="1455">
                  <c:v>0.45068000000000003</c:v>
                </c:pt>
                <c:pt idx="1456">
                  <c:v>0.45106000000000002</c:v>
                </c:pt>
                <c:pt idx="1457">
                  <c:v>0.45162000000000002</c:v>
                </c:pt>
                <c:pt idx="1458">
                  <c:v>0.45162000000000002</c:v>
                </c:pt>
                <c:pt idx="1459">
                  <c:v>0.45162999999999998</c:v>
                </c:pt>
                <c:pt idx="1460">
                  <c:v>0.45218000000000003</c:v>
                </c:pt>
                <c:pt idx="1461">
                  <c:v>0.45328000000000002</c:v>
                </c:pt>
                <c:pt idx="1462">
                  <c:v>0.45345999999999997</c:v>
                </c:pt>
                <c:pt idx="1463">
                  <c:v>0.45457999999999998</c:v>
                </c:pt>
                <c:pt idx="1464">
                  <c:v>0.45477000000000001</c:v>
                </c:pt>
                <c:pt idx="1465">
                  <c:v>0.45884999999999998</c:v>
                </c:pt>
                <c:pt idx="1466">
                  <c:v>0.46063999999999999</c:v>
                </c:pt>
                <c:pt idx="1467">
                  <c:v>0.46104000000000001</c:v>
                </c:pt>
                <c:pt idx="1468">
                  <c:v>0.46163999999999999</c:v>
                </c:pt>
                <c:pt idx="1469">
                  <c:v>0.46643000000000001</c:v>
                </c:pt>
                <c:pt idx="1470">
                  <c:v>0.46654000000000001</c:v>
                </c:pt>
                <c:pt idx="1471">
                  <c:v>0.46842</c:v>
                </c:pt>
                <c:pt idx="1472">
                  <c:v>0.46887000000000001</c:v>
                </c:pt>
                <c:pt idx="1473">
                  <c:v>0.47042</c:v>
                </c:pt>
                <c:pt idx="1474">
                  <c:v>0.47065000000000001</c:v>
                </c:pt>
                <c:pt idx="1475">
                  <c:v>0.47162999999999999</c:v>
                </c:pt>
                <c:pt idx="1476">
                  <c:v>0.47204000000000002</c:v>
                </c:pt>
                <c:pt idx="1477">
                  <c:v>0.47565000000000002</c:v>
                </c:pt>
                <c:pt idx="1478">
                  <c:v>0.47786000000000001</c:v>
                </c:pt>
                <c:pt idx="1479">
                  <c:v>0.47941</c:v>
                </c:pt>
                <c:pt idx="1480">
                  <c:v>0.47946</c:v>
                </c:pt>
                <c:pt idx="1481">
                  <c:v>0.47987999999999997</c:v>
                </c:pt>
                <c:pt idx="1482">
                  <c:v>0.48064000000000001</c:v>
                </c:pt>
                <c:pt idx="1483">
                  <c:v>0.48065000000000002</c:v>
                </c:pt>
                <c:pt idx="1484">
                  <c:v>0.48164000000000001</c:v>
                </c:pt>
                <c:pt idx="1485">
                  <c:v>0.48887999999999998</c:v>
                </c:pt>
                <c:pt idx="1486">
                  <c:v>0.49243999999999999</c:v>
                </c:pt>
                <c:pt idx="1487">
                  <c:v>0.49498999999999999</c:v>
                </c:pt>
                <c:pt idx="1488">
                  <c:v>0.49565999999999999</c:v>
                </c:pt>
                <c:pt idx="1489">
                  <c:v>0.49579000000000001</c:v>
                </c:pt>
                <c:pt idx="1490">
                  <c:v>0.49739</c:v>
                </c:pt>
                <c:pt idx="1491">
                  <c:v>0.50066999999999995</c:v>
                </c:pt>
                <c:pt idx="1492">
                  <c:v>0.50097999999999998</c:v>
                </c:pt>
                <c:pt idx="1493">
                  <c:v>0.50282000000000004</c:v>
                </c:pt>
                <c:pt idx="1494">
                  <c:v>0.50285000000000002</c:v>
                </c:pt>
                <c:pt idx="1495">
                  <c:v>0.50305999999999995</c:v>
                </c:pt>
                <c:pt idx="1496">
                  <c:v>0.50316000000000005</c:v>
                </c:pt>
                <c:pt idx="1497">
                  <c:v>0.50592999999999999</c:v>
                </c:pt>
                <c:pt idx="1498">
                  <c:v>0.50614999999999999</c:v>
                </c:pt>
                <c:pt idx="1499">
                  <c:v>0.50724999999999998</c:v>
                </c:pt>
                <c:pt idx="1500">
                  <c:v>0.50739000000000001</c:v>
                </c:pt>
                <c:pt idx="1501">
                  <c:v>0.50824999999999998</c:v>
                </c:pt>
                <c:pt idx="1502">
                  <c:v>0.51015999999999995</c:v>
                </c:pt>
                <c:pt idx="1503">
                  <c:v>0.51095000000000002</c:v>
                </c:pt>
                <c:pt idx="1504">
                  <c:v>0.51168999999999998</c:v>
                </c:pt>
                <c:pt idx="1505">
                  <c:v>0.51387000000000005</c:v>
                </c:pt>
                <c:pt idx="1506">
                  <c:v>0.51436999999999999</c:v>
                </c:pt>
                <c:pt idx="1507">
                  <c:v>0.51468999999999998</c:v>
                </c:pt>
                <c:pt idx="1508">
                  <c:v>0.51726000000000005</c:v>
                </c:pt>
                <c:pt idx="1509">
                  <c:v>0.51883000000000001</c:v>
                </c:pt>
                <c:pt idx="1510">
                  <c:v>0.51885000000000003</c:v>
                </c:pt>
                <c:pt idx="1511">
                  <c:v>0.51941000000000004</c:v>
                </c:pt>
                <c:pt idx="1512">
                  <c:v>0.51968000000000003</c:v>
                </c:pt>
                <c:pt idx="1513">
                  <c:v>0.52271000000000001</c:v>
                </c:pt>
                <c:pt idx="1514">
                  <c:v>0.52400000000000002</c:v>
                </c:pt>
                <c:pt idx="1515">
                  <c:v>0.5262</c:v>
                </c:pt>
                <c:pt idx="1516">
                  <c:v>0.52859</c:v>
                </c:pt>
                <c:pt idx="1517">
                  <c:v>0.52937000000000001</c:v>
                </c:pt>
                <c:pt idx="1518">
                  <c:v>0.53098999999999996</c:v>
                </c:pt>
                <c:pt idx="1519">
                  <c:v>0.53110999999999997</c:v>
                </c:pt>
                <c:pt idx="1520">
                  <c:v>0.53124000000000005</c:v>
                </c:pt>
                <c:pt idx="1521">
                  <c:v>0.53225</c:v>
                </c:pt>
                <c:pt idx="1522">
                  <c:v>0.53271000000000002</c:v>
                </c:pt>
                <c:pt idx="1523">
                  <c:v>0.53371999999999997</c:v>
                </c:pt>
                <c:pt idx="1524">
                  <c:v>0.53434999999999999</c:v>
                </c:pt>
                <c:pt idx="1525">
                  <c:v>0.53534000000000004</c:v>
                </c:pt>
                <c:pt idx="1526">
                  <c:v>0.53571999999999997</c:v>
                </c:pt>
                <c:pt idx="1527">
                  <c:v>0.53942000000000001</c:v>
                </c:pt>
                <c:pt idx="1528">
                  <c:v>0.54096999999999995</c:v>
                </c:pt>
                <c:pt idx="1529">
                  <c:v>0.54152</c:v>
                </c:pt>
                <c:pt idx="1530">
                  <c:v>0.54544999999999999</c:v>
                </c:pt>
                <c:pt idx="1531">
                  <c:v>0.54834000000000005</c:v>
                </c:pt>
                <c:pt idx="1532">
                  <c:v>0.54881000000000002</c:v>
                </c:pt>
                <c:pt idx="1533">
                  <c:v>0.55020999999999998</c:v>
                </c:pt>
                <c:pt idx="1534">
                  <c:v>0.55032999999999999</c:v>
                </c:pt>
                <c:pt idx="1535">
                  <c:v>0.55045999999999995</c:v>
                </c:pt>
                <c:pt idx="1536">
                  <c:v>0.55266999999999999</c:v>
                </c:pt>
                <c:pt idx="1537">
                  <c:v>0.55374999999999996</c:v>
                </c:pt>
                <c:pt idx="1538">
                  <c:v>0.55384</c:v>
                </c:pt>
                <c:pt idx="1539">
                  <c:v>0.55781999999999998</c:v>
                </c:pt>
                <c:pt idx="1540">
                  <c:v>0.55881999999999998</c:v>
                </c:pt>
                <c:pt idx="1541">
                  <c:v>0.55881999999999998</c:v>
                </c:pt>
                <c:pt idx="1542">
                  <c:v>0.56181000000000003</c:v>
                </c:pt>
                <c:pt idx="1543">
                  <c:v>0.56269000000000002</c:v>
                </c:pt>
                <c:pt idx="1544">
                  <c:v>0.56283000000000005</c:v>
                </c:pt>
                <c:pt idx="1545">
                  <c:v>0.56437000000000004</c:v>
                </c:pt>
                <c:pt idx="1546">
                  <c:v>0.56437000000000004</c:v>
                </c:pt>
                <c:pt idx="1547">
                  <c:v>0.56437000000000004</c:v>
                </c:pt>
                <c:pt idx="1548">
                  <c:v>0.56481000000000003</c:v>
                </c:pt>
                <c:pt idx="1549">
                  <c:v>0.56879000000000002</c:v>
                </c:pt>
                <c:pt idx="1550">
                  <c:v>0.57542000000000004</c:v>
                </c:pt>
                <c:pt idx="1551">
                  <c:v>0.57577</c:v>
                </c:pt>
                <c:pt idx="1552">
                  <c:v>0.57618999999999998</c:v>
                </c:pt>
                <c:pt idx="1553">
                  <c:v>0.57667999999999997</c:v>
                </c:pt>
                <c:pt idx="1554">
                  <c:v>0.57737000000000005</c:v>
                </c:pt>
                <c:pt idx="1555">
                  <c:v>0.57830000000000004</c:v>
                </c:pt>
                <c:pt idx="1556">
                  <c:v>0.57830999999999999</c:v>
                </c:pt>
                <c:pt idx="1557">
                  <c:v>0.57882</c:v>
                </c:pt>
                <c:pt idx="1558">
                  <c:v>0.57891000000000004</c:v>
                </c:pt>
                <c:pt idx="1559">
                  <c:v>0.57967000000000002</c:v>
                </c:pt>
                <c:pt idx="1560">
                  <c:v>0.58067000000000002</c:v>
                </c:pt>
                <c:pt idx="1561">
                  <c:v>0.58079999999999998</c:v>
                </c:pt>
                <c:pt idx="1562">
                  <c:v>0.58301000000000003</c:v>
                </c:pt>
                <c:pt idx="1563">
                  <c:v>0.58330000000000004</c:v>
                </c:pt>
                <c:pt idx="1564">
                  <c:v>0.58382000000000001</c:v>
                </c:pt>
                <c:pt idx="1565">
                  <c:v>0.58382000000000001</c:v>
                </c:pt>
                <c:pt idx="1566">
                  <c:v>0.58389999999999997</c:v>
                </c:pt>
                <c:pt idx="1567">
                  <c:v>0.58582000000000001</c:v>
                </c:pt>
                <c:pt idx="1568">
                  <c:v>0.58730000000000004</c:v>
                </c:pt>
                <c:pt idx="1569">
                  <c:v>0.58879000000000004</c:v>
                </c:pt>
                <c:pt idx="1570">
                  <c:v>0.59028999999999998</c:v>
                </c:pt>
                <c:pt idx="1571">
                  <c:v>0.59179000000000004</c:v>
                </c:pt>
                <c:pt idx="1572">
                  <c:v>0.60067000000000004</c:v>
                </c:pt>
                <c:pt idx="1573">
                  <c:v>0.60155000000000003</c:v>
                </c:pt>
                <c:pt idx="1574">
                  <c:v>0.60328000000000004</c:v>
                </c:pt>
                <c:pt idx="1575">
                  <c:v>0.60626000000000002</c:v>
                </c:pt>
                <c:pt idx="1576">
                  <c:v>0.60826999999999998</c:v>
                </c:pt>
                <c:pt idx="1577">
                  <c:v>0.60875999999999997</c:v>
                </c:pt>
                <c:pt idx="1578">
                  <c:v>0.60877999999999999</c:v>
                </c:pt>
                <c:pt idx="1579">
                  <c:v>0.60980999999999996</c:v>
                </c:pt>
                <c:pt idx="1580">
                  <c:v>0.61070999999999998</c:v>
                </c:pt>
                <c:pt idx="1581">
                  <c:v>0.61126999999999998</c:v>
                </c:pt>
                <c:pt idx="1582">
                  <c:v>0.61177000000000004</c:v>
                </c:pt>
                <c:pt idx="1583">
                  <c:v>0.61577000000000004</c:v>
                </c:pt>
                <c:pt idx="1584">
                  <c:v>0.61875000000000002</c:v>
                </c:pt>
                <c:pt idx="1585">
                  <c:v>0.61941000000000002</c:v>
                </c:pt>
                <c:pt idx="1586">
                  <c:v>0.61982999999999999</c:v>
                </c:pt>
                <c:pt idx="1587">
                  <c:v>0.62070000000000003</c:v>
                </c:pt>
                <c:pt idx="1588">
                  <c:v>0.62182999999999999</c:v>
                </c:pt>
                <c:pt idx="1589">
                  <c:v>0.62524999999999997</c:v>
                </c:pt>
                <c:pt idx="1590">
                  <c:v>0.62724999999999997</c:v>
                </c:pt>
                <c:pt idx="1591">
                  <c:v>0.63077000000000005</c:v>
                </c:pt>
                <c:pt idx="1592">
                  <c:v>0.63183</c:v>
                </c:pt>
                <c:pt idx="1593">
                  <c:v>0.63224999999999998</c:v>
                </c:pt>
                <c:pt idx="1594">
                  <c:v>0.63399000000000005</c:v>
                </c:pt>
                <c:pt idx="1595">
                  <c:v>0.63776999999999995</c:v>
                </c:pt>
                <c:pt idx="1596">
                  <c:v>0.63793999999999995</c:v>
                </c:pt>
                <c:pt idx="1597">
                  <c:v>0.63824000000000003</c:v>
                </c:pt>
                <c:pt idx="1598">
                  <c:v>0.63873000000000002</c:v>
                </c:pt>
                <c:pt idx="1599">
                  <c:v>0.63934000000000002</c:v>
                </c:pt>
                <c:pt idx="1600">
                  <c:v>0.64185000000000003</c:v>
                </c:pt>
                <c:pt idx="1601">
                  <c:v>0.64310999999999996</c:v>
                </c:pt>
                <c:pt idx="1602">
                  <c:v>0.64371</c:v>
                </c:pt>
                <c:pt idx="1603">
                  <c:v>0.64371</c:v>
                </c:pt>
                <c:pt idx="1604">
                  <c:v>0.64770000000000005</c:v>
                </c:pt>
                <c:pt idx="1605">
                  <c:v>0.64851999999999999</c:v>
                </c:pt>
                <c:pt idx="1606">
                  <c:v>0.64870000000000005</c:v>
                </c:pt>
                <c:pt idx="1607">
                  <c:v>0.64961999999999998</c:v>
                </c:pt>
                <c:pt idx="1608">
                  <c:v>0.66213</c:v>
                </c:pt>
                <c:pt idx="1609">
                  <c:v>0.66469999999999996</c:v>
                </c:pt>
                <c:pt idx="1610">
                  <c:v>0.67071999999999998</c:v>
                </c:pt>
                <c:pt idx="1611">
                  <c:v>0.67773000000000005</c:v>
                </c:pt>
                <c:pt idx="1612">
                  <c:v>0.68189999999999995</c:v>
                </c:pt>
                <c:pt idx="1613">
                  <c:v>0.68371999999999999</c:v>
                </c:pt>
                <c:pt idx="1614">
                  <c:v>0.68518999999999997</c:v>
                </c:pt>
                <c:pt idx="1615">
                  <c:v>0.68872</c:v>
                </c:pt>
                <c:pt idx="1616">
                  <c:v>0.68935000000000002</c:v>
                </c:pt>
                <c:pt idx="1617">
                  <c:v>0.68935999999999997</c:v>
                </c:pt>
                <c:pt idx="1618">
                  <c:v>0.69072</c:v>
                </c:pt>
                <c:pt idx="1619">
                  <c:v>0.69318000000000002</c:v>
                </c:pt>
                <c:pt idx="1620">
                  <c:v>0.69718000000000002</c:v>
                </c:pt>
                <c:pt idx="1621">
                  <c:v>0.69818000000000002</c:v>
                </c:pt>
                <c:pt idx="1622">
                  <c:v>0.69918000000000002</c:v>
                </c:pt>
                <c:pt idx="1623">
                  <c:v>0.69918000000000002</c:v>
                </c:pt>
                <c:pt idx="1624">
                  <c:v>0.69932000000000005</c:v>
                </c:pt>
                <c:pt idx="1625">
                  <c:v>0.69991999999999999</c:v>
                </c:pt>
                <c:pt idx="1626">
                  <c:v>0.70069999999999999</c:v>
                </c:pt>
                <c:pt idx="1627">
                  <c:v>0.70116999999999996</c:v>
                </c:pt>
                <c:pt idx="1628">
                  <c:v>0.70191999999999999</c:v>
                </c:pt>
                <c:pt idx="1629">
                  <c:v>0.70191999999999999</c:v>
                </c:pt>
                <c:pt idx="1630">
                  <c:v>0.71570999999999996</c:v>
                </c:pt>
                <c:pt idx="1631">
                  <c:v>0.71874000000000005</c:v>
                </c:pt>
                <c:pt idx="1632">
                  <c:v>0.71967999999999999</c:v>
                </c:pt>
                <c:pt idx="1633">
                  <c:v>0.71969000000000005</c:v>
                </c:pt>
                <c:pt idx="1634">
                  <c:v>0.72014999999999996</c:v>
                </c:pt>
                <c:pt idx="1635">
                  <c:v>0.72074000000000005</c:v>
                </c:pt>
                <c:pt idx="1636">
                  <c:v>0.72674000000000005</c:v>
                </c:pt>
                <c:pt idx="1637">
                  <c:v>0.72774000000000005</c:v>
                </c:pt>
                <c:pt idx="1638">
                  <c:v>0.72865999999999997</c:v>
                </c:pt>
                <c:pt idx="1639">
                  <c:v>0.73014000000000001</c:v>
                </c:pt>
                <c:pt idx="1640">
                  <c:v>0.73160999999999998</c:v>
                </c:pt>
                <c:pt idx="1641">
                  <c:v>0.73368</c:v>
                </c:pt>
                <c:pt idx="1642">
                  <c:v>0.73394999999999999</c:v>
                </c:pt>
                <c:pt idx="1643">
                  <c:v>0.73494999999999999</c:v>
                </c:pt>
                <c:pt idx="1644">
                  <c:v>0.73568</c:v>
                </c:pt>
                <c:pt idx="1645">
                  <c:v>0.73595999999999995</c:v>
                </c:pt>
                <c:pt idx="1646">
                  <c:v>0.73675000000000002</c:v>
                </c:pt>
                <c:pt idx="1647">
                  <c:v>0.74195999999999995</c:v>
                </c:pt>
                <c:pt idx="1648">
                  <c:v>0.74275999999999998</c:v>
                </c:pt>
                <c:pt idx="1649">
                  <c:v>0.74573</c:v>
                </c:pt>
                <c:pt idx="1650">
                  <c:v>0.74607000000000001</c:v>
                </c:pt>
                <c:pt idx="1651">
                  <c:v>0.74911000000000005</c:v>
                </c:pt>
                <c:pt idx="1652">
                  <c:v>0.74929999999999997</c:v>
                </c:pt>
                <c:pt idx="1653">
                  <c:v>0.75073999999999996</c:v>
                </c:pt>
                <c:pt idx="1654">
                  <c:v>0.75899000000000005</c:v>
                </c:pt>
                <c:pt idx="1655">
                  <c:v>0.76075999999999999</c:v>
                </c:pt>
                <c:pt idx="1656">
                  <c:v>0.7611</c:v>
                </c:pt>
                <c:pt idx="1657">
                  <c:v>0.76165000000000005</c:v>
                </c:pt>
                <c:pt idx="1658">
                  <c:v>0.76566000000000001</c:v>
                </c:pt>
                <c:pt idx="1659">
                  <c:v>0.76666000000000001</c:v>
                </c:pt>
                <c:pt idx="1660">
                  <c:v>0.76673999999999998</c:v>
                </c:pt>
                <c:pt idx="1661">
                  <c:v>0.76709000000000005</c:v>
                </c:pt>
                <c:pt idx="1662">
                  <c:v>0.76865000000000006</c:v>
                </c:pt>
                <c:pt idx="1663">
                  <c:v>0.76932</c:v>
                </c:pt>
                <c:pt idx="1664">
                  <c:v>0.77309000000000005</c:v>
                </c:pt>
                <c:pt idx="1665">
                  <c:v>0.77929000000000004</c:v>
                </c:pt>
                <c:pt idx="1666">
                  <c:v>0.78807000000000005</c:v>
                </c:pt>
                <c:pt idx="1667">
                  <c:v>0.78907000000000005</c:v>
                </c:pt>
                <c:pt idx="1668">
                  <c:v>0.78927999999999998</c:v>
                </c:pt>
                <c:pt idx="1669">
                  <c:v>0.79661999999999999</c:v>
                </c:pt>
                <c:pt idx="1670">
                  <c:v>0.79862999999999995</c:v>
                </c:pt>
                <c:pt idx="1671">
                  <c:v>0.83980999999999995</c:v>
                </c:pt>
                <c:pt idx="1672">
                  <c:v>0.83980999999999995</c:v>
                </c:pt>
                <c:pt idx="1673">
                  <c:v>0.85482000000000002</c:v>
                </c:pt>
                <c:pt idx="1674">
                  <c:v>0.93584999999999996</c:v>
                </c:pt>
                <c:pt idx="1675">
                  <c:v>0.97423000000000004</c:v>
                </c:pt>
                <c:pt idx="1676">
                  <c:v>1.0124200000000001</c:v>
                </c:pt>
                <c:pt idx="1677">
                  <c:v>1.0198799999999999</c:v>
                </c:pt>
                <c:pt idx="1678">
                  <c:v>1.02088</c:v>
                </c:pt>
                <c:pt idx="1679">
                  <c:v>1.02789</c:v>
                </c:pt>
                <c:pt idx="1680">
                  <c:v>1.04817</c:v>
                </c:pt>
                <c:pt idx="1681">
                  <c:v>1.1209199999999999</c:v>
                </c:pt>
                <c:pt idx="1682">
                  <c:v>1.2322500000000001</c:v>
                </c:pt>
                <c:pt idx="1683">
                  <c:v>1.23597</c:v>
                </c:pt>
                <c:pt idx="1684">
                  <c:v>1.29911</c:v>
                </c:pt>
                <c:pt idx="1685">
                  <c:v>1.3041</c:v>
                </c:pt>
                <c:pt idx="1686">
                  <c:v>1.3061100000000001</c:v>
                </c:pt>
                <c:pt idx="1687">
                  <c:v>1.3131699999999999</c:v>
                </c:pt>
                <c:pt idx="1688">
                  <c:v>1.3290999999999999</c:v>
                </c:pt>
                <c:pt idx="1689">
                  <c:v>1.34101</c:v>
                </c:pt>
                <c:pt idx="1690">
                  <c:v>1.3513599999999999</c:v>
                </c:pt>
                <c:pt idx="1691">
                  <c:v>1.35608</c:v>
                </c:pt>
                <c:pt idx="1692">
                  <c:v>1.39103</c:v>
                </c:pt>
                <c:pt idx="1693">
                  <c:v>1.4163300000000001</c:v>
                </c:pt>
                <c:pt idx="1694">
                  <c:v>1.5428999999999999</c:v>
                </c:pt>
                <c:pt idx="1695">
                  <c:v>1.54901</c:v>
                </c:pt>
                <c:pt idx="1696">
                  <c:v>1.6150500000000001</c:v>
                </c:pt>
                <c:pt idx="1697">
                  <c:v>1.69706</c:v>
                </c:pt>
                <c:pt idx="1698">
                  <c:v>1.8011900000000001</c:v>
                </c:pt>
                <c:pt idx="1699">
                  <c:v>1.9116500000000001</c:v>
                </c:pt>
                <c:pt idx="1700">
                  <c:v>2.2613699999999999</c:v>
                </c:pt>
              </c:numCache>
            </c:numRef>
          </c:xVal>
          <c:yVal>
            <c:numRef>
              <c:f>'SNe Ia Data'!$T$7:$T$1707</c:f>
              <c:numCache>
                <c:formatCode>0.00</c:formatCode>
                <c:ptCount val="1701"/>
                <c:pt idx="0">
                  <c:v>0.3589399527024959</c:v>
                </c:pt>
                <c:pt idx="1">
                  <c:v>0.34988623170249511</c:v>
                </c:pt>
                <c:pt idx="2">
                  <c:v>0.47989236404847091</c:v>
                </c:pt>
                <c:pt idx="3">
                  <c:v>0.50828171404847211</c:v>
                </c:pt>
                <c:pt idx="4">
                  <c:v>0.21401345193372734</c:v>
                </c:pt>
                <c:pt idx="5">
                  <c:v>5.6712216747985877E-2</c:v>
                </c:pt>
                <c:pt idx="6">
                  <c:v>-0.35916676490691657</c:v>
                </c:pt>
                <c:pt idx="7">
                  <c:v>-0.22187769490691522</c:v>
                </c:pt>
                <c:pt idx="8">
                  <c:v>-0.395639434906915</c:v>
                </c:pt>
                <c:pt idx="9">
                  <c:v>-0.31747532490691555</c:v>
                </c:pt>
                <c:pt idx="10">
                  <c:v>0.55494872513503779</c:v>
                </c:pt>
                <c:pt idx="11">
                  <c:v>0.77487756007543851</c:v>
                </c:pt>
                <c:pt idx="12">
                  <c:v>0.58810073207543567</c:v>
                </c:pt>
                <c:pt idx="13">
                  <c:v>0.68521252690626255</c:v>
                </c:pt>
                <c:pt idx="14">
                  <c:v>-0.12179184448353908</c:v>
                </c:pt>
                <c:pt idx="15">
                  <c:v>8.3892037055303348E-2</c:v>
                </c:pt>
                <c:pt idx="16">
                  <c:v>0.11626098205530511</c:v>
                </c:pt>
                <c:pt idx="17">
                  <c:v>0.10235354136438346</c:v>
                </c:pt>
                <c:pt idx="18">
                  <c:v>0.17277876136438053</c:v>
                </c:pt>
                <c:pt idx="19">
                  <c:v>0.37547455660464379</c:v>
                </c:pt>
                <c:pt idx="20">
                  <c:v>0.53090374660464335</c:v>
                </c:pt>
                <c:pt idx="21">
                  <c:v>-0.45748043805654248</c:v>
                </c:pt>
                <c:pt idx="22">
                  <c:v>-0.61274907356974495</c:v>
                </c:pt>
                <c:pt idx="23">
                  <c:v>-6.3059783569745065E-2</c:v>
                </c:pt>
                <c:pt idx="24">
                  <c:v>-0.48088633356974597</c:v>
                </c:pt>
                <c:pt idx="25">
                  <c:v>-0.35425161356974399</c:v>
                </c:pt>
                <c:pt idx="26">
                  <c:v>5.9654526430254151E-2</c:v>
                </c:pt>
                <c:pt idx="27">
                  <c:v>-0.31176442087295086</c:v>
                </c:pt>
                <c:pt idx="28">
                  <c:v>-0.15399854787295197</c:v>
                </c:pt>
                <c:pt idx="29">
                  <c:v>-0.28316653041729012</c:v>
                </c:pt>
                <c:pt idx="30">
                  <c:v>-0.14502884476680222</c:v>
                </c:pt>
                <c:pt idx="31">
                  <c:v>-0.12739590051586447</c:v>
                </c:pt>
                <c:pt idx="32">
                  <c:v>-0.16035023051586705</c:v>
                </c:pt>
                <c:pt idx="33">
                  <c:v>-0.4148565046308903</c:v>
                </c:pt>
                <c:pt idx="34">
                  <c:v>-0.48004220963088784</c:v>
                </c:pt>
                <c:pt idx="35">
                  <c:v>-0.33860100610558774</c:v>
                </c:pt>
                <c:pt idx="36">
                  <c:v>8.3966972691548847E-2</c:v>
                </c:pt>
                <c:pt idx="37">
                  <c:v>0.38622777367972816</c:v>
                </c:pt>
                <c:pt idx="38">
                  <c:v>-0.21804482619998211</c:v>
                </c:pt>
                <c:pt idx="39">
                  <c:v>-5.0323406199986209E-2</c:v>
                </c:pt>
                <c:pt idx="40">
                  <c:v>-0.20352145619998296</c:v>
                </c:pt>
                <c:pt idx="41">
                  <c:v>-1.404153575452888</c:v>
                </c:pt>
                <c:pt idx="42">
                  <c:v>-1.0759622064528855</c:v>
                </c:pt>
                <c:pt idx="43">
                  <c:v>-0.20458067476280206</c:v>
                </c:pt>
                <c:pt idx="44">
                  <c:v>-0.29551348676280043</c:v>
                </c:pt>
                <c:pt idx="45">
                  <c:v>-0.15109171176280256</c:v>
                </c:pt>
                <c:pt idx="46">
                  <c:v>-0.25605273576280041</c:v>
                </c:pt>
                <c:pt idx="47">
                  <c:v>-0.101363558368746</c:v>
                </c:pt>
                <c:pt idx="48">
                  <c:v>-9.2804068368749881E-2</c:v>
                </c:pt>
                <c:pt idx="49">
                  <c:v>-0.15070658836874884</c:v>
                </c:pt>
                <c:pt idx="50">
                  <c:v>0.70607023620514298</c:v>
                </c:pt>
                <c:pt idx="51">
                  <c:v>6.7846375073678189E-2</c:v>
                </c:pt>
                <c:pt idx="52">
                  <c:v>0.11427105067512855</c:v>
                </c:pt>
                <c:pt idx="53">
                  <c:v>9.5876340675125959E-2</c:v>
                </c:pt>
                <c:pt idx="54">
                  <c:v>-0.539421177786366</c:v>
                </c:pt>
                <c:pt idx="55">
                  <c:v>-1.1232804064991058</c:v>
                </c:pt>
                <c:pt idx="56">
                  <c:v>-0.10757687840715136</c:v>
                </c:pt>
                <c:pt idx="57">
                  <c:v>-0.39098602394421533</c:v>
                </c:pt>
                <c:pt idx="58">
                  <c:v>-0.27995583281957437</c:v>
                </c:pt>
                <c:pt idx="59">
                  <c:v>-0.29017485281957534</c:v>
                </c:pt>
                <c:pt idx="60">
                  <c:v>-0.2836758528195773</c:v>
                </c:pt>
                <c:pt idx="61">
                  <c:v>-7.5010114542656936E-2</c:v>
                </c:pt>
                <c:pt idx="62">
                  <c:v>-0.17183951429042565</c:v>
                </c:pt>
                <c:pt idx="63">
                  <c:v>-0.15982793029042597</c:v>
                </c:pt>
                <c:pt idx="64">
                  <c:v>-0.17520924529042503</c:v>
                </c:pt>
                <c:pt idx="65">
                  <c:v>-4.0592356971451693E-2</c:v>
                </c:pt>
                <c:pt idx="66">
                  <c:v>6.0498060285496535E-3</c:v>
                </c:pt>
                <c:pt idx="67">
                  <c:v>0.25043073120354364</c:v>
                </c:pt>
                <c:pt idx="68">
                  <c:v>0.18893056120354856</c:v>
                </c:pt>
                <c:pt idx="69">
                  <c:v>0.20221717120354299</c:v>
                </c:pt>
                <c:pt idx="70">
                  <c:v>-0.30402093907969174</c:v>
                </c:pt>
                <c:pt idx="71">
                  <c:v>-0.362616839079692</c:v>
                </c:pt>
                <c:pt idx="72">
                  <c:v>-0.10715923634120372</c:v>
                </c:pt>
                <c:pt idx="73">
                  <c:v>-0.14883051028741079</c:v>
                </c:pt>
                <c:pt idx="74">
                  <c:v>-0.26573302728741055</c:v>
                </c:pt>
                <c:pt idx="75">
                  <c:v>-0.12071427128741163</c:v>
                </c:pt>
                <c:pt idx="76">
                  <c:v>-0.40464978881429658</c:v>
                </c:pt>
                <c:pt idx="77">
                  <c:v>-3.3387748814298845E-2</c:v>
                </c:pt>
                <c:pt idx="78">
                  <c:v>-0.11585166881430098</c:v>
                </c:pt>
                <c:pt idx="79">
                  <c:v>-0.28281495658691114</c:v>
                </c:pt>
                <c:pt idx="80">
                  <c:v>-0.3460508158188631</c:v>
                </c:pt>
                <c:pt idx="81">
                  <c:v>0.40225243679942224</c:v>
                </c:pt>
                <c:pt idx="82">
                  <c:v>-0.26870479587852003</c:v>
                </c:pt>
                <c:pt idx="83">
                  <c:v>-0.10471680787851767</c:v>
                </c:pt>
                <c:pt idx="84">
                  <c:v>-0.31587270265993084</c:v>
                </c:pt>
                <c:pt idx="85">
                  <c:v>-0.15216446165992892</c:v>
                </c:pt>
                <c:pt idx="86">
                  <c:v>-0.17077741783727163</c:v>
                </c:pt>
                <c:pt idx="87">
                  <c:v>-0.16381546195402308</c:v>
                </c:pt>
                <c:pt idx="88">
                  <c:v>-0.60756269652411277</c:v>
                </c:pt>
                <c:pt idx="89">
                  <c:v>-0.57361563652411718</c:v>
                </c:pt>
                <c:pt idx="90">
                  <c:v>-0.64348360652411429</c:v>
                </c:pt>
                <c:pt idx="91">
                  <c:v>-0.45542465960623701</c:v>
                </c:pt>
                <c:pt idx="92">
                  <c:v>-6.4289944571797264E-2</c:v>
                </c:pt>
                <c:pt idx="93">
                  <c:v>-0.2195851805261384</c:v>
                </c:pt>
                <c:pt idx="94">
                  <c:v>-0.24665589652613562</c:v>
                </c:pt>
                <c:pt idx="95">
                  <c:v>-0.17874959294384496</c:v>
                </c:pt>
                <c:pt idx="96">
                  <c:v>-0.1688383229438486</c:v>
                </c:pt>
                <c:pt idx="97">
                  <c:v>-0.15279336294384649</c:v>
                </c:pt>
                <c:pt idx="98">
                  <c:v>-0.73858275345109803</c:v>
                </c:pt>
                <c:pt idx="99">
                  <c:v>-0.13917849491501499</c:v>
                </c:pt>
                <c:pt idx="100">
                  <c:v>9.0582738084975745E-2</c:v>
                </c:pt>
                <c:pt idx="101">
                  <c:v>7.1040383084984171E-2</c:v>
                </c:pt>
                <c:pt idx="102">
                  <c:v>6.2451141084977735E-2</c:v>
                </c:pt>
                <c:pt idx="103">
                  <c:v>-0.3041665715198647</c:v>
                </c:pt>
                <c:pt idx="104">
                  <c:v>-0.37444432451986387</c:v>
                </c:pt>
                <c:pt idx="105">
                  <c:v>-0.3545750282330502</c:v>
                </c:pt>
                <c:pt idx="106">
                  <c:v>-0.25585890823305135</c:v>
                </c:pt>
                <c:pt idx="107">
                  <c:v>0.24945517760747293</c:v>
                </c:pt>
                <c:pt idx="108">
                  <c:v>-0.72431367667696378</c:v>
                </c:pt>
                <c:pt idx="109">
                  <c:v>-0.60710733367696434</c:v>
                </c:pt>
                <c:pt idx="110">
                  <c:v>-0.41974852367696514</c:v>
                </c:pt>
                <c:pt idx="111">
                  <c:v>-0.57089634939448075</c:v>
                </c:pt>
                <c:pt idx="112">
                  <c:v>-0.34778123610877287</c:v>
                </c:pt>
                <c:pt idx="113">
                  <c:v>-0.30073644610877182</c:v>
                </c:pt>
                <c:pt idx="114">
                  <c:v>-2.7053110945089998E-2</c:v>
                </c:pt>
                <c:pt idx="115">
                  <c:v>-0.13975014094508964</c:v>
                </c:pt>
                <c:pt idx="116">
                  <c:v>-1.0122328914249579E-2</c:v>
                </c:pt>
                <c:pt idx="117">
                  <c:v>-0.21162902895332536</c:v>
                </c:pt>
                <c:pt idx="118">
                  <c:v>-0.23606463220641416</c:v>
                </c:pt>
                <c:pt idx="119">
                  <c:v>-9.5160475249144838E-2</c:v>
                </c:pt>
                <c:pt idx="120">
                  <c:v>-0.14623288124914779</c:v>
                </c:pt>
                <c:pt idx="121">
                  <c:v>-0.263856864724481</c:v>
                </c:pt>
                <c:pt idx="122">
                  <c:v>-0.44186894921125486</c:v>
                </c:pt>
                <c:pt idx="123">
                  <c:v>-0.19788048221125365</c:v>
                </c:pt>
                <c:pt idx="124">
                  <c:v>0.1452774037570066</c:v>
                </c:pt>
                <c:pt idx="125">
                  <c:v>0.18479787590447216</c:v>
                </c:pt>
                <c:pt idx="126">
                  <c:v>8.7103685904473593E-2</c:v>
                </c:pt>
                <c:pt idx="127">
                  <c:v>0.35618621888679769</c:v>
                </c:pt>
                <c:pt idx="128">
                  <c:v>-6.345064311319959E-2</c:v>
                </c:pt>
                <c:pt idx="129">
                  <c:v>3.0981598886796746E-2</c:v>
                </c:pt>
                <c:pt idx="130">
                  <c:v>3.2815813698633178E-2</c:v>
                </c:pt>
                <c:pt idx="131">
                  <c:v>-0.1153527592076955</c:v>
                </c:pt>
                <c:pt idx="132">
                  <c:v>0.22665593250545157</c:v>
                </c:pt>
                <c:pt idx="133">
                  <c:v>8.6906141829821593E-2</c:v>
                </c:pt>
                <c:pt idx="134">
                  <c:v>2.8285943667206936E-2</c:v>
                </c:pt>
                <c:pt idx="135">
                  <c:v>3.7182157570946117E-2</c:v>
                </c:pt>
                <c:pt idx="136">
                  <c:v>-2.6509859852993145E-2</c:v>
                </c:pt>
                <c:pt idx="137">
                  <c:v>-2.5685919852989514E-2</c:v>
                </c:pt>
                <c:pt idx="138">
                  <c:v>-0.15406259272378975</c:v>
                </c:pt>
                <c:pt idx="139">
                  <c:v>-0.23236892372379003</c:v>
                </c:pt>
                <c:pt idx="140">
                  <c:v>-0.15394789009596366</c:v>
                </c:pt>
                <c:pt idx="141">
                  <c:v>-0.15144744921738607</c:v>
                </c:pt>
                <c:pt idx="142">
                  <c:v>-0.27291611821739536</c:v>
                </c:pt>
                <c:pt idx="143">
                  <c:v>-0.14036066980489181</c:v>
                </c:pt>
                <c:pt idx="144">
                  <c:v>-5.074242180489108E-2</c:v>
                </c:pt>
                <c:pt idx="145">
                  <c:v>-0.31168978216619081</c:v>
                </c:pt>
                <c:pt idx="146">
                  <c:v>-0.34602689216618643</c:v>
                </c:pt>
                <c:pt idx="147">
                  <c:v>-0.37178259720050733</c:v>
                </c:pt>
                <c:pt idx="148">
                  <c:v>-0.44326599720051263</c:v>
                </c:pt>
                <c:pt idx="149">
                  <c:v>7.0270087003123649E-3</c:v>
                </c:pt>
                <c:pt idx="150">
                  <c:v>2.3174598700308024E-2</c:v>
                </c:pt>
                <c:pt idx="151">
                  <c:v>-3.8408411299691636E-2</c:v>
                </c:pt>
                <c:pt idx="152">
                  <c:v>-9.0578573664025441E-2</c:v>
                </c:pt>
                <c:pt idx="153">
                  <c:v>-0.14718327366402661</c:v>
                </c:pt>
                <c:pt idx="154">
                  <c:v>-0.11355932366402754</c:v>
                </c:pt>
                <c:pt idx="155">
                  <c:v>-0.16978340680212511</c:v>
                </c:pt>
                <c:pt idx="156">
                  <c:v>-0.27136346006729894</c:v>
                </c:pt>
                <c:pt idx="157">
                  <c:v>-0.2161240466496821</c:v>
                </c:pt>
                <c:pt idx="158">
                  <c:v>-0.15469540206348853</c:v>
                </c:pt>
                <c:pt idx="159">
                  <c:v>-0.2981430140634842</c:v>
                </c:pt>
                <c:pt idx="160">
                  <c:v>-0.14557824985649148</c:v>
                </c:pt>
                <c:pt idx="161">
                  <c:v>-0.13626798337391222</c:v>
                </c:pt>
                <c:pt idx="162">
                  <c:v>-0.15215546243594247</c:v>
                </c:pt>
                <c:pt idx="163">
                  <c:v>-0.19589251143595021</c:v>
                </c:pt>
                <c:pt idx="164">
                  <c:v>0.33328321156405138</c:v>
                </c:pt>
                <c:pt idx="165">
                  <c:v>0.19854925156405301</c:v>
                </c:pt>
                <c:pt idx="166">
                  <c:v>0.27254764156405287</c:v>
                </c:pt>
                <c:pt idx="167">
                  <c:v>-0.12773439279856547</c:v>
                </c:pt>
                <c:pt idx="168">
                  <c:v>0.1318199032066687</c:v>
                </c:pt>
                <c:pt idx="169">
                  <c:v>-0.29331701127533449</c:v>
                </c:pt>
                <c:pt idx="170">
                  <c:v>-0.18364705662211378</c:v>
                </c:pt>
                <c:pt idx="171">
                  <c:v>-0.1563954383200894</c:v>
                </c:pt>
                <c:pt idx="172">
                  <c:v>-0.29159692922976888</c:v>
                </c:pt>
                <c:pt idx="173">
                  <c:v>-0.33047689922977241</c:v>
                </c:pt>
                <c:pt idx="174">
                  <c:v>-0.19217375896816691</c:v>
                </c:pt>
                <c:pt idx="175">
                  <c:v>-0.26339869424837303</c:v>
                </c:pt>
                <c:pt idx="176">
                  <c:v>-4.2323328642957847E-2</c:v>
                </c:pt>
                <c:pt idx="177">
                  <c:v>0.12741229262351794</c:v>
                </c:pt>
                <c:pt idx="178">
                  <c:v>-0.27245685645020501</c:v>
                </c:pt>
                <c:pt idx="179">
                  <c:v>-7.4905573776980816E-2</c:v>
                </c:pt>
                <c:pt idx="180">
                  <c:v>-0.162537203776985</c:v>
                </c:pt>
                <c:pt idx="181">
                  <c:v>-0.38614883671455402</c:v>
                </c:pt>
                <c:pt idx="182">
                  <c:v>1.9029281340543491E-2</c:v>
                </c:pt>
                <c:pt idx="183">
                  <c:v>-0.38032162473898268</c:v>
                </c:pt>
                <c:pt idx="184">
                  <c:v>-0.11878107453699016</c:v>
                </c:pt>
                <c:pt idx="185">
                  <c:v>0.19210831942506701</c:v>
                </c:pt>
                <c:pt idx="186">
                  <c:v>-7.5002442356577603E-2</c:v>
                </c:pt>
                <c:pt idx="187">
                  <c:v>-0.10497104462392315</c:v>
                </c:pt>
                <c:pt idx="188">
                  <c:v>-3.5135864004779194E-2</c:v>
                </c:pt>
                <c:pt idx="189">
                  <c:v>4.0264871591020324E-2</c:v>
                </c:pt>
                <c:pt idx="190">
                  <c:v>-3.0552918408972118E-2</c:v>
                </c:pt>
                <c:pt idx="191">
                  <c:v>-0.20022420140897168</c:v>
                </c:pt>
                <c:pt idx="192">
                  <c:v>-0.3219277754089731</c:v>
                </c:pt>
                <c:pt idx="193">
                  <c:v>-0.47602177007294699</c:v>
                </c:pt>
                <c:pt idx="194">
                  <c:v>-0.44288580007294343</c:v>
                </c:pt>
                <c:pt idx="195">
                  <c:v>-0.14436801160014312</c:v>
                </c:pt>
                <c:pt idx="196">
                  <c:v>-0.21507816960014026</c:v>
                </c:pt>
                <c:pt idx="197">
                  <c:v>0.10201269679649982</c:v>
                </c:pt>
                <c:pt idx="198">
                  <c:v>-0.14578132058063176</c:v>
                </c:pt>
                <c:pt idx="199">
                  <c:v>-0.17213579958907843</c:v>
                </c:pt>
                <c:pt idx="200">
                  <c:v>-0.10806156958907565</c:v>
                </c:pt>
                <c:pt idx="201">
                  <c:v>-0.26065831018529195</c:v>
                </c:pt>
                <c:pt idx="202">
                  <c:v>-0.40877108018528929</c:v>
                </c:pt>
                <c:pt idx="203">
                  <c:v>7.6486281618166174E-2</c:v>
                </c:pt>
                <c:pt idx="204">
                  <c:v>-0.21854758823162257</c:v>
                </c:pt>
                <c:pt idx="205">
                  <c:v>-0.11453023499129955</c:v>
                </c:pt>
                <c:pt idx="206">
                  <c:v>-0.1161069549913023</c:v>
                </c:pt>
                <c:pt idx="207">
                  <c:v>-0.23065456499130477</c:v>
                </c:pt>
                <c:pt idx="208">
                  <c:v>-0.17058545810040471</c:v>
                </c:pt>
                <c:pt idx="209">
                  <c:v>-0.12106951340041405</c:v>
                </c:pt>
                <c:pt idx="210">
                  <c:v>-0.45920459340041475</c:v>
                </c:pt>
                <c:pt idx="211">
                  <c:v>-0.19498317920270125</c:v>
                </c:pt>
                <c:pt idx="212">
                  <c:v>-0.34609164257209812</c:v>
                </c:pt>
                <c:pt idx="213">
                  <c:v>-7.9799515683660616E-2</c:v>
                </c:pt>
                <c:pt idx="214">
                  <c:v>-3.4156806630761594E-2</c:v>
                </c:pt>
                <c:pt idx="215">
                  <c:v>-0.46518678886089049</c:v>
                </c:pt>
                <c:pt idx="216">
                  <c:v>-0.2112452590953211</c:v>
                </c:pt>
                <c:pt idx="217">
                  <c:v>-4.6162095345337661E-2</c:v>
                </c:pt>
                <c:pt idx="218">
                  <c:v>4.7979944654663598E-2</c:v>
                </c:pt>
                <c:pt idx="219">
                  <c:v>-0.39327601534533585</c:v>
                </c:pt>
                <c:pt idx="220">
                  <c:v>-0.57313552634240494</c:v>
                </c:pt>
                <c:pt idx="221">
                  <c:v>-0.46980014634240064</c:v>
                </c:pt>
                <c:pt idx="222">
                  <c:v>0.10266284681154048</c:v>
                </c:pt>
                <c:pt idx="223">
                  <c:v>-2.4520842627573813E-2</c:v>
                </c:pt>
                <c:pt idx="224">
                  <c:v>-0.47057774382546569</c:v>
                </c:pt>
                <c:pt idx="225">
                  <c:v>-0.27225471941679302</c:v>
                </c:pt>
                <c:pt idx="226">
                  <c:v>-0.53042520163335638</c:v>
                </c:pt>
                <c:pt idx="227">
                  <c:v>-0.33348248263335734</c:v>
                </c:pt>
                <c:pt idx="228">
                  <c:v>0.19283880739788373</c:v>
                </c:pt>
                <c:pt idx="229">
                  <c:v>-0.28706542379301681</c:v>
                </c:pt>
                <c:pt idx="230">
                  <c:v>-0.32962241379301105</c:v>
                </c:pt>
                <c:pt idx="231">
                  <c:v>-4.5632027047915358E-2</c:v>
                </c:pt>
                <c:pt idx="232">
                  <c:v>0.12046643295208526</c:v>
                </c:pt>
                <c:pt idx="233">
                  <c:v>-7.673417714077857E-2</c:v>
                </c:pt>
                <c:pt idx="234">
                  <c:v>-0.25103955811503198</c:v>
                </c:pt>
                <c:pt idx="235">
                  <c:v>-0.29100419411503253</c:v>
                </c:pt>
                <c:pt idx="236">
                  <c:v>-0.67537600780796225</c:v>
                </c:pt>
                <c:pt idx="237">
                  <c:v>-0.14355638794316405</c:v>
                </c:pt>
                <c:pt idx="238">
                  <c:v>-0.11347077794316363</c:v>
                </c:pt>
                <c:pt idx="239">
                  <c:v>-0.39910039773546657</c:v>
                </c:pt>
                <c:pt idx="240">
                  <c:v>-0.27624419365518094</c:v>
                </c:pt>
                <c:pt idx="241">
                  <c:v>-0.13727825659576354</c:v>
                </c:pt>
                <c:pt idx="242">
                  <c:v>-0.1935161865957582</c:v>
                </c:pt>
                <c:pt idx="243">
                  <c:v>-0.32435522279887863</c:v>
                </c:pt>
                <c:pt idx="244">
                  <c:v>-0.34310711379887238</c:v>
                </c:pt>
                <c:pt idx="245">
                  <c:v>-0.19648336801127186</c:v>
                </c:pt>
                <c:pt idx="246">
                  <c:v>-0.34299595637766345</c:v>
                </c:pt>
                <c:pt idx="247">
                  <c:v>4.8726706601598835E-2</c:v>
                </c:pt>
                <c:pt idx="248">
                  <c:v>0.47540291962134518</c:v>
                </c:pt>
                <c:pt idx="249">
                  <c:v>-0.44745153437865781</c:v>
                </c:pt>
                <c:pt idx="250">
                  <c:v>-0.1395116844719837</c:v>
                </c:pt>
                <c:pt idx="251">
                  <c:v>-0.20167213862022493</c:v>
                </c:pt>
                <c:pt idx="252">
                  <c:v>-0.10405703862022619</c:v>
                </c:pt>
                <c:pt idx="253">
                  <c:v>-8.6312689972785961E-2</c:v>
                </c:pt>
                <c:pt idx="254">
                  <c:v>-0.10417142297278303</c:v>
                </c:pt>
                <c:pt idx="255">
                  <c:v>-2.8692375190502162E-3</c:v>
                </c:pt>
                <c:pt idx="256">
                  <c:v>-0.12730460593473225</c:v>
                </c:pt>
                <c:pt idx="257">
                  <c:v>-0.14157407593472726</c:v>
                </c:pt>
                <c:pt idx="258">
                  <c:v>-0.20411805571642105</c:v>
                </c:pt>
                <c:pt idx="259">
                  <c:v>6.9149295513916798E-2</c:v>
                </c:pt>
                <c:pt idx="260">
                  <c:v>0.10305396551392221</c:v>
                </c:pt>
                <c:pt idx="261">
                  <c:v>-4.2016289169119148E-2</c:v>
                </c:pt>
                <c:pt idx="262">
                  <c:v>-5.5409999169121704E-2</c:v>
                </c:pt>
                <c:pt idx="263">
                  <c:v>-2.6316160441666625E-2</c:v>
                </c:pt>
                <c:pt idx="264">
                  <c:v>-0.37091643047998701</c:v>
                </c:pt>
                <c:pt idx="265">
                  <c:v>-6.8400444162463714E-2</c:v>
                </c:pt>
                <c:pt idx="266">
                  <c:v>-0.18959992599555164</c:v>
                </c:pt>
                <c:pt idx="267">
                  <c:v>-0.38214492981010295</c:v>
                </c:pt>
                <c:pt idx="268">
                  <c:v>-0.11397381981010568</c:v>
                </c:pt>
                <c:pt idx="269">
                  <c:v>-0.22140596465597895</c:v>
                </c:pt>
                <c:pt idx="270">
                  <c:v>-0.38035428465597221</c:v>
                </c:pt>
                <c:pt idx="271">
                  <c:v>-0.24638964465597724</c:v>
                </c:pt>
                <c:pt idx="272">
                  <c:v>-0.18627550465597409</c:v>
                </c:pt>
                <c:pt idx="273">
                  <c:v>0.15832940003031837</c:v>
                </c:pt>
                <c:pt idx="274">
                  <c:v>8.2996778138948457E-3</c:v>
                </c:pt>
                <c:pt idx="275">
                  <c:v>-0.15266254218610698</c:v>
                </c:pt>
                <c:pt idx="276">
                  <c:v>-0.20861494275418124</c:v>
                </c:pt>
                <c:pt idx="277">
                  <c:v>-0.21157603275418069</c:v>
                </c:pt>
                <c:pt idx="278">
                  <c:v>-0.32205322275417814</c:v>
                </c:pt>
                <c:pt idx="279">
                  <c:v>-0.13114171274959574</c:v>
                </c:pt>
                <c:pt idx="280">
                  <c:v>0.34089881844115411</c:v>
                </c:pt>
                <c:pt idx="281">
                  <c:v>-0.20347174735001516</c:v>
                </c:pt>
                <c:pt idx="282">
                  <c:v>-0.49023779088155806</c:v>
                </c:pt>
                <c:pt idx="283">
                  <c:v>-0.33415641088156178</c:v>
                </c:pt>
                <c:pt idx="284">
                  <c:v>-0.34692655931225147</c:v>
                </c:pt>
                <c:pt idx="285">
                  <c:v>-0.28649235757671221</c:v>
                </c:pt>
                <c:pt idx="286">
                  <c:v>-0.34143533157671158</c:v>
                </c:pt>
                <c:pt idx="287">
                  <c:v>-4.5518770250396301E-2</c:v>
                </c:pt>
                <c:pt idx="288">
                  <c:v>-0.18260015145384756</c:v>
                </c:pt>
                <c:pt idx="289">
                  <c:v>-0.26360727201674905</c:v>
                </c:pt>
                <c:pt idx="290">
                  <c:v>-0.54297687855515164</c:v>
                </c:pt>
                <c:pt idx="291">
                  <c:v>-4.3653028555155515E-2</c:v>
                </c:pt>
                <c:pt idx="292">
                  <c:v>0.24093208747732575</c:v>
                </c:pt>
                <c:pt idx="293">
                  <c:v>0.32905918747732699</c:v>
                </c:pt>
                <c:pt idx="294">
                  <c:v>-0.20192306645569147</c:v>
                </c:pt>
                <c:pt idx="295">
                  <c:v>-0.21049511645568941</c:v>
                </c:pt>
                <c:pt idx="296">
                  <c:v>-0.2137043564556862</c:v>
                </c:pt>
                <c:pt idx="297">
                  <c:v>-0.25460434010457078</c:v>
                </c:pt>
                <c:pt idx="298">
                  <c:v>-0.63985490011012303</c:v>
                </c:pt>
                <c:pt idx="299">
                  <c:v>-0.32485353439550835</c:v>
                </c:pt>
                <c:pt idx="300">
                  <c:v>-0.21291264677813615</c:v>
                </c:pt>
                <c:pt idx="301">
                  <c:v>-0.10420866755905678</c:v>
                </c:pt>
                <c:pt idx="302">
                  <c:v>-0.33109140963162531</c:v>
                </c:pt>
                <c:pt idx="303">
                  <c:v>-0.31044966963163034</c:v>
                </c:pt>
                <c:pt idx="304">
                  <c:v>-7.165483509953674E-2</c:v>
                </c:pt>
                <c:pt idx="305">
                  <c:v>-5.1771127673951867E-2</c:v>
                </c:pt>
                <c:pt idx="306">
                  <c:v>-0.40313020310946257</c:v>
                </c:pt>
                <c:pt idx="307">
                  <c:v>-0.22782893475239518</c:v>
                </c:pt>
                <c:pt idx="308">
                  <c:v>-5.6246602964556303E-2</c:v>
                </c:pt>
                <c:pt idx="309">
                  <c:v>-2.802774810218267E-2</c:v>
                </c:pt>
                <c:pt idx="310">
                  <c:v>0.13029426518282605</c:v>
                </c:pt>
                <c:pt idx="311">
                  <c:v>-0.23699708100159711</c:v>
                </c:pt>
                <c:pt idx="312">
                  <c:v>-0.2432720210016015</c:v>
                </c:pt>
                <c:pt idx="313">
                  <c:v>-7.871588723174483E-2</c:v>
                </c:pt>
                <c:pt idx="314">
                  <c:v>-0.15655840488383888</c:v>
                </c:pt>
                <c:pt idx="315">
                  <c:v>-0.11686231488383214</c:v>
                </c:pt>
                <c:pt idx="316">
                  <c:v>-0.22886495264782525</c:v>
                </c:pt>
                <c:pt idx="317">
                  <c:v>-0.23698791606785363</c:v>
                </c:pt>
                <c:pt idx="318">
                  <c:v>-0.16260085706785787</c:v>
                </c:pt>
                <c:pt idx="319">
                  <c:v>-0.25676885656562121</c:v>
                </c:pt>
                <c:pt idx="320">
                  <c:v>-0.21829828656562</c:v>
                </c:pt>
                <c:pt idx="321">
                  <c:v>3.8603805946202385E-2</c:v>
                </c:pt>
                <c:pt idx="322">
                  <c:v>-0.28973829818939123</c:v>
                </c:pt>
                <c:pt idx="323">
                  <c:v>-0.17906140363746914</c:v>
                </c:pt>
                <c:pt idx="324">
                  <c:v>-0.25358589168300938</c:v>
                </c:pt>
                <c:pt idx="325">
                  <c:v>-0.3634047806280023</c:v>
                </c:pt>
                <c:pt idx="326">
                  <c:v>0.11921523304746984</c:v>
                </c:pt>
                <c:pt idx="327">
                  <c:v>-0.17130460695253191</c:v>
                </c:pt>
                <c:pt idx="328">
                  <c:v>-0.17330121876779003</c:v>
                </c:pt>
                <c:pt idx="329">
                  <c:v>-0.20317273876779041</c:v>
                </c:pt>
                <c:pt idx="330">
                  <c:v>-9.0696797765431825E-2</c:v>
                </c:pt>
                <c:pt idx="331">
                  <c:v>-0.31928415501386098</c:v>
                </c:pt>
                <c:pt idx="332">
                  <c:v>-0.16994038581482585</c:v>
                </c:pt>
                <c:pt idx="333">
                  <c:v>-0.17134935380138216</c:v>
                </c:pt>
                <c:pt idx="334">
                  <c:v>-0.1343619963140128</c:v>
                </c:pt>
                <c:pt idx="335">
                  <c:v>-3.9752111487700859E-2</c:v>
                </c:pt>
                <c:pt idx="336">
                  <c:v>-0.48692476680551522</c:v>
                </c:pt>
                <c:pt idx="337">
                  <c:v>-0.74374293680551773</c:v>
                </c:pt>
                <c:pt idx="338">
                  <c:v>-0.27955270268219579</c:v>
                </c:pt>
                <c:pt idx="339">
                  <c:v>-0.20873016568219072</c:v>
                </c:pt>
                <c:pt idx="340">
                  <c:v>-0.2342348696821972</c:v>
                </c:pt>
                <c:pt idx="341">
                  <c:v>-0.33394833417557379</c:v>
                </c:pt>
                <c:pt idx="342">
                  <c:v>-0.31174866417557467</c:v>
                </c:pt>
                <c:pt idx="343">
                  <c:v>-0.26627303987337569</c:v>
                </c:pt>
                <c:pt idx="344">
                  <c:v>-0.29303144721754393</c:v>
                </c:pt>
                <c:pt idx="345">
                  <c:v>-0.13619883211862316</c:v>
                </c:pt>
                <c:pt idx="346">
                  <c:v>-9.5992119495853956E-2</c:v>
                </c:pt>
                <c:pt idx="347">
                  <c:v>-0.17839578949585899</c:v>
                </c:pt>
                <c:pt idx="348">
                  <c:v>-0.53814250949585585</c:v>
                </c:pt>
                <c:pt idx="349">
                  <c:v>-0.27113456455818863</c:v>
                </c:pt>
                <c:pt idx="350">
                  <c:v>-0.16715059025226253</c:v>
                </c:pt>
                <c:pt idx="351">
                  <c:v>-0.21559703585370471</c:v>
                </c:pt>
                <c:pt idx="352">
                  <c:v>-0.229721310570703</c:v>
                </c:pt>
                <c:pt idx="353">
                  <c:v>-0.13665488057070263</c:v>
                </c:pt>
                <c:pt idx="354">
                  <c:v>-0.21735618718381033</c:v>
                </c:pt>
                <c:pt idx="355">
                  <c:v>-0.1355386185661942</c:v>
                </c:pt>
                <c:pt idx="356">
                  <c:v>-8.22895040785383E-2</c:v>
                </c:pt>
                <c:pt idx="357">
                  <c:v>-0.68101548307853932</c:v>
                </c:pt>
                <c:pt idx="358">
                  <c:v>-0.30882151931591295</c:v>
                </c:pt>
                <c:pt idx="359">
                  <c:v>-0.25005492536994467</c:v>
                </c:pt>
                <c:pt idx="360">
                  <c:v>-9.5344685369944671E-2</c:v>
                </c:pt>
                <c:pt idx="361">
                  <c:v>-0.11211158022514667</c:v>
                </c:pt>
                <c:pt idx="362">
                  <c:v>-0.1785649739800732</c:v>
                </c:pt>
                <c:pt idx="363">
                  <c:v>-0.24684020576888344</c:v>
                </c:pt>
                <c:pt idx="364">
                  <c:v>-0.31576790576887959</c:v>
                </c:pt>
                <c:pt idx="365">
                  <c:v>4.5689783231118497E-2</c:v>
                </c:pt>
                <c:pt idx="366">
                  <c:v>-0.18595949458868688</c:v>
                </c:pt>
                <c:pt idx="367">
                  <c:v>-0.20471690162748502</c:v>
                </c:pt>
                <c:pt idx="368">
                  <c:v>-0.14726631162748305</c:v>
                </c:pt>
                <c:pt idx="369">
                  <c:v>-0.29033472162748808</c:v>
                </c:pt>
                <c:pt idx="370">
                  <c:v>1.3430765194271999E-2</c:v>
                </c:pt>
                <c:pt idx="371">
                  <c:v>-6.0053977302615635E-2</c:v>
                </c:pt>
                <c:pt idx="372">
                  <c:v>-0.11511916730260907</c:v>
                </c:pt>
                <c:pt idx="373">
                  <c:v>-0.36802238730261649</c:v>
                </c:pt>
                <c:pt idx="374">
                  <c:v>-0.35927304889472111</c:v>
                </c:pt>
                <c:pt idx="375">
                  <c:v>-0.38715425889471788</c:v>
                </c:pt>
                <c:pt idx="376">
                  <c:v>-0.37569351488854608</c:v>
                </c:pt>
                <c:pt idx="377">
                  <c:v>-0.16796570214179241</c:v>
                </c:pt>
                <c:pt idx="378">
                  <c:v>1.7583801693135115E-3</c:v>
                </c:pt>
                <c:pt idx="379">
                  <c:v>-3.0759006962149726E-2</c:v>
                </c:pt>
                <c:pt idx="380">
                  <c:v>-0.43877019031492637</c:v>
                </c:pt>
                <c:pt idx="381">
                  <c:v>-0.41284764931492646</c:v>
                </c:pt>
                <c:pt idx="382">
                  <c:v>-0.26664521031493393</c:v>
                </c:pt>
                <c:pt idx="383">
                  <c:v>-0.21481933031493128</c:v>
                </c:pt>
                <c:pt idx="384">
                  <c:v>-0.29137649556537326</c:v>
                </c:pt>
                <c:pt idx="385">
                  <c:v>-0.80841014201167383</c:v>
                </c:pt>
                <c:pt idx="386">
                  <c:v>-0.34964182465608928</c:v>
                </c:pt>
                <c:pt idx="387">
                  <c:v>-7.9856610656094063E-2</c:v>
                </c:pt>
                <c:pt idx="388">
                  <c:v>-2.9035712656089174E-2</c:v>
                </c:pt>
                <c:pt idx="389">
                  <c:v>-0.18064838241485859</c:v>
                </c:pt>
                <c:pt idx="390">
                  <c:v>-0.19665297241486002</c:v>
                </c:pt>
                <c:pt idx="391">
                  <c:v>-0.26088321336809628</c:v>
                </c:pt>
                <c:pt idx="392">
                  <c:v>-0.31337308453725399</c:v>
                </c:pt>
                <c:pt idx="393">
                  <c:v>-0.51506850053724662</c:v>
                </c:pt>
                <c:pt idx="394">
                  <c:v>-0.12104085500759965</c:v>
                </c:pt>
                <c:pt idx="395">
                  <c:v>-6.2592505007600607E-2</c:v>
                </c:pt>
                <c:pt idx="396">
                  <c:v>-0.20333047900587076</c:v>
                </c:pt>
                <c:pt idx="397">
                  <c:v>-0.2946646940852844</c:v>
                </c:pt>
                <c:pt idx="398">
                  <c:v>-0.74560376755299274</c:v>
                </c:pt>
                <c:pt idx="399">
                  <c:v>-0.16899465484269882</c:v>
                </c:pt>
                <c:pt idx="400">
                  <c:v>1.3495426364144691E-2</c:v>
                </c:pt>
                <c:pt idx="401">
                  <c:v>-3.072140025420822E-2</c:v>
                </c:pt>
                <c:pt idx="402">
                  <c:v>-0.24623685025420627</c:v>
                </c:pt>
                <c:pt idx="403">
                  <c:v>-0.48983685025420698</c:v>
                </c:pt>
                <c:pt idx="404">
                  <c:v>-7.5246806254206433E-2</c:v>
                </c:pt>
                <c:pt idx="405">
                  <c:v>-0.24643253597081127</c:v>
                </c:pt>
                <c:pt idx="406">
                  <c:v>-0.22819136597081524</c:v>
                </c:pt>
                <c:pt idx="407">
                  <c:v>-0.26906475719678014</c:v>
                </c:pt>
                <c:pt idx="408">
                  <c:v>-9.4328579175517291E-2</c:v>
                </c:pt>
                <c:pt idx="409">
                  <c:v>-0.23969181643419546</c:v>
                </c:pt>
                <c:pt idx="410">
                  <c:v>-0.17707317643419174</c:v>
                </c:pt>
                <c:pt idx="411">
                  <c:v>-0.34956832155364026</c:v>
                </c:pt>
                <c:pt idx="412">
                  <c:v>-0.23129147942603367</c:v>
                </c:pt>
                <c:pt idx="413">
                  <c:v>-0.12816256347453248</c:v>
                </c:pt>
                <c:pt idx="414">
                  <c:v>-0.16390187774507581</c:v>
                </c:pt>
                <c:pt idx="415">
                  <c:v>-0.18407060146298448</c:v>
                </c:pt>
                <c:pt idx="416">
                  <c:v>-0.11885346546299047</c:v>
                </c:pt>
                <c:pt idx="417">
                  <c:v>-0.35277320846298466</c:v>
                </c:pt>
                <c:pt idx="418">
                  <c:v>-0.23868194846298252</c:v>
                </c:pt>
                <c:pt idx="419">
                  <c:v>-0.13282177357802993</c:v>
                </c:pt>
                <c:pt idx="420">
                  <c:v>-0.13755256624834544</c:v>
                </c:pt>
                <c:pt idx="421">
                  <c:v>-2.1212467705858273E-2</c:v>
                </c:pt>
                <c:pt idx="422">
                  <c:v>-0.29539738436972129</c:v>
                </c:pt>
                <c:pt idx="423">
                  <c:v>-0.30424433236972703</c:v>
                </c:pt>
                <c:pt idx="424">
                  <c:v>-0.33176917336972167</c:v>
                </c:pt>
                <c:pt idx="425">
                  <c:v>-0.25735267485553948</c:v>
                </c:pt>
                <c:pt idx="426">
                  <c:v>-1.4877685370798588E-2</c:v>
                </c:pt>
                <c:pt idx="427">
                  <c:v>-0.33680651029037278</c:v>
                </c:pt>
                <c:pt idx="428">
                  <c:v>5.5596317871028589E-2</c:v>
                </c:pt>
                <c:pt idx="429">
                  <c:v>-0.12577139350278799</c:v>
                </c:pt>
                <c:pt idx="430">
                  <c:v>-0.18942297860238</c:v>
                </c:pt>
                <c:pt idx="431">
                  <c:v>-0.33240673706704627</c:v>
                </c:pt>
                <c:pt idx="432">
                  <c:v>-9.3404612468191317E-2</c:v>
                </c:pt>
                <c:pt idx="433">
                  <c:v>-3.9579052468184273E-2</c:v>
                </c:pt>
                <c:pt idx="434">
                  <c:v>-3.4585982468193777E-2</c:v>
                </c:pt>
                <c:pt idx="435">
                  <c:v>-0.30336884656038166</c:v>
                </c:pt>
                <c:pt idx="436">
                  <c:v>-0.18166122647589589</c:v>
                </c:pt>
                <c:pt idx="437">
                  <c:v>-0.22717055647589746</c:v>
                </c:pt>
                <c:pt idx="438">
                  <c:v>-0.42071265670057301</c:v>
                </c:pt>
                <c:pt idx="439">
                  <c:v>-8.5806946700571984E-2</c:v>
                </c:pt>
                <c:pt idx="440">
                  <c:v>-0.25276823470057508</c:v>
                </c:pt>
                <c:pt idx="441">
                  <c:v>-0.18285162470056804</c:v>
                </c:pt>
                <c:pt idx="442">
                  <c:v>-0.37592319970057275</c:v>
                </c:pt>
                <c:pt idx="443">
                  <c:v>-7.861131307240754E-2</c:v>
                </c:pt>
                <c:pt idx="444">
                  <c:v>5.3240536294609342E-2</c:v>
                </c:pt>
                <c:pt idx="445">
                  <c:v>-0.29135785143372317</c:v>
                </c:pt>
                <c:pt idx="446">
                  <c:v>-0.20711561543372881</c:v>
                </c:pt>
                <c:pt idx="447">
                  <c:v>-0.73932779720725961</c:v>
                </c:pt>
                <c:pt idx="448">
                  <c:v>-0.43425448457149685</c:v>
                </c:pt>
                <c:pt idx="449">
                  <c:v>-0.27716013489042268</c:v>
                </c:pt>
                <c:pt idx="450">
                  <c:v>-0.61505621078547534</c:v>
                </c:pt>
                <c:pt idx="451">
                  <c:v>-9.1339496921975183E-2</c:v>
                </c:pt>
                <c:pt idx="452">
                  <c:v>0.12624889679886309</c:v>
                </c:pt>
                <c:pt idx="453">
                  <c:v>-0.42708565733585857</c:v>
                </c:pt>
                <c:pt idx="454">
                  <c:v>-4.0525957727396644E-2</c:v>
                </c:pt>
                <c:pt idx="455">
                  <c:v>-0.14836020770096781</c:v>
                </c:pt>
                <c:pt idx="456">
                  <c:v>-0.23067045770095973</c:v>
                </c:pt>
                <c:pt idx="457">
                  <c:v>-0.38789420247850614</c:v>
                </c:pt>
                <c:pt idx="458">
                  <c:v>-0.53917020208703548</c:v>
                </c:pt>
                <c:pt idx="459">
                  <c:v>-2.272250054488012E-2</c:v>
                </c:pt>
                <c:pt idx="460">
                  <c:v>-0.25851328929826423</c:v>
                </c:pt>
                <c:pt idx="461">
                  <c:v>-0.21160245868683347</c:v>
                </c:pt>
                <c:pt idx="462">
                  <c:v>-0.12105798481344721</c:v>
                </c:pt>
                <c:pt idx="463">
                  <c:v>-0.35634736653044286</c:v>
                </c:pt>
                <c:pt idx="464">
                  <c:v>-0.12775737245149799</c:v>
                </c:pt>
                <c:pt idx="465">
                  <c:v>-0.10373364245150185</c:v>
                </c:pt>
                <c:pt idx="466">
                  <c:v>-0.2127773691456909</c:v>
                </c:pt>
                <c:pt idx="467">
                  <c:v>0.19098805094973414</c:v>
                </c:pt>
                <c:pt idx="468">
                  <c:v>-0.24092560258813478</c:v>
                </c:pt>
                <c:pt idx="469">
                  <c:v>-0.28329636258813196</c:v>
                </c:pt>
                <c:pt idx="470">
                  <c:v>-0.30097745258813546</c:v>
                </c:pt>
                <c:pt idx="471">
                  <c:v>-0.15397022291963935</c:v>
                </c:pt>
                <c:pt idx="472">
                  <c:v>-0.13760576917825063</c:v>
                </c:pt>
                <c:pt idx="473">
                  <c:v>-0.1731193378965159</c:v>
                </c:pt>
                <c:pt idx="474">
                  <c:v>-0.16957313000420982</c:v>
                </c:pt>
                <c:pt idx="475">
                  <c:v>-0.33158647555160314</c:v>
                </c:pt>
                <c:pt idx="476">
                  <c:v>-0.45838503761608251</c:v>
                </c:pt>
                <c:pt idx="477">
                  <c:v>-0.18940798373899526</c:v>
                </c:pt>
                <c:pt idx="478">
                  <c:v>-0.24122170638960228</c:v>
                </c:pt>
                <c:pt idx="479">
                  <c:v>-0.31290350216004015</c:v>
                </c:pt>
                <c:pt idx="480">
                  <c:v>-0.26306122876339089</c:v>
                </c:pt>
                <c:pt idx="481">
                  <c:v>2.6424542438107324E-2</c:v>
                </c:pt>
                <c:pt idx="482">
                  <c:v>-1.9486631985444092E-2</c:v>
                </c:pt>
                <c:pt idx="483">
                  <c:v>-0.50405840398544655</c:v>
                </c:pt>
                <c:pt idx="484">
                  <c:v>-0.64421934598544794</c:v>
                </c:pt>
                <c:pt idx="485">
                  <c:v>-0.18765684883247502</c:v>
                </c:pt>
                <c:pt idx="486">
                  <c:v>-0.17525170676071156</c:v>
                </c:pt>
                <c:pt idx="487">
                  <c:v>-0.3005642167607121</c:v>
                </c:pt>
                <c:pt idx="488">
                  <c:v>-0.20571099014758687</c:v>
                </c:pt>
                <c:pt idx="489">
                  <c:v>-0.19741366595000187</c:v>
                </c:pt>
                <c:pt idx="490">
                  <c:v>-0.1206398390164054</c:v>
                </c:pt>
                <c:pt idx="491">
                  <c:v>-0.27854298151446955</c:v>
                </c:pt>
                <c:pt idx="492">
                  <c:v>-0.15265873151446385</c:v>
                </c:pt>
                <c:pt idx="493">
                  <c:v>-0.2918215315144721</c:v>
                </c:pt>
                <c:pt idx="494">
                  <c:v>-9.2317483232399411E-2</c:v>
                </c:pt>
                <c:pt idx="495">
                  <c:v>-0.13098996323240186</c:v>
                </c:pt>
                <c:pt idx="496">
                  <c:v>-7.4971583232397165E-2</c:v>
                </c:pt>
                <c:pt idx="497">
                  <c:v>-0.36751568468864093</c:v>
                </c:pt>
                <c:pt idx="498">
                  <c:v>-0.18621817235244009</c:v>
                </c:pt>
                <c:pt idx="499">
                  <c:v>-0.17342946035243756</c:v>
                </c:pt>
                <c:pt idx="500">
                  <c:v>0.17789465019462369</c:v>
                </c:pt>
                <c:pt idx="501">
                  <c:v>-0.1005241388325544</c:v>
                </c:pt>
                <c:pt idx="502">
                  <c:v>-4.4147875832550199E-2</c:v>
                </c:pt>
                <c:pt idx="503">
                  <c:v>-0.22977213800268714</c:v>
                </c:pt>
                <c:pt idx="504">
                  <c:v>-0.18175978400268633</c:v>
                </c:pt>
                <c:pt idx="505">
                  <c:v>-0.13838332183065916</c:v>
                </c:pt>
                <c:pt idx="506">
                  <c:v>-0.34442580694880576</c:v>
                </c:pt>
                <c:pt idx="507">
                  <c:v>-0.29351245046240138</c:v>
                </c:pt>
                <c:pt idx="508">
                  <c:v>-0.15946162537861852</c:v>
                </c:pt>
                <c:pt idx="509">
                  <c:v>-0.25374875352342485</c:v>
                </c:pt>
                <c:pt idx="510">
                  <c:v>-0.13722139145583867</c:v>
                </c:pt>
                <c:pt idx="511">
                  <c:v>-0.15625736145583602</c:v>
                </c:pt>
                <c:pt idx="512">
                  <c:v>-6.4060463009738555E-2</c:v>
                </c:pt>
                <c:pt idx="513">
                  <c:v>-0.35088482300973567</c:v>
                </c:pt>
                <c:pt idx="514">
                  <c:v>6.1571023990268259E-2</c:v>
                </c:pt>
                <c:pt idx="515">
                  <c:v>-0.22478623934978259</c:v>
                </c:pt>
                <c:pt idx="516">
                  <c:v>-0.28725147934977713</c:v>
                </c:pt>
                <c:pt idx="517">
                  <c:v>-0.25799906934977912</c:v>
                </c:pt>
                <c:pt idx="518">
                  <c:v>-0.23757547660225242</c:v>
                </c:pt>
                <c:pt idx="519">
                  <c:v>1.0743320404536405E-2</c:v>
                </c:pt>
                <c:pt idx="520">
                  <c:v>-0.15433243787853002</c:v>
                </c:pt>
                <c:pt idx="521">
                  <c:v>-0.31656313374767819</c:v>
                </c:pt>
                <c:pt idx="522">
                  <c:v>-0.16074217902829702</c:v>
                </c:pt>
                <c:pt idx="523">
                  <c:v>2.2356949717021735E-3</c:v>
                </c:pt>
                <c:pt idx="524">
                  <c:v>-0.18980453083519677</c:v>
                </c:pt>
                <c:pt idx="525">
                  <c:v>-0.15993201724362649</c:v>
                </c:pt>
                <c:pt idx="526">
                  <c:v>-0.1284457702436228</c:v>
                </c:pt>
                <c:pt idx="527">
                  <c:v>-0.18123362331887449</c:v>
                </c:pt>
                <c:pt idx="528">
                  <c:v>-2.2867105991565495E-2</c:v>
                </c:pt>
                <c:pt idx="529">
                  <c:v>-3.2456759915646671E-3</c:v>
                </c:pt>
                <c:pt idx="530">
                  <c:v>-0.16647604315379283</c:v>
                </c:pt>
                <c:pt idx="531">
                  <c:v>-0.25918105588139895</c:v>
                </c:pt>
                <c:pt idx="532">
                  <c:v>8.8225555775657938E-2</c:v>
                </c:pt>
                <c:pt idx="533">
                  <c:v>-0.22976547949590298</c:v>
                </c:pt>
                <c:pt idx="534">
                  <c:v>-0.11838072073188499</c:v>
                </c:pt>
                <c:pt idx="535">
                  <c:v>-0.17957665430513714</c:v>
                </c:pt>
                <c:pt idx="536">
                  <c:v>-0.15646290393478068</c:v>
                </c:pt>
                <c:pt idx="537">
                  <c:v>-0.14128991393478429</c:v>
                </c:pt>
                <c:pt idx="538">
                  <c:v>-0.27041570171014939</c:v>
                </c:pt>
                <c:pt idx="539">
                  <c:v>-0.39844212744893781</c:v>
                </c:pt>
                <c:pt idx="540">
                  <c:v>1.47231446979319E-2</c:v>
                </c:pt>
                <c:pt idx="541">
                  <c:v>-0.31111249475306835</c:v>
                </c:pt>
                <c:pt idx="542">
                  <c:v>-0.24483288433494721</c:v>
                </c:pt>
                <c:pt idx="543">
                  <c:v>-9.1626938136975866E-2</c:v>
                </c:pt>
                <c:pt idx="544">
                  <c:v>-0.110757520450953</c:v>
                </c:pt>
                <c:pt idx="545">
                  <c:v>-0.15780722428920768</c:v>
                </c:pt>
                <c:pt idx="546">
                  <c:v>-9.7656148796708919E-2</c:v>
                </c:pt>
                <c:pt idx="547">
                  <c:v>-0.19696729279670677</c:v>
                </c:pt>
                <c:pt idx="548">
                  <c:v>-0.3948264017296097</c:v>
                </c:pt>
                <c:pt idx="549">
                  <c:v>-0.20023808304384261</c:v>
                </c:pt>
                <c:pt idx="550">
                  <c:v>-0.25070959556597927</c:v>
                </c:pt>
                <c:pt idx="551">
                  <c:v>0.23860076155367693</c:v>
                </c:pt>
                <c:pt idx="552">
                  <c:v>-0.22889228872296741</c:v>
                </c:pt>
                <c:pt idx="553">
                  <c:v>-6.8243667229666016E-3</c:v>
                </c:pt>
                <c:pt idx="554">
                  <c:v>-0.213337262770942</c:v>
                </c:pt>
                <c:pt idx="555">
                  <c:v>-0.51640939267989694</c:v>
                </c:pt>
                <c:pt idx="556">
                  <c:v>-4.8552124961922516E-2</c:v>
                </c:pt>
                <c:pt idx="557">
                  <c:v>-0.21574300308702021</c:v>
                </c:pt>
                <c:pt idx="558">
                  <c:v>0.10012898388044533</c:v>
                </c:pt>
                <c:pt idx="559">
                  <c:v>-9.200568985794888E-2</c:v>
                </c:pt>
                <c:pt idx="560">
                  <c:v>-0.17979612413709845</c:v>
                </c:pt>
                <c:pt idx="561">
                  <c:v>-0.20889162713709197</c:v>
                </c:pt>
                <c:pt idx="562">
                  <c:v>1.374636554710662E-2</c:v>
                </c:pt>
                <c:pt idx="563">
                  <c:v>-0.56023815151556988</c:v>
                </c:pt>
                <c:pt idx="564">
                  <c:v>-0.40146788151557189</c:v>
                </c:pt>
                <c:pt idx="565">
                  <c:v>-0.13664430151557383</c:v>
                </c:pt>
                <c:pt idx="566">
                  <c:v>-7.1471516515572375E-2</c:v>
                </c:pt>
                <c:pt idx="567">
                  <c:v>-0.16519483893385711</c:v>
                </c:pt>
                <c:pt idx="568">
                  <c:v>-9.2348644630540377E-2</c:v>
                </c:pt>
                <c:pt idx="569">
                  <c:v>-0.18538434233922629</c:v>
                </c:pt>
                <c:pt idx="570">
                  <c:v>-0.21039562233922737</c:v>
                </c:pt>
                <c:pt idx="571">
                  <c:v>-0.34824925137580465</c:v>
                </c:pt>
                <c:pt idx="572">
                  <c:v>-0.16063340679758653</c:v>
                </c:pt>
                <c:pt idx="573">
                  <c:v>-0.20850303275119586</c:v>
                </c:pt>
                <c:pt idx="574">
                  <c:v>0.20793397484752774</c:v>
                </c:pt>
                <c:pt idx="575">
                  <c:v>4.2464827847524589E-2</c:v>
                </c:pt>
                <c:pt idx="576">
                  <c:v>-0.25598154263246897</c:v>
                </c:pt>
                <c:pt idx="577">
                  <c:v>-0.19347062576480312</c:v>
                </c:pt>
                <c:pt idx="578">
                  <c:v>-0.10943147524818642</c:v>
                </c:pt>
                <c:pt idx="579">
                  <c:v>-0.33353386187890521</c:v>
                </c:pt>
                <c:pt idx="580">
                  <c:v>-0.36757355487890209</c:v>
                </c:pt>
                <c:pt idx="581">
                  <c:v>-5.4015553997551535E-2</c:v>
                </c:pt>
                <c:pt idx="582">
                  <c:v>0.30120502998059351</c:v>
                </c:pt>
                <c:pt idx="583">
                  <c:v>-0.24826504111517522</c:v>
                </c:pt>
                <c:pt idx="584">
                  <c:v>8.6423344263408808E-2</c:v>
                </c:pt>
                <c:pt idx="585">
                  <c:v>-0.16087226193069171</c:v>
                </c:pt>
                <c:pt idx="586">
                  <c:v>-0.30284410701500519</c:v>
                </c:pt>
                <c:pt idx="587">
                  <c:v>-0.35020512487636068</c:v>
                </c:pt>
                <c:pt idx="588">
                  <c:v>-6.7684853285385316E-2</c:v>
                </c:pt>
                <c:pt idx="589">
                  <c:v>-3.0384623114755982E-2</c:v>
                </c:pt>
                <c:pt idx="590">
                  <c:v>-9.4699649004532205E-2</c:v>
                </c:pt>
                <c:pt idx="591">
                  <c:v>0.1391105678703326</c:v>
                </c:pt>
                <c:pt idx="592">
                  <c:v>-0.32003179554367733</c:v>
                </c:pt>
                <c:pt idx="593">
                  <c:v>-0.29361191554367139</c:v>
                </c:pt>
                <c:pt idx="594">
                  <c:v>-0.36445028678360103</c:v>
                </c:pt>
                <c:pt idx="595">
                  <c:v>-0.27162962781168432</c:v>
                </c:pt>
                <c:pt idx="596">
                  <c:v>4.9866701636929633E-2</c:v>
                </c:pt>
                <c:pt idx="597">
                  <c:v>-0.36010970675881282</c:v>
                </c:pt>
                <c:pt idx="598">
                  <c:v>-5.8124613882000631E-2</c:v>
                </c:pt>
                <c:pt idx="599">
                  <c:v>-3.8223538913477739E-2</c:v>
                </c:pt>
                <c:pt idx="600">
                  <c:v>-0.23020630008855392</c:v>
                </c:pt>
                <c:pt idx="601">
                  <c:v>5.034693553787406E-2</c:v>
                </c:pt>
                <c:pt idx="602">
                  <c:v>-0.12202539191150663</c:v>
                </c:pt>
                <c:pt idx="603">
                  <c:v>-0.70293384991151697</c:v>
                </c:pt>
                <c:pt idx="604">
                  <c:v>-0.24987993809584452</c:v>
                </c:pt>
                <c:pt idx="605">
                  <c:v>-0.29430373809584864</c:v>
                </c:pt>
                <c:pt idx="606">
                  <c:v>-0.24432085687918459</c:v>
                </c:pt>
                <c:pt idx="607">
                  <c:v>-0.23364411599536794</c:v>
                </c:pt>
                <c:pt idx="608">
                  <c:v>-2.1343868643242558E-2</c:v>
                </c:pt>
                <c:pt idx="609">
                  <c:v>-0.3102801316432533</c:v>
                </c:pt>
                <c:pt idx="610">
                  <c:v>-0.20837459164324912</c:v>
                </c:pt>
                <c:pt idx="611">
                  <c:v>-0.23667232166320673</c:v>
                </c:pt>
                <c:pt idx="612">
                  <c:v>-0.19508826210435615</c:v>
                </c:pt>
                <c:pt idx="613">
                  <c:v>-9.0154305649662092E-2</c:v>
                </c:pt>
                <c:pt idx="614">
                  <c:v>-0.2685577148652456</c:v>
                </c:pt>
                <c:pt idx="615">
                  <c:v>-8.2636438651817912E-2</c:v>
                </c:pt>
                <c:pt idx="616">
                  <c:v>-3.7287364388362221E-2</c:v>
                </c:pt>
                <c:pt idx="617">
                  <c:v>-0.19326269619681824</c:v>
                </c:pt>
                <c:pt idx="618">
                  <c:v>-8.858493074078666E-2</c:v>
                </c:pt>
                <c:pt idx="619">
                  <c:v>-0.22863616149302857</c:v>
                </c:pt>
                <c:pt idx="620">
                  <c:v>-0.15458023127467868</c:v>
                </c:pt>
                <c:pt idx="621">
                  <c:v>-9.0874221274674483E-2</c:v>
                </c:pt>
                <c:pt idx="622">
                  <c:v>-0.40794108767348547</c:v>
                </c:pt>
                <c:pt idx="623">
                  <c:v>-0.32156707384260841</c:v>
                </c:pt>
                <c:pt idx="624">
                  <c:v>-0.38057857172076126</c:v>
                </c:pt>
                <c:pt idx="625">
                  <c:v>-2.5516793522925241E-2</c:v>
                </c:pt>
                <c:pt idx="626">
                  <c:v>-0.42604143672689077</c:v>
                </c:pt>
                <c:pt idx="627">
                  <c:v>-0.13955975580157087</c:v>
                </c:pt>
                <c:pt idx="628">
                  <c:v>-0.29664196305567714</c:v>
                </c:pt>
                <c:pt idx="629">
                  <c:v>-0.13679765349117901</c:v>
                </c:pt>
                <c:pt idx="630">
                  <c:v>-9.6220953491183536E-2</c:v>
                </c:pt>
                <c:pt idx="631">
                  <c:v>-6.1319499997232185E-2</c:v>
                </c:pt>
                <c:pt idx="632">
                  <c:v>-0.14566713616835614</c:v>
                </c:pt>
                <c:pt idx="633">
                  <c:v>-0.15667280589887156</c:v>
                </c:pt>
                <c:pt idx="634">
                  <c:v>-0.14023667619934344</c:v>
                </c:pt>
                <c:pt idx="635">
                  <c:v>-0.1359531861993446</c:v>
                </c:pt>
                <c:pt idx="636">
                  <c:v>-0.1977294947046957</c:v>
                </c:pt>
                <c:pt idx="637">
                  <c:v>-0.38637054516166813</c:v>
                </c:pt>
                <c:pt idx="638">
                  <c:v>-0.44637287542576587</c:v>
                </c:pt>
                <c:pt idx="639">
                  <c:v>-0.1447986077759893</c:v>
                </c:pt>
                <c:pt idx="640">
                  <c:v>-0.19280122431248259</c:v>
                </c:pt>
                <c:pt idx="641">
                  <c:v>-0.32112513474830706</c:v>
                </c:pt>
                <c:pt idx="642">
                  <c:v>-0.27624496706764745</c:v>
                </c:pt>
                <c:pt idx="643">
                  <c:v>-0.27159099778784679</c:v>
                </c:pt>
                <c:pt idx="644">
                  <c:v>-0.40944774808595952</c:v>
                </c:pt>
                <c:pt idx="645">
                  <c:v>-0.21887168501992704</c:v>
                </c:pt>
                <c:pt idx="646">
                  <c:v>6.8268242113056488E-2</c:v>
                </c:pt>
                <c:pt idx="647">
                  <c:v>-0.30755067758116184</c:v>
                </c:pt>
                <c:pt idx="648">
                  <c:v>-0.47067533419405549</c:v>
                </c:pt>
                <c:pt idx="649">
                  <c:v>-0.26753794577820855</c:v>
                </c:pt>
                <c:pt idx="650">
                  <c:v>-0.15712500557594922</c:v>
                </c:pt>
                <c:pt idx="651">
                  <c:v>-4.4727654250763749E-2</c:v>
                </c:pt>
                <c:pt idx="652">
                  <c:v>6.734518926624844E-2</c:v>
                </c:pt>
                <c:pt idx="653">
                  <c:v>-0.46969279455069568</c:v>
                </c:pt>
                <c:pt idx="654">
                  <c:v>-0.30049060409361772</c:v>
                </c:pt>
                <c:pt idx="655">
                  <c:v>-0.10690791620324092</c:v>
                </c:pt>
                <c:pt idx="656">
                  <c:v>-0.17535079105004314</c:v>
                </c:pt>
                <c:pt idx="657">
                  <c:v>-0.52063195105004212</c:v>
                </c:pt>
                <c:pt idx="658">
                  <c:v>-0.18431982671505409</c:v>
                </c:pt>
                <c:pt idx="659">
                  <c:v>-1.5145094184077834E-2</c:v>
                </c:pt>
                <c:pt idx="660">
                  <c:v>-0.18987273111694947</c:v>
                </c:pt>
                <c:pt idx="661">
                  <c:v>-8.781545422105097E-2</c:v>
                </c:pt>
                <c:pt idx="662">
                  <c:v>-4.528067146764414E-2</c:v>
                </c:pt>
                <c:pt idx="663">
                  <c:v>-0.24599352330212554</c:v>
                </c:pt>
                <c:pt idx="664">
                  <c:v>-0.10915461835512019</c:v>
                </c:pt>
                <c:pt idx="665">
                  <c:v>-0.41436825791899423</c:v>
                </c:pt>
                <c:pt idx="666">
                  <c:v>-0.17780359362942022</c:v>
                </c:pt>
                <c:pt idx="667">
                  <c:v>-0.28680158294541513</c:v>
                </c:pt>
                <c:pt idx="668">
                  <c:v>-0.19955742408502175</c:v>
                </c:pt>
                <c:pt idx="669">
                  <c:v>-0.15898675848231392</c:v>
                </c:pt>
                <c:pt idx="670">
                  <c:v>-0.13026080016222608</c:v>
                </c:pt>
                <c:pt idx="671">
                  <c:v>-0.19917728315401462</c:v>
                </c:pt>
                <c:pt idx="672">
                  <c:v>-0.20758465224581357</c:v>
                </c:pt>
                <c:pt idx="673">
                  <c:v>-0.27999581224581505</c:v>
                </c:pt>
                <c:pt idx="674">
                  <c:v>-0.16473363856726309</c:v>
                </c:pt>
                <c:pt idx="675">
                  <c:v>-0.22968349557508105</c:v>
                </c:pt>
                <c:pt idx="676">
                  <c:v>-1.0491375575085726E-2</c:v>
                </c:pt>
                <c:pt idx="677">
                  <c:v>-0.92849974439423022</c:v>
                </c:pt>
                <c:pt idx="678">
                  <c:v>-0.19558612254483165</c:v>
                </c:pt>
                <c:pt idx="679">
                  <c:v>-4.0365014941322386E-2</c:v>
                </c:pt>
                <c:pt idx="680">
                  <c:v>-1.2342077941326579E-2</c:v>
                </c:pt>
                <c:pt idx="681">
                  <c:v>-2.8792810183304596E-3</c:v>
                </c:pt>
                <c:pt idx="682">
                  <c:v>-0.38745380954591013</c:v>
                </c:pt>
                <c:pt idx="683">
                  <c:v>-0.37429092854591062</c:v>
                </c:pt>
                <c:pt idx="684">
                  <c:v>-0.21330064959165185</c:v>
                </c:pt>
                <c:pt idx="685">
                  <c:v>-5.2357195216409025E-2</c:v>
                </c:pt>
                <c:pt idx="686">
                  <c:v>-0.30648633508803158</c:v>
                </c:pt>
                <c:pt idx="687">
                  <c:v>-0.24142126147881982</c:v>
                </c:pt>
                <c:pt idx="688">
                  <c:v>-0.38865316204103806</c:v>
                </c:pt>
                <c:pt idx="689">
                  <c:v>-0.14692475398037175</c:v>
                </c:pt>
                <c:pt idx="690">
                  <c:v>-0.24074503552241566</c:v>
                </c:pt>
                <c:pt idx="691">
                  <c:v>-6.1218634949256057E-3</c:v>
                </c:pt>
                <c:pt idx="692">
                  <c:v>-0.33886045250206109</c:v>
                </c:pt>
                <c:pt idx="693">
                  <c:v>7.3680198855285539E-2</c:v>
                </c:pt>
                <c:pt idx="694">
                  <c:v>-0.1863148529363059</c:v>
                </c:pt>
                <c:pt idx="695">
                  <c:v>-5.7868472149323225E-2</c:v>
                </c:pt>
                <c:pt idx="696">
                  <c:v>-0.29505341575567456</c:v>
                </c:pt>
                <c:pt idx="697">
                  <c:v>-0.33527941101571912</c:v>
                </c:pt>
                <c:pt idx="698">
                  <c:v>-0.42946608371907757</c:v>
                </c:pt>
                <c:pt idx="699">
                  <c:v>-0.44070955071907747</c:v>
                </c:pt>
                <c:pt idx="700">
                  <c:v>-4.0679478910199407E-2</c:v>
                </c:pt>
                <c:pt idx="701">
                  <c:v>-0.3635369950652958</c:v>
                </c:pt>
                <c:pt idx="702">
                  <c:v>-0.29643805356115394</c:v>
                </c:pt>
                <c:pt idx="703">
                  <c:v>0.1330343989219358</c:v>
                </c:pt>
                <c:pt idx="704">
                  <c:v>-0.29311855518016472</c:v>
                </c:pt>
                <c:pt idx="705">
                  <c:v>-0.37211741347327632</c:v>
                </c:pt>
                <c:pt idx="706">
                  <c:v>-0.38673854517133321</c:v>
                </c:pt>
                <c:pt idx="707">
                  <c:v>-0.21110143803547743</c:v>
                </c:pt>
                <c:pt idx="708">
                  <c:v>-4.5988701441217472E-2</c:v>
                </c:pt>
                <c:pt idx="709">
                  <c:v>-9.821494715065171E-2</c:v>
                </c:pt>
                <c:pt idx="710">
                  <c:v>8.3516705198640295E-2</c:v>
                </c:pt>
                <c:pt idx="711">
                  <c:v>-0.12510317995154452</c:v>
                </c:pt>
                <c:pt idx="712">
                  <c:v>-0.33078962306781534</c:v>
                </c:pt>
                <c:pt idx="713">
                  <c:v>-0.24976085821919725</c:v>
                </c:pt>
                <c:pt idx="714">
                  <c:v>-0.24819973054516709</c:v>
                </c:pt>
                <c:pt idx="715">
                  <c:v>-0.20061614054516497</c:v>
                </c:pt>
                <c:pt idx="716">
                  <c:v>7.6875963936736014E-2</c:v>
                </c:pt>
                <c:pt idx="717">
                  <c:v>-0.16567050606936817</c:v>
                </c:pt>
                <c:pt idx="718">
                  <c:v>-0.12564272357360551</c:v>
                </c:pt>
                <c:pt idx="719">
                  <c:v>-0.29479007099412513</c:v>
                </c:pt>
                <c:pt idx="720">
                  <c:v>7.2201837328648821E-2</c:v>
                </c:pt>
                <c:pt idx="721">
                  <c:v>7.5456634576141823E-2</c:v>
                </c:pt>
                <c:pt idx="722">
                  <c:v>9.2950724576141397E-2</c:v>
                </c:pt>
                <c:pt idx="723">
                  <c:v>-0.19588266977414293</c:v>
                </c:pt>
                <c:pt idx="724">
                  <c:v>-0.14298692016823367</c:v>
                </c:pt>
                <c:pt idx="725">
                  <c:v>-0.3922428767604984</c:v>
                </c:pt>
                <c:pt idx="726">
                  <c:v>-0.26309173069179081</c:v>
                </c:pt>
                <c:pt idx="727">
                  <c:v>-0.22971189460245967</c:v>
                </c:pt>
                <c:pt idx="728">
                  <c:v>-0.18180967870593179</c:v>
                </c:pt>
                <c:pt idx="729">
                  <c:v>-0.21953718364407138</c:v>
                </c:pt>
                <c:pt idx="730">
                  <c:v>-0.21458637706295036</c:v>
                </c:pt>
                <c:pt idx="731">
                  <c:v>-3.3372107837216447E-2</c:v>
                </c:pt>
                <c:pt idx="732">
                  <c:v>-0.20678465272212065</c:v>
                </c:pt>
                <c:pt idx="733">
                  <c:v>-0.22804518447184563</c:v>
                </c:pt>
                <c:pt idx="734">
                  <c:v>-0.27846265699245265</c:v>
                </c:pt>
                <c:pt idx="735">
                  <c:v>-0.29518784007008492</c:v>
                </c:pt>
                <c:pt idx="736">
                  <c:v>-0.23517518015767536</c:v>
                </c:pt>
                <c:pt idx="737">
                  <c:v>-0.11450276751602928</c:v>
                </c:pt>
                <c:pt idx="738">
                  <c:v>-8.3559609964112269E-3</c:v>
                </c:pt>
                <c:pt idx="739">
                  <c:v>-5.7314990370223029E-2</c:v>
                </c:pt>
                <c:pt idx="740">
                  <c:v>5.6249117775259094E-2</c:v>
                </c:pt>
                <c:pt idx="741">
                  <c:v>-0.14360908684054863</c:v>
                </c:pt>
                <c:pt idx="742">
                  <c:v>-3.8235336584875768E-2</c:v>
                </c:pt>
                <c:pt idx="743">
                  <c:v>-0.20177219950512892</c:v>
                </c:pt>
                <c:pt idx="744">
                  <c:v>-0.36538680736762785</c:v>
                </c:pt>
                <c:pt idx="745">
                  <c:v>-0.15139053275618153</c:v>
                </c:pt>
                <c:pt idx="746">
                  <c:v>-0.34048961236095465</c:v>
                </c:pt>
                <c:pt idx="747">
                  <c:v>-6.7522257561137167E-2</c:v>
                </c:pt>
                <c:pt idx="748">
                  <c:v>-0.26718034064414553</c:v>
                </c:pt>
                <c:pt idx="749">
                  <c:v>-0.14279878135670998</c:v>
                </c:pt>
                <c:pt idx="750">
                  <c:v>-0.11300732127920554</c:v>
                </c:pt>
                <c:pt idx="751">
                  <c:v>0.20803851805426632</c:v>
                </c:pt>
                <c:pt idx="752">
                  <c:v>-0.13705285095134201</c:v>
                </c:pt>
                <c:pt idx="753">
                  <c:v>-0.17075588465806391</c:v>
                </c:pt>
                <c:pt idx="754">
                  <c:v>-0.17255626375607847</c:v>
                </c:pt>
                <c:pt idx="755">
                  <c:v>-0.13119696955577353</c:v>
                </c:pt>
                <c:pt idx="756">
                  <c:v>-3.556337501795781E-2</c:v>
                </c:pt>
                <c:pt idx="757">
                  <c:v>-0.3871779993344191</c:v>
                </c:pt>
                <c:pt idx="758">
                  <c:v>-0.18920971111735696</c:v>
                </c:pt>
                <c:pt idx="759">
                  <c:v>-0.10550600121810305</c:v>
                </c:pt>
                <c:pt idx="760">
                  <c:v>-0.16995017325029949</c:v>
                </c:pt>
                <c:pt idx="761">
                  <c:v>-0.25717083411813491</c:v>
                </c:pt>
                <c:pt idx="762">
                  <c:v>-0.34845792229562988</c:v>
                </c:pt>
                <c:pt idx="763">
                  <c:v>-0.3389424092165001</c:v>
                </c:pt>
                <c:pt idx="764">
                  <c:v>-0.21208746475457474</c:v>
                </c:pt>
                <c:pt idx="765">
                  <c:v>-0.15523694738668325</c:v>
                </c:pt>
                <c:pt idx="766">
                  <c:v>-0.17468773361766665</c:v>
                </c:pt>
                <c:pt idx="767">
                  <c:v>-0.19452680482839924</c:v>
                </c:pt>
                <c:pt idx="768">
                  <c:v>-0.24771645411482979</c:v>
                </c:pt>
                <c:pt idx="769">
                  <c:v>-0.23866169380249147</c:v>
                </c:pt>
                <c:pt idx="770">
                  <c:v>-0.25560129733160863</c:v>
                </c:pt>
                <c:pt idx="771">
                  <c:v>-0.26272359951688884</c:v>
                </c:pt>
                <c:pt idx="772">
                  <c:v>-1.9178816633441897E-2</c:v>
                </c:pt>
                <c:pt idx="773">
                  <c:v>-5.2402113969876041E-2</c:v>
                </c:pt>
                <c:pt idx="774">
                  <c:v>-0.29917452450350623</c:v>
                </c:pt>
                <c:pt idx="775">
                  <c:v>-5.6607009167144895E-2</c:v>
                </c:pt>
                <c:pt idx="776">
                  <c:v>-0.15821595706235314</c:v>
                </c:pt>
                <c:pt idx="777">
                  <c:v>0.26568153999029676</c:v>
                </c:pt>
                <c:pt idx="778">
                  <c:v>-0.40259910884853412</c:v>
                </c:pt>
                <c:pt idx="779">
                  <c:v>-0.26395658592058879</c:v>
                </c:pt>
                <c:pt idx="780">
                  <c:v>-0.21022192190802969</c:v>
                </c:pt>
                <c:pt idx="781">
                  <c:v>-0.19023127257928252</c:v>
                </c:pt>
                <c:pt idx="782">
                  <c:v>-0.16857610827261738</c:v>
                </c:pt>
                <c:pt idx="783">
                  <c:v>-0.27082465095286068</c:v>
                </c:pt>
                <c:pt idx="784">
                  <c:v>-0.22836759074971269</c:v>
                </c:pt>
                <c:pt idx="785">
                  <c:v>-0.28783346066197169</c:v>
                </c:pt>
                <c:pt idx="786">
                  <c:v>-0.14656242001121456</c:v>
                </c:pt>
                <c:pt idx="787">
                  <c:v>-0.24099689539185221</c:v>
                </c:pt>
                <c:pt idx="788">
                  <c:v>-0.22664530920954462</c:v>
                </c:pt>
                <c:pt idx="789">
                  <c:v>-0.22109821366031213</c:v>
                </c:pt>
                <c:pt idx="790">
                  <c:v>-0.2104285007168798</c:v>
                </c:pt>
                <c:pt idx="791">
                  <c:v>8.3694204792259086E-2</c:v>
                </c:pt>
                <c:pt idx="792">
                  <c:v>2.8303509054339315E-2</c:v>
                </c:pt>
                <c:pt idx="793">
                  <c:v>-0.10691009269600471</c:v>
                </c:pt>
                <c:pt idx="794">
                  <c:v>-0.36335076680506262</c:v>
                </c:pt>
                <c:pt idx="795">
                  <c:v>-0.22641961693587831</c:v>
                </c:pt>
                <c:pt idx="796">
                  <c:v>-0.13889346014045856</c:v>
                </c:pt>
                <c:pt idx="797">
                  <c:v>0.21406402651697931</c:v>
                </c:pt>
                <c:pt idx="798">
                  <c:v>-0.25524200496340654</c:v>
                </c:pt>
                <c:pt idx="799">
                  <c:v>-0.17859849092648261</c:v>
                </c:pt>
                <c:pt idx="800">
                  <c:v>-0.1576943971128415</c:v>
                </c:pt>
                <c:pt idx="801">
                  <c:v>-0.1072533582764521</c:v>
                </c:pt>
                <c:pt idx="802">
                  <c:v>-0.17588984751100156</c:v>
                </c:pt>
                <c:pt idx="803">
                  <c:v>-0.12235972604486989</c:v>
                </c:pt>
                <c:pt idx="804">
                  <c:v>-0.19190995095805619</c:v>
                </c:pt>
                <c:pt idx="805">
                  <c:v>-8.1545079342532745E-2</c:v>
                </c:pt>
                <c:pt idx="806">
                  <c:v>7.6264626760526255E-2</c:v>
                </c:pt>
                <c:pt idx="807">
                  <c:v>-0.16419048467095365</c:v>
                </c:pt>
                <c:pt idx="808">
                  <c:v>-4.675917146305153E-2</c:v>
                </c:pt>
                <c:pt idx="809">
                  <c:v>-0.17507959675926799</c:v>
                </c:pt>
                <c:pt idx="810">
                  <c:v>0.27904652484853898</c:v>
                </c:pt>
                <c:pt idx="811">
                  <c:v>-0.16433489680803604</c:v>
                </c:pt>
                <c:pt idx="812">
                  <c:v>-0.24631506649911472</c:v>
                </c:pt>
                <c:pt idx="813">
                  <c:v>-0.23406081276554858</c:v>
                </c:pt>
                <c:pt idx="814">
                  <c:v>-0.18781118748511005</c:v>
                </c:pt>
                <c:pt idx="815">
                  <c:v>-9.6433974146385992E-2</c:v>
                </c:pt>
                <c:pt idx="816">
                  <c:v>-0.1348251771229485</c:v>
                </c:pt>
                <c:pt idx="817">
                  <c:v>-0.28581184423606487</c:v>
                </c:pt>
                <c:pt idx="818">
                  <c:v>-0.33351905491264944</c:v>
                </c:pt>
                <c:pt idx="819">
                  <c:v>-0.26647421262622828</c:v>
                </c:pt>
                <c:pt idx="820">
                  <c:v>-0.23487489424181973</c:v>
                </c:pt>
                <c:pt idx="821">
                  <c:v>-0.10150349377560985</c:v>
                </c:pt>
                <c:pt idx="822">
                  <c:v>-0.23632451122441012</c:v>
                </c:pt>
                <c:pt idx="823">
                  <c:v>-0.29407570516550408</c:v>
                </c:pt>
                <c:pt idx="824">
                  <c:v>-0.15784006571528408</c:v>
                </c:pt>
                <c:pt idx="825">
                  <c:v>-0.11719089302838626</c:v>
                </c:pt>
                <c:pt idx="826">
                  <c:v>-0.2550446181591326</c:v>
                </c:pt>
                <c:pt idx="827">
                  <c:v>-0.20498302597632545</c:v>
                </c:pt>
                <c:pt idx="828">
                  <c:v>-0.26032083225101132</c:v>
                </c:pt>
                <c:pt idx="829">
                  <c:v>-6.4671210059927375E-2</c:v>
                </c:pt>
                <c:pt idx="830">
                  <c:v>-0.11339524484444752</c:v>
                </c:pt>
                <c:pt idx="831">
                  <c:v>-0.37845696491951486</c:v>
                </c:pt>
                <c:pt idx="832">
                  <c:v>-0.21794393168745074</c:v>
                </c:pt>
                <c:pt idx="833">
                  <c:v>-3.5204462795675795E-2</c:v>
                </c:pt>
                <c:pt idx="834">
                  <c:v>-0.18758975041344428</c:v>
                </c:pt>
                <c:pt idx="835">
                  <c:v>-0.10282637399011207</c:v>
                </c:pt>
                <c:pt idx="836">
                  <c:v>-3.3887111643082335E-2</c:v>
                </c:pt>
                <c:pt idx="837">
                  <c:v>-0.46063326294240881</c:v>
                </c:pt>
                <c:pt idx="838">
                  <c:v>-0.33432015453316666</c:v>
                </c:pt>
                <c:pt idx="839">
                  <c:v>-0.46361540470755358</c:v>
                </c:pt>
                <c:pt idx="840">
                  <c:v>-5.7308492904589059E-2</c:v>
                </c:pt>
                <c:pt idx="841">
                  <c:v>-0.59276646283874612</c:v>
                </c:pt>
                <c:pt idx="842">
                  <c:v>-0.45396655334912595</c:v>
                </c:pt>
                <c:pt idx="843">
                  <c:v>-0.58449011204582746</c:v>
                </c:pt>
                <c:pt idx="844">
                  <c:v>-0.35113796592215607</c:v>
                </c:pt>
                <c:pt idx="845">
                  <c:v>-0.36013169508288456</c:v>
                </c:pt>
                <c:pt idx="846">
                  <c:v>2.8529331715390072E-3</c:v>
                </c:pt>
                <c:pt idx="847">
                  <c:v>-0.30166114041146841</c:v>
                </c:pt>
                <c:pt idx="848">
                  <c:v>-0.19175870447906362</c:v>
                </c:pt>
                <c:pt idx="849">
                  <c:v>-0.21399413205672602</c:v>
                </c:pt>
                <c:pt idx="850">
                  <c:v>-0.37703226837292902</c:v>
                </c:pt>
                <c:pt idx="851">
                  <c:v>-0.30175029514595053</c:v>
                </c:pt>
                <c:pt idx="852">
                  <c:v>-0.28942239946712789</c:v>
                </c:pt>
                <c:pt idx="853">
                  <c:v>-0.22668103549649032</c:v>
                </c:pt>
                <c:pt idx="854">
                  <c:v>-0.10909976190305315</c:v>
                </c:pt>
                <c:pt idx="855">
                  <c:v>-0.50141838193351163</c:v>
                </c:pt>
                <c:pt idx="856">
                  <c:v>-0.36728322455984852</c:v>
                </c:pt>
                <c:pt idx="857">
                  <c:v>-0.12083291445504329</c:v>
                </c:pt>
                <c:pt idx="858">
                  <c:v>5.1384704454015662E-2</c:v>
                </c:pt>
                <c:pt idx="859">
                  <c:v>-0.16269984830632467</c:v>
                </c:pt>
                <c:pt idx="860">
                  <c:v>-0.11589137870304</c:v>
                </c:pt>
                <c:pt idx="861">
                  <c:v>-0.20791897882975974</c:v>
                </c:pt>
                <c:pt idx="862">
                  <c:v>-0.16477188690891609</c:v>
                </c:pt>
                <c:pt idx="863">
                  <c:v>-0.40896513584101513</c:v>
                </c:pt>
                <c:pt idx="864">
                  <c:v>5.6343266088468624E-2</c:v>
                </c:pt>
                <c:pt idx="865">
                  <c:v>-0.33632110126529824</c:v>
                </c:pt>
                <c:pt idx="866">
                  <c:v>-0.25365979637730618</c:v>
                </c:pt>
                <c:pt idx="867">
                  <c:v>-0.33615518343594175</c:v>
                </c:pt>
                <c:pt idx="868">
                  <c:v>-0.26049311945775599</c:v>
                </c:pt>
                <c:pt idx="869">
                  <c:v>-0.1151230774612344</c:v>
                </c:pt>
                <c:pt idx="870">
                  <c:v>-0.35087768545281506</c:v>
                </c:pt>
                <c:pt idx="871">
                  <c:v>-0.19616464395438271</c:v>
                </c:pt>
                <c:pt idx="872">
                  <c:v>-0.16685751000536442</c:v>
                </c:pt>
                <c:pt idx="873">
                  <c:v>-0.30051031486547686</c:v>
                </c:pt>
                <c:pt idx="874">
                  <c:v>-1.4123696367953187E-2</c:v>
                </c:pt>
                <c:pt idx="875">
                  <c:v>-0.18919201692909127</c:v>
                </c:pt>
                <c:pt idx="876">
                  <c:v>-0.23041978068678048</c:v>
                </c:pt>
                <c:pt idx="877">
                  <c:v>-0.25064799120596604</c:v>
                </c:pt>
                <c:pt idx="878">
                  <c:v>-0.41531386296737338</c:v>
                </c:pt>
                <c:pt idx="879">
                  <c:v>-9.8137028304947194E-2</c:v>
                </c:pt>
                <c:pt idx="880">
                  <c:v>0.19234007201512782</c:v>
                </c:pt>
                <c:pt idx="881">
                  <c:v>-0.18324813813335084</c:v>
                </c:pt>
                <c:pt idx="882">
                  <c:v>5.1468819400426469E-3</c:v>
                </c:pt>
                <c:pt idx="883">
                  <c:v>-0.34407129887869559</c:v>
                </c:pt>
                <c:pt idx="884">
                  <c:v>-0.20367295212751202</c:v>
                </c:pt>
                <c:pt idx="885">
                  <c:v>-0.31432002287741767</c:v>
                </c:pt>
                <c:pt idx="886">
                  <c:v>-0.25896386358733281</c:v>
                </c:pt>
                <c:pt idx="887">
                  <c:v>8.8559583578877721E-2</c:v>
                </c:pt>
                <c:pt idx="888">
                  <c:v>-0.43514759484473586</c:v>
                </c:pt>
                <c:pt idx="889">
                  <c:v>-0.31352157716337814</c:v>
                </c:pt>
                <c:pt idx="890">
                  <c:v>-1.246888624028486E-2</c:v>
                </c:pt>
                <c:pt idx="891">
                  <c:v>-0.19695572052022925</c:v>
                </c:pt>
                <c:pt idx="892">
                  <c:v>-0.1677801947121722</c:v>
                </c:pt>
                <c:pt idx="893">
                  <c:v>-0.25552692656332709</c:v>
                </c:pt>
                <c:pt idx="894">
                  <c:v>-0.14283214016121093</c:v>
                </c:pt>
                <c:pt idx="895">
                  <c:v>-0.29317278202569952</c:v>
                </c:pt>
                <c:pt idx="896">
                  <c:v>-0.42648221183524981</c:v>
                </c:pt>
                <c:pt idx="897">
                  <c:v>-0.32198319144725929</c:v>
                </c:pt>
                <c:pt idx="898">
                  <c:v>-0.32077849696209881</c:v>
                </c:pt>
                <c:pt idx="899">
                  <c:v>-7.7332384229165996E-2</c:v>
                </c:pt>
                <c:pt idx="900">
                  <c:v>-2.3473416312967288E-2</c:v>
                </c:pt>
                <c:pt idx="901">
                  <c:v>-0.23363516303608378</c:v>
                </c:pt>
                <c:pt idx="902">
                  <c:v>-8.8231004353282572E-2</c:v>
                </c:pt>
                <c:pt idx="903">
                  <c:v>-8.1357601659490797E-2</c:v>
                </c:pt>
                <c:pt idx="904">
                  <c:v>-0.12761684818207186</c:v>
                </c:pt>
                <c:pt idx="905">
                  <c:v>0.14037899284289779</c:v>
                </c:pt>
                <c:pt idx="906">
                  <c:v>-9.0257051094319252E-2</c:v>
                </c:pt>
                <c:pt idx="907">
                  <c:v>-0.39141603513950685</c:v>
                </c:pt>
                <c:pt idx="908">
                  <c:v>-0.20697891627435894</c:v>
                </c:pt>
                <c:pt idx="909">
                  <c:v>-7.7368451672846561E-2</c:v>
                </c:pt>
                <c:pt idx="910">
                  <c:v>-0.16475090079477894</c:v>
                </c:pt>
                <c:pt idx="911">
                  <c:v>-0.31241456765988573</c:v>
                </c:pt>
                <c:pt idx="912">
                  <c:v>-9.0525422834772939E-2</c:v>
                </c:pt>
                <c:pt idx="913">
                  <c:v>-0.13309622861699921</c:v>
                </c:pt>
                <c:pt idx="914">
                  <c:v>-0.15296350612815957</c:v>
                </c:pt>
                <c:pt idx="915">
                  <c:v>-0.12799963969114714</c:v>
                </c:pt>
                <c:pt idx="916">
                  <c:v>-0.50836948116365477</c:v>
                </c:pt>
                <c:pt idx="917">
                  <c:v>-0.13932815218631589</c:v>
                </c:pt>
                <c:pt idx="918">
                  <c:v>-2.0075036578184324E-2</c:v>
                </c:pt>
                <c:pt idx="919">
                  <c:v>0.13348552342181819</c:v>
                </c:pt>
                <c:pt idx="920">
                  <c:v>-0.29249741838440002</c:v>
                </c:pt>
                <c:pt idx="921">
                  <c:v>-0.11869875608871894</c:v>
                </c:pt>
                <c:pt idx="922">
                  <c:v>-0.30965295956989536</c:v>
                </c:pt>
                <c:pt idx="923">
                  <c:v>-5.4050643271189358E-2</c:v>
                </c:pt>
                <c:pt idx="924">
                  <c:v>-0.42274295265961825</c:v>
                </c:pt>
                <c:pt idx="925">
                  <c:v>1.593459023766286E-3</c:v>
                </c:pt>
                <c:pt idx="926">
                  <c:v>-0.1874332936929477</c:v>
                </c:pt>
                <c:pt idx="927">
                  <c:v>-0.21285859880553915</c:v>
                </c:pt>
                <c:pt idx="928">
                  <c:v>-0.14409663400629569</c:v>
                </c:pt>
                <c:pt idx="929">
                  <c:v>-0.22969451137355179</c:v>
                </c:pt>
                <c:pt idx="930">
                  <c:v>-0.1603025879781228</c:v>
                </c:pt>
                <c:pt idx="931">
                  <c:v>-6.5815208188304553E-2</c:v>
                </c:pt>
                <c:pt idx="932">
                  <c:v>-0.26149264987377308</c:v>
                </c:pt>
                <c:pt idx="933">
                  <c:v>-0.23557530298423757</c:v>
                </c:pt>
                <c:pt idx="934">
                  <c:v>-0.1915826721241487</c:v>
                </c:pt>
                <c:pt idx="935">
                  <c:v>-0.24590092371593641</c:v>
                </c:pt>
                <c:pt idx="936">
                  <c:v>-0.11599122075235613</c:v>
                </c:pt>
                <c:pt idx="937">
                  <c:v>-0.32256714639182604</c:v>
                </c:pt>
                <c:pt idx="938">
                  <c:v>-0.50952785361059227</c:v>
                </c:pt>
                <c:pt idx="939">
                  <c:v>-0.35493356314331947</c:v>
                </c:pt>
                <c:pt idx="940">
                  <c:v>-8.5432473643564322E-2</c:v>
                </c:pt>
                <c:pt idx="941">
                  <c:v>0.32885227593057209</c:v>
                </c:pt>
                <c:pt idx="942">
                  <c:v>-0.12074931931579158</c:v>
                </c:pt>
                <c:pt idx="943">
                  <c:v>-0.11155012957608079</c:v>
                </c:pt>
                <c:pt idx="944">
                  <c:v>-3.7725942013828728E-2</c:v>
                </c:pt>
                <c:pt idx="945">
                  <c:v>-0.17167485289076012</c:v>
                </c:pt>
                <c:pt idx="946">
                  <c:v>-0.44507960799193569</c:v>
                </c:pt>
                <c:pt idx="947">
                  <c:v>-0.16161227465026684</c:v>
                </c:pt>
                <c:pt idx="948">
                  <c:v>-0.40102498228073102</c:v>
                </c:pt>
                <c:pt idx="949">
                  <c:v>-5.375726957861815E-2</c:v>
                </c:pt>
                <c:pt idx="950">
                  <c:v>-0.23434265468756621</c:v>
                </c:pt>
                <c:pt idx="951">
                  <c:v>-0.17105286748753912</c:v>
                </c:pt>
                <c:pt idx="952">
                  <c:v>-0.46960107343591062</c:v>
                </c:pt>
                <c:pt idx="953">
                  <c:v>-0.11072229923404109</c:v>
                </c:pt>
                <c:pt idx="954">
                  <c:v>-0.30232947510840091</c:v>
                </c:pt>
                <c:pt idx="955">
                  <c:v>-0.17090691485706344</c:v>
                </c:pt>
                <c:pt idx="956">
                  <c:v>-0.24494598530118594</c:v>
                </c:pt>
                <c:pt idx="957">
                  <c:v>-0.1375168728352989</c:v>
                </c:pt>
                <c:pt idx="958">
                  <c:v>-0.15181985346671212</c:v>
                </c:pt>
                <c:pt idx="959">
                  <c:v>-0.1845333504835196</c:v>
                </c:pt>
                <c:pt idx="960">
                  <c:v>-0.18651670087101735</c:v>
                </c:pt>
                <c:pt idx="961">
                  <c:v>-0.26812809141499372</c:v>
                </c:pt>
                <c:pt idx="962">
                  <c:v>-7.2090336287331525E-3</c:v>
                </c:pt>
                <c:pt idx="963">
                  <c:v>-0.27248334007640551</c:v>
                </c:pt>
                <c:pt idx="964">
                  <c:v>-0.27238174448581276</c:v>
                </c:pt>
                <c:pt idx="965">
                  <c:v>-6.0646049037245575E-2</c:v>
                </c:pt>
                <c:pt idx="966">
                  <c:v>-6.955655356971846E-2</c:v>
                </c:pt>
                <c:pt idx="967">
                  <c:v>-0.64945074136213776</c:v>
                </c:pt>
                <c:pt idx="968">
                  <c:v>-0.27237812969373465</c:v>
                </c:pt>
                <c:pt idx="969">
                  <c:v>-3.1461578947023838E-2</c:v>
                </c:pt>
                <c:pt idx="970">
                  <c:v>-0.2987892133070531</c:v>
                </c:pt>
                <c:pt idx="971">
                  <c:v>-0.222260897894067</c:v>
                </c:pt>
                <c:pt idx="972">
                  <c:v>-0.39367020293455823</c:v>
                </c:pt>
                <c:pt idx="973">
                  <c:v>7.0630493824808127E-4</c:v>
                </c:pt>
                <c:pt idx="974">
                  <c:v>-0.7057742074721105</c:v>
                </c:pt>
                <c:pt idx="975">
                  <c:v>-0.18482561598548131</c:v>
                </c:pt>
                <c:pt idx="976">
                  <c:v>-0.36467239674114182</c:v>
                </c:pt>
                <c:pt idx="977">
                  <c:v>-0.27375481423356973</c:v>
                </c:pt>
                <c:pt idx="978">
                  <c:v>-0.1258392326232709</c:v>
                </c:pt>
                <c:pt idx="979">
                  <c:v>-0.38892543263113311</c:v>
                </c:pt>
                <c:pt idx="980">
                  <c:v>-0.17554167089110706</c:v>
                </c:pt>
                <c:pt idx="981">
                  <c:v>-0.43100524339461543</c:v>
                </c:pt>
                <c:pt idx="982">
                  <c:v>-0.22098129843116965</c:v>
                </c:pt>
                <c:pt idx="983">
                  <c:v>-0.2404500179173823</c:v>
                </c:pt>
                <c:pt idx="984">
                  <c:v>-0.34841379053257526</c:v>
                </c:pt>
                <c:pt idx="985">
                  <c:v>-0.31121276884574911</c:v>
                </c:pt>
                <c:pt idx="986">
                  <c:v>-0.39093466640672148</c:v>
                </c:pt>
                <c:pt idx="987">
                  <c:v>0.19565946403302092</c:v>
                </c:pt>
                <c:pt idx="988">
                  <c:v>4.3977665678184508E-2</c:v>
                </c:pt>
                <c:pt idx="989">
                  <c:v>-0.41566282815092848</c:v>
                </c:pt>
                <c:pt idx="990">
                  <c:v>-0.11030460384274932</c:v>
                </c:pt>
                <c:pt idx="991">
                  <c:v>-0.11621006534211631</c:v>
                </c:pt>
                <c:pt idx="992">
                  <c:v>-0.20080154753558332</c:v>
                </c:pt>
                <c:pt idx="993">
                  <c:v>-0.23646853416724412</c:v>
                </c:pt>
                <c:pt idx="994">
                  <c:v>-1.3618234051023137E-2</c:v>
                </c:pt>
                <c:pt idx="995">
                  <c:v>-0.11919045598754252</c:v>
                </c:pt>
                <c:pt idx="996">
                  <c:v>-4.2775818771190188E-4</c:v>
                </c:pt>
                <c:pt idx="997">
                  <c:v>-0.19931677116262847</c:v>
                </c:pt>
                <c:pt idx="998">
                  <c:v>-0.20673662144444904</c:v>
                </c:pt>
                <c:pt idx="999">
                  <c:v>-0.32512156892214961</c:v>
                </c:pt>
                <c:pt idx="1000">
                  <c:v>-0.18196967951035248</c:v>
                </c:pt>
                <c:pt idx="1001">
                  <c:v>-0.16151882001742734</c:v>
                </c:pt>
                <c:pt idx="1002">
                  <c:v>-0.28557428596339207</c:v>
                </c:pt>
                <c:pt idx="1003">
                  <c:v>-7.0391794669362184E-2</c:v>
                </c:pt>
                <c:pt idx="1004">
                  <c:v>-0.53616004297573738</c:v>
                </c:pt>
                <c:pt idx="1005">
                  <c:v>-0.11922876405230909</c:v>
                </c:pt>
                <c:pt idx="1006">
                  <c:v>-0.41632397960604095</c:v>
                </c:pt>
                <c:pt idx="1007">
                  <c:v>-0.28105133810902316</c:v>
                </c:pt>
                <c:pt idx="1008">
                  <c:v>-0.19206336810901803</c:v>
                </c:pt>
                <c:pt idx="1009">
                  <c:v>-0.1408574188761591</c:v>
                </c:pt>
                <c:pt idx="1010">
                  <c:v>-7.2465414339845324E-2</c:v>
                </c:pt>
                <c:pt idx="1011">
                  <c:v>-0.19202791893643223</c:v>
                </c:pt>
                <c:pt idx="1012">
                  <c:v>-0.26987255402634958</c:v>
                </c:pt>
                <c:pt idx="1013">
                  <c:v>-0.14427853561630855</c:v>
                </c:pt>
                <c:pt idx="1014">
                  <c:v>-0.42247181561630498</c:v>
                </c:pt>
                <c:pt idx="1015">
                  <c:v>-0.13996359901508271</c:v>
                </c:pt>
                <c:pt idx="1016">
                  <c:v>-9.8248329150386837E-2</c:v>
                </c:pt>
                <c:pt idx="1017">
                  <c:v>-0.16554218013737199</c:v>
                </c:pt>
                <c:pt idx="1018">
                  <c:v>-0.14851210837804274</c:v>
                </c:pt>
                <c:pt idx="1019">
                  <c:v>-0.33278776287882295</c:v>
                </c:pt>
                <c:pt idx="1020">
                  <c:v>4.6992742890289207E-2</c:v>
                </c:pt>
                <c:pt idx="1021">
                  <c:v>-0.32858009819788236</c:v>
                </c:pt>
                <c:pt idx="1022">
                  <c:v>-0.20406588881262167</c:v>
                </c:pt>
                <c:pt idx="1023">
                  <c:v>-0.16199461865127063</c:v>
                </c:pt>
                <c:pt idx="1024">
                  <c:v>-0.22498980911973376</c:v>
                </c:pt>
                <c:pt idx="1025">
                  <c:v>-0.19643048345599823</c:v>
                </c:pt>
                <c:pt idx="1026">
                  <c:v>-0.26747205561296283</c:v>
                </c:pt>
                <c:pt idx="1027">
                  <c:v>-0.19063298612310575</c:v>
                </c:pt>
                <c:pt idx="1028">
                  <c:v>-0.53071463961940424</c:v>
                </c:pt>
                <c:pt idx="1029">
                  <c:v>-0.37625676714189638</c:v>
                </c:pt>
                <c:pt idx="1030">
                  <c:v>-8.3747684867027772E-2</c:v>
                </c:pt>
                <c:pt idx="1031">
                  <c:v>-6.8087590726491953E-2</c:v>
                </c:pt>
                <c:pt idx="1032">
                  <c:v>-0.2395407229785036</c:v>
                </c:pt>
                <c:pt idx="1033">
                  <c:v>-0.40473339012827836</c:v>
                </c:pt>
                <c:pt idx="1034">
                  <c:v>-0.15070219096350002</c:v>
                </c:pt>
                <c:pt idx="1035">
                  <c:v>-0.57577415609303984</c:v>
                </c:pt>
                <c:pt idx="1036">
                  <c:v>-0.21589509436226706</c:v>
                </c:pt>
                <c:pt idx="1037">
                  <c:v>4.9064632418492238E-2</c:v>
                </c:pt>
                <c:pt idx="1038">
                  <c:v>-0.19627319222711037</c:v>
                </c:pt>
                <c:pt idx="1039">
                  <c:v>-0.23734211784831416</c:v>
                </c:pt>
                <c:pt idx="1040">
                  <c:v>-0.37191089968589353</c:v>
                </c:pt>
                <c:pt idx="1041">
                  <c:v>-0.14214621055060661</c:v>
                </c:pt>
                <c:pt idx="1042">
                  <c:v>-0.25405867689642747</c:v>
                </c:pt>
                <c:pt idx="1043">
                  <c:v>-0.25473319464180122</c:v>
                </c:pt>
                <c:pt idx="1044">
                  <c:v>-0.3463588843538048</c:v>
                </c:pt>
                <c:pt idx="1045">
                  <c:v>-7.0312214322157729E-2</c:v>
                </c:pt>
                <c:pt idx="1046">
                  <c:v>-0.2317473714676126</c:v>
                </c:pt>
                <c:pt idx="1047">
                  <c:v>1.7834207394933799E-2</c:v>
                </c:pt>
                <c:pt idx="1048">
                  <c:v>-0.36830861855844432</c:v>
                </c:pt>
                <c:pt idx="1049">
                  <c:v>-0.22977356519175629</c:v>
                </c:pt>
                <c:pt idx="1050">
                  <c:v>-0.295389571064824</c:v>
                </c:pt>
                <c:pt idx="1051">
                  <c:v>9.3118659753876898E-2</c:v>
                </c:pt>
                <c:pt idx="1052">
                  <c:v>-0.17340804771713891</c:v>
                </c:pt>
                <c:pt idx="1053">
                  <c:v>-0.60759811374796158</c:v>
                </c:pt>
                <c:pt idx="1054">
                  <c:v>-0.28526098598752014</c:v>
                </c:pt>
                <c:pt idx="1055">
                  <c:v>-0.19563249001172522</c:v>
                </c:pt>
                <c:pt idx="1056">
                  <c:v>-8.3052158797748632E-2</c:v>
                </c:pt>
                <c:pt idx="1057">
                  <c:v>-0.17095371095645362</c:v>
                </c:pt>
                <c:pt idx="1058">
                  <c:v>-0.35774957625578452</c:v>
                </c:pt>
                <c:pt idx="1059">
                  <c:v>-0.28024793348077992</c:v>
                </c:pt>
                <c:pt idx="1060">
                  <c:v>0.14135761102085098</c:v>
                </c:pt>
                <c:pt idx="1061">
                  <c:v>-0.2031347802058292</c:v>
                </c:pt>
                <c:pt idx="1062">
                  <c:v>9.3844995588398206E-2</c:v>
                </c:pt>
                <c:pt idx="1063">
                  <c:v>-0.17817171123672892</c:v>
                </c:pt>
                <c:pt idx="1064">
                  <c:v>-0.22989668682738085</c:v>
                </c:pt>
                <c:pt idx="1065">
                  <c:v>-9.0018051885486727E-2</c:v>
                </c:pt>
                <c:pt idx="1066">
                  <c:v>-0.4813885597136931</c:v>
                </c:pt>
                <c:pt idx="1067">
                  <c:v>-0.35877319379909522</c:v>
                </c:pt>
                <c:pt idx="1068">
                  <c:v>-0.30196543610671256</c:v>
                </c:pt>
                <c:pt idx="1069">
                  <c:v>-7.8195700715902206E-2</c:v>
                </c:pt>
                <c:pt idx="1070">
                  <c:v>-0.30098928758788901</c:v>
                </c:pt>
                <c:pt idx="1071">
                  <c:v>-0.17925635432500542</c:v>
                </c:pt>
                <c:pt idx="1072">
                  <c:v>-0.19578530153999907</c:v>
                </c:pt>
                <c:pt idx="1073">
                  <c:v>-9.0786237381209389E-2</c:v>
                </c:pt>
                <c:pt idx="1074">
                  <c:v>-0.29725970303855576</c:v>
                </c:pt>
                <c:pt idx="1075">
                  <c:v>-0.19225826023283332</c:v>
                </c:pt>
                <c:pt idx="1076">
                  <c:v>-0.35224342255796159</c:v>
                </c:pt>
                <c:pt idx="1077">
                  <c:v>-0.39109106258166548</c:v>
                </c:pt>
                <c:pt idx="1078">
                  <c:v>2.6972194629117041E-2</c:v>
                </c:pt>
                <c:pt idx="1079">
                  <c:v>-0.15962150918085172</c:v>
                </c:pt>
                <c:pt idx="1080">
                  <c:v>-0.19924838332138251</c:v>
                </c:pt>
                <c:pt idx="1081">
                  <c:v>-0.29702361872926275</c:v>
                </c:pt>
                <c:pt idx="1082">
                  <c:v>-0.15544313882611505</c:v>
                </c:pt>
                <c:pt idx="1083">
                  <c:v>-0.18234371606377664</c:v>
                </c:pt>
                <c:pt idx="1084">
                  <c:v>0.11916902023131115</c:v>
                </c:pt>
                <c:pt idx="1085">
                  <c:v>-0.22027491534929311</c:v>
                </c:pt>
                <c:pt idx="1086">
                  <c:v>-0.10785988725081808</c:v>
                </c:pt>
                <c:pt idx="1087">
                  <c:v>4.3512769766891779E-2</c:v>
                </c:pt>
                <c:pt idx="1088">
                  <c:v>-0.21078415416175034</c:v>
                </c:pt>
                <c:pt idx="1089">
                  <c:v>-4.2874358860032658E-2</c:v>
                </c:pt>
                <c:pt idx="1090">
                  <c:v>1.4804208230586369E-2</c:v>
                </c:pt>
                <c:pt idx="1091">
                  <c:v>-0.25086470228165325</c:v>
                </c:pt>
                <c:pt idx="1092">
                  <c:v>-0.17157987470805836</c:v>
                </c:pt>
                <c:pt idx="1093">
                  <c:v>-0.15166635442457732</c:v>
                </c:pt>
                <c:pt idx="1094">
                  <c:v>-0.14283252535271629</c:v>
                </c:pt>
                <c:pt idx="1095">
                  <c:v>-0.24258776535271664</c:v>
                </c:pt>
                <c:pt idx="1096">
                  <c:v>-0.187778450031999</c:v>
                </c:pt>
                <c:pt idx="1097">
                  <c:v>-0.69743186289400683</c:v>
                </c:pt>
                <c:pt idx="1098">
                  <c:v>-0.26766713144743903</c:v>
                </c:pt>
                <c:pt idx="1099">
                  <c:v>-4.9155013454907248E-2</c:v>
                </c:pt>
                <c:pt idx="1100">
                  <c:v>-0.18447945988659598</c:v>
                </c:pt>
                <c:pt idx="1101">
                  <c:v>-0.37670903141463441</c:v>
                </c:pt>
                <c:pt idx="1102">
                  <c:v>-0.24312718995889071</c:v>
                </c:pt>
                <c:pt idx="1103">
                  <c:v>-0.17847046289695356</c:v>
                </c:pt>
                <c:pt idx="1104">
                  <c:v>-0.19305919986481257</c:v>
                </c:pt>
                <c:pt idx="1105">
                  <c:v>-0.18900535906344373</c:v>
                </c:pt>
                <c:pt idx="1106">
                  <c:v>-0.22115058131965526</c:v>
                </c:pt>
                <c:pt idx="1107">
                  <c:v>-7.8337602792402095E-2</c:v>
                </c:pt>
                <c:pt idx="1108">
                  <c:v>-0.17941138416320968</c:v>
                </c:pt>
                <c:pt idx="1109">
                  <c:v>-0.15100617023828988</c:v>
                </c:pt>
                <c:pt idx="1110">
                  <c:v>-0.37329807639334689</c:v>
                </c:pt>
                <c:pt idx="1111">
                  <c:v>-0.27546801534969489</c:v>
                </c:pt>
                <c:pt idx="1112">
                  <c:v>-0.14591523507983339</c:v>
                </c:pt>
                <c:pt idx="1113">
                  <c:v>-0.18087312179768844</c:v>
                </c:pt>
                <c:pt idx="1114">
                  <c:v>-0.14940828187021538</c:v>
                </c:pt>
                <c:pt idx="1115">
                  <c:v>-8.9762756357373519E-2</c:v>
                </c:pt>
                <c:pt idx="1116">
                  <c:v>-0.44035072537264597</c:v>
                </c:pt>
                <c:pt idx="1117">
                  <c:v>-0.26188471871888908</c:v>
                </c:pt>
                <c:pt idx="1118">
                  <c:v>9.597342045421442E-2</c:v>
                </c:pt>
                <c:pt idx="1119">
                  <c:v>-0.10468118834992879</c:v>
                </c:pt>
                <c:pt idx="1120">
                  <c:v>-0.28767781699124839</c:v>
                </c:pt>
                <c:pt idx="1121">
                  <c:v>-0.24142579597129554</c:v>
                </c:pt>
                <c:pt idx="1122">
                  <c:v>-1.8407440998593927E-2</c:v>
                </c:pt>
                <c:pt idx="1123">
                  <c:v>0.30256797793482804</c:v>
                </c:pt>
                <c:pt idx="1124">
                  <c:v>-0.12202292105964574</c:v>
                </c:pt>
                <c:pt idx="1125">
                  <c:v>-0.36030647924045667</c:v>
                </c:pt>
                <c:pt idx="1126">
                  <c:v>-0.22859196287987515</c:v>
                </c:pt>
                <c:pt idx="1127">
                  <c:v>-0.48201071211023105</c:v>
                </c:pt>
                <c:pt idx="1128">
                  <c:v>-0.18081365966204288</c:v>
                </c:pt>
                <c:pt idx="1129">
                  <c:v>-0.24262315007769786</c:v>
                </c:pt>
                <c:pt idx="1130">
                  <c:v>-0.19608143456930804</c:v>
                </c:pt>
                <c:pt idx="1131">
                  <c:v>-0.13657840071864769</c:v>
                </c:pt>
                <c:pt idx="1132">
                  <c:v>5.1012825668642847E-2</c:v>
                </c:pt>
                <c:pt idx="1133">
                  <c:v>-0.25682056917901264</c:v>
                </c:pt>
                <c:pt idx="1134">
                  <c:v>-0.50066203901258888</c:v>
                </c:pt>
                <c:pt idx="1135">
                  <c:v>-0.21387035757187078</c:v>
                </c:pt>
                <c:pt idx="1136">
                  <c:v>-0.21411724192400783</c:v>
                </c:pt>
                <c:pt idx="1137">
                  <c:v>-0.33123985448363413</c:v>
                </c:pt>
                <c:pt idx="1138">
                  <c:v>-0.15919108420329309</c:v>
                </c:pt>
                <c:pt idx="1139">
                  <c:v>-0.26176379978301156</c:v>
                </c:pt>
                <c:pt idx="1140">
                  <c:v>-6.6384092527457028E-2</c:v>
                </c:pt>
                <c:pt idx="1141">
                  <c:v>-0.11146800706872995</c:v>
                </c:pt>
                <c:pt idx="1142">
                  <c:v>-0.25133961371982849</c:v>
                </c:pt>
                <c:pt idx="1143">
                  <c:v>-0.39046915813263894</c:v>
                </c:pt>
                <c:pt idx="1144">
                  <c:v>-0.29061592504209699</c:v>
                </c:pt>
                <c:pt idx="1145">
                  <c:v>-0.16947158368860471</c:v>
                </c:pt>
                <c:pt idx="1146">
                  <c:v>-0.22224597541148938</c:v>
                </c:pt>
                <c:pt idx="1147">
                  <c:v>-0.44669605373242405</c:v>
                </c:pt>
                <c:pt idx="1148">
                  <c:v>-0.28967276412426202</c:v>
                </c:pt>
                <c:pt idx="1149">
                  <c:v>-4.0228843995521402E-2</c:v>
                </c:pt>
                <c:pt idx="1150">
                  <c:v>-0.30045053766500018</c:v>
                </c:pt>
                <c:pt idx="1151">
                  <c:v>-0.11673925752388215</c:v>
                </c:pt>
                <c:pt idx="1152">
                  <c:v>-0.13922016985878827</c:v>
                </c:pt>
                <c:pt idx="1153">
                  <c:v>-0.13401423711589899</c:v>
                </c:pt>
                <c:pt idx="1154">
                  <c:v>-0.25998230060307037</c:v>
                </c:pt>
                <c:pt idx="1155">
                  <c:v>1.3552334307874503E-2</c:v>
                </c:pt>
                <c:pt idx="1156">
                  <c:v>-0.11192904862129893</c:v>
                </c:pt>
                <c:pt idx="1157">
                  <c:v>-0.52445896929302194</c:v>
                </c:pt>
                <c:pt idx="1158">
                  <c:v>-0.26991744631598635</c:v>
                </c:pt>
                <c:pt idx="1159">
                  <c:v>-0.15893154753429428</c:v>
                </c:pt>
                <c:pt idx="1160">
                  <c:v>-0.16238606772465403</c:v>
                </c:pt>
                <c:pt idx="1161">
                  <c:v>-0.24084764332307884</c:v>
                </c:pt>
                <c:pt idx="1162">
                  <c:v>-6.0267133769400516E-2</c:v>
                </c:pt>
                <c:pt idx="1163">
                  <c:v>-0.28974715049498201</c:v>
                </c:pt>
                <c:pt idx="1164">
                  <c:v>-0.30796241850337935</c:v>
                </c:pt>
                <c:pt idx="1165">
                  <c:v>-0.38269088418390851</c:v>
                </c:pt>
                <c:pt idx="1166">
                  <c:v>-0.29265307418391018</c:v>
                </c:pt>
                <c:pt idx="1167">
                  <c:v>0.40782591703870708</c:v>
                </c:pt>
                <c:pt idx="1168">
                  <c:v>-0.24456745091590903</c:v>
                </c:pt>
                <c:pt idx="1169">
                  <c:v>-0.24352059726580677</c:v>
                </c:pt>
                <c:pt idx="1170">
                  <c:v>-0.20563137937824649</c:v>
                </c:pt>
                <c:pt idx="1171">
                  <c:v>-0.61769436910237374</c:v>
                </c:pt>
                <c:pt idx="1172">
                  <c:v>-0.36268723628411692</c:v>
                </c:pt>
                <c:pt idx="1173">
                  <c:v>9.8373713145463171E-3</c:v>
                </c:pt>
                <c:pt idx="1174">
                  <c:v>-0.24433337583050729</c:v>
                </c:pt>
                <c:pt idx="1175">
                  <c:v>-0.16473369550692496</c:v>
                </c:pt>
                <c:pt idx="1176">
                  <c:v>-0.21521678407285094</c:v>
                </c:pt>
                <c:pt idx="1177">
                  <c:v>6.2876993403442327E-2</c:v>
                </c:pt>
                <c:pt idx="1178">
                  <c:v>-0.2130488909489614</c:v>
                </c:pt>
                <c:pt idx="1179">
                  <c:v>-0.2522339604711803</c:v>
                </c:pt>
                <c:pt idx="1180">
                  <c:v>-0.25276473976608571</c:v>
                </c:pt>
                <c:pt idx="1181">
                  <c:v>2.9534732141044628E-2</c:v>
                </c:pt>
                <c:pt idx="1182">
                  <c:v>-0.31471042763557477</c:v>
                </c:pt>
                <c:pt idx="1183">
                  <c:v>-0.33432692259304275</c:v>
                </c:pt>
                <c:pt idx="1184">
                  <c:v>-0.17643120482172492</c:v>
                </c:pt>
                <c:pt idx="1185">
                  <c:v>-0.55962591331973499</c:v>
                </c:pt>
                <c:pt idx="1186">
                  <c:v>-0.16364085285444929</c:v>
                </c:pt>
                <c:pt idx="1187">
                  <c:v>-0.18266794886014281</c:v>
                </c:pt>
                <c:pt idx="1188">
                  <c:v>-0.22647355047694617</c:v>
                </c:pt>
                <c:pt idx="1189">
                  <c:v>-0.63950588718100221</c:v>
                </c:pt>
                <c:pt idx="1190">
                  <c:v>-0.29491437820077948</c:v>
                </c:pt>
                <c:pt idx="1191">
                  <c:v>-0.32161797654683966</c:v>
                </c:pt>
                <c:pt idx="1192">
                  <c:v>-0.16566953395367534</c:v>
                </c:pt>
                <c:pt idx="1193">
                  <c:v>-0.11579692089843263</c:v>
                </c:pt>
                <c:pt idx="1194">
                  <c:v>-0.26114997424694053</c:v>
                </c:pt>
                <c:pt idx="1195">
                  <c:v>-0.21282484294230386</c:v>
                </c:pt>
                <c:pt idx="1196">
                  <c:v>-0.32821622013389629</c:v>
                </c:pt>
                <c:pt idx="1197">
                  <c:v>7.5978441642234884E-3</c:v>
                </c:pt>
                <c:pt idx="1198">
                  <c:v>8.3101735046483327E-2</c:v>
                </c:pt>
                <c:pt idx="1199">
                  <c:v>-0.35913777449629691</c:v>
                </c:pt>
                <c:pt idx="1200">
                  <c:v>-0.20441277531026003</c:v>
                </c:pt>
                <c:pt idx="1201">
                  <c:v>0.17256667445776941</c:v>
                </c:pt>
                <c:pt idx="1202">
                  <c:v>-0.35618253986517345</c:v>
                </c:pt>
                <c:pt idx="1203">
                  <c:v>-1.2259973435874372E-2</c:v>
                </c:pt>
                <c:pt idx="1204">
                  <c:v>-6.4208354909553123E-2</c:v>
                </c:pt>
                <c:pt idx="1205">
                  <c:v>0.10469328877249495</c:v>
                </c:pt>
                <c:pt idx="1206">
                  <c:v>-0.48205040337407468</c:v>
                </c:pt>
                <c:pt idx="1207">
                  <c:v>-0.10275514925560003</c:v>
                </c:pt>
                <c:pt idx="1208">
                  <c:v>-0.24296225652133074</c:v>
                </c:pt>
                <c:pt idx="1209">
                  <c:v>9.1200093124754744E-2</c:v>
                </c:pt>
                <c:pt idx="1210">
                  <c:v>-0.18875422962813104</c:v>
                </c:pt>
                <c:pt idx="1211">
                  <c:v>0.15379760537779674</c:v>
                </c:pt>
                <c:pt idx="1212">
                  <c:v>-0.15138273123557866</c:v>
                </c:pt>
                <c:pt idx="1213">
                  <c:v>-0.3521128479707798</c:v>
                </c:pt>
                <c:pt idx="1214">
                  <c:v>-0.13944394617773526</c:v>
                </c:pt>
                <c:pt idx="1215">
                  <c:v>-0.17546452224063103</c:v>
                </c:pt>
                <c:pt idx="1216">
                  <c:v>-0.34979600824621571</c:v>
                </c:pt>
                <c:pt idx="1217">
                  <c:v>-0.37142194369843651</c:v>
                </c:pt>
                <c:pt idx="1218">
                  <c:v>-3.4722727263215347E-2</c:v>
                </c:pt>
                <c:pt idx="1219">
                  <c:v>-0.19590931740930984</c:v>
                </c:pt>
                <c:pt idx="1220">
                  <c:v>-0.64899639789585706</c:v>
                </c:pt>
                <c:pt idx="1221">
                  <c:v>-0.21987915050173257</c:v>
                </c:pt>
                <c:pt idx="1222">
                  <c:v>-0.24590923600875669</c:v>
                </c:pt>
                <c:pt idx="1223">
                  <c:v>-0.24015463795976189</c:v>
                </c:pt>
                <c:pt idx="1224">
                  <c:v>-0.15031343151780163</c:v>
                </c:pt>
                <c:pt idx="1225">
                  <c:v>9.5678136255138213E-2</c:v>
                </c:pt>
                <c:pt idx="1226">
                  <c:v>-9.0120605635263473E-2</c:v>
                </c:pt>
                <c:pt idx="1227">
                  <c:v>6.2764482686780809E-2</c:v>
                </c:pt>
                <c:pt idx="1228">
                  <c:v>-0.26594671577329621</c:v>
                </c:pt>
                <c:pt idx="1229">
                  <c:v>-9.3666097753860811E-2</c:v>
                </c:pt>
                <c:pt idx="1230">
                  <c:v>-4.1528214998145074E-2</c:v>
                </c:pt>
                <c:pt idx="1231">
                  <c:v>-6.8441420338842818E-2</c:v>
                </c:pt>
                <c:pt idx="1232">
                  <c:v>-0.37372285002280137</c:v>
                </c:pt>
                <c:pt idx="1233">
                  <c:v>-0.30555302233585735</c:v>
                </c:pt>
                <c:pt idx="1234">
                  <c:v>-0.47198617798019882</c:v>
                </c:pt>
                <c:pt idx="1235">
                  <c:v>-0.15532913519676583</c:v>
                </c:pt>
                <c:pt idx="1236">
                  <c:v>-6.4960786481272237E-2</c:v>
                </c:pt>
                <c:pt idx="1237">
                  <c:v>-0.12139450980438937</c:v>
                </c:pt>
                <c:pt idx="1238">
                  <c:v>-0.11005380874233595</c:v>
                </c:pt>
                <c:pt idx="1239">
                  <c:v>-0.17068802384578419</c:v>
                </c:pt>
                <c:pt idx="1240">
                  <c:v>-0.16816766582461184</c:v>
                </c:pt>
                <c:pt idx="1241">
                  <c:v>-0.28333827039665493</c:v>
                </c:pt>
                <c:pt idx="1242">
                  <c:v>-0.42590600721324279</c:v>
                </c:pt>
                <c:pt idx="1243">
                  <c:v>-0.16689061297883256</c:v>
                </c:pt>
                <c:pt idx="1244">
                  <c:v>-0.16091333519933926</c:v>
                </c:pt>
                <c:pt idx="1245">
                  <c:v>-0.19906699813358841</c:v>
                </c:pt>
                <c:pt idx="1246">
                  <c:v>-6.6241989696401049E-2</c:v>
                </c:pt>
                <c:pt idx="1247">
                  <c:v>-0.23501940280225853</c:v>
                </c:pt>
                <c:pt idx="1248">
                  <c:v>-0.23419457353641349</c:v>
                </c:pt>
                <c:pt idx="1249">
                  <c:v>-5.2902251102580067E-2</c:v>
                </c:pt>
                <c:pt idx="1250">
                  <c:v>-0.28129133955981445</c:v>
                </c:pt>
                <c:pt idx="1251">
                  <c:v>5.2499893963457112E-2</c:v>
                </c:pt>
                <c:pt idx="1252">
                  <c:v>-0.11912633256303451</c:v>
                </c:pt>
                <c:pt idx="1253">
                  <c:v>-3.3919471993023365E-2</c:v>
                </c:pt>
                <c:pt idx="1254">
                  <c:v>-0.16717087530659569</c:v>
                </c:pt>
                <c:pt idx="1255">
                  <c:v>2.4622261045593063E-2</c:v>
                </c:pt>
                <c:pt idx="1256">
                  <c:v>-6.9465093887799867E-2</c:v>
                </c:pt>
                <c:pt idx="1257">
                  <c:v>-0.29384884288779745</c:v>
                </c:pt>
                <c:pt idx="1258">
                  <c:v>3.1727689970189488E-2</c:v>
                </c:pt>
                <c:pt idx="1259">
                  <c:v>-0.25084854333847773</c:v>
                </c:pt>
                <c:pt idx="1260">
                  <c:v>-8.0158035768889135E-3</c:v>
                </c:pt>
                <c:pt idx="1261">
                  <c:v>-0.62018900950850764</c:v>
                </c:pt>
                <c:pt idx="1262">
                  <c:v>-0.3895746902085051</c:v>
                </c:pt>
                <c:pt idx="1263">
                  <c:v>-0.39507806920850896</c:v>
                </c:pt>
                <c:pt idx="1264">
                  <c:v>-0.10808630832201516</c:v>
                </c:pt>
                <c:pt idx="1265">
                  <c:v>-0.18771952751374954</c:v>
                </c:pt>
                <c:pt idx="1266">
                  <c:v>-9.708405359925365E-2</c:v>
                </c:pt>
                <c:pt idx="1267">
                  <c:v>-0.18748239283599588</c:v>
                </c:pt>
                <c:pt idx="1268">
                  <c:v>-0.22801224566062928</c:v>
                </c:pt>
                <c:pt idx="1269">
                  <c:v>-0.15364083973389597</c:v>
                </c:pt>
                <c:pt idx="1270">
                  <c:v>-0.13917261032850803</c:v>
                </c:pt>
                <c:pt idx="1271">
                  <c:v>-0.40508185163498212</c:v>
                </c:pt>
                <c:pt idx="1272">
                  <c:v>-0.16601166746482932</c:v>
                </c:pt>
                <c:pt idx="1273">
                  <c:v>0.13278334594782848</c:v>
                </c:pt>
                <c:pt idx="1274">
                  <c:v>-0.33816233834659215</c:v>
                </c:pt>
                <c:pt idx="1275">
                  <c:v>-0.11727742435647315</c:v>
                </c:pt>
                <c:pt idx="1276">
                  <c:v>-0.19821000435648273</c:v>
                </c:pt>
                <c:pt idx="1277">
                  <c:v>-0.31138912985894507</c:v>
                </c:pt>
                <c:pt idx="1278">
                  <c:v>-0.21245488099177123</c:v>
                </c:pt>
                <c:pt idx="1279">
                  <c:v>7.4624394373181246E-2</c:v>
                </c:pt>
                <c:pt idx="1280">
                  <c:v>-0.14969747880874706</c:v>
                </c:pt>
                <c:pt idx="1281">
                  <c:v>-0.11788072794977467</c:v>
                </c:pt>
                <c:pt idx="1282">
                  <c:v>-0.44081411627227851</c:v>
                </c:pt>
                <c:pt idx="1283">
                  <c:v>-1.0073677874750331E-2</c:v>
                </c:pt>
                <c:pt idx="1284">
                  <c:v>-0.12067389389129346</c:v>
                </c:pt>
                <c:pt idx="1285">
                  <c:v>-0.17524283216596359</c:v>
                </c:pt>
                <c:pt idx="1286">
                  <c:v>-0.29213176059430879</c:v>
                </c:pt>
                <c:pt idx="1287">
                  <c:v>-0.2851700804630326</c:v>
                </c:pt>
                <c:pt idx="1288">
                  <c:v>-0.31548272805702737</c:v>
                </c:pt>
                <c:pt idx="1289">
                  <c:v>-0.31010262558570645</c:v>
                </c:pt>
                <c:pt idx="1290">
                  <c:v>-0.11596258958570616</c:v>
                </c:pt>
                <c:pt idx="1291">
                  <c:v>-0.2085309095857113</c:v>
                </c:pt>
                <c:pt idx="1292">
                  <c:v>-0.28126502276636955</c:v>
                </c:pt>
                <c:pt idx="1293">
                  <c:v>-0.29772793735196501</c:v>
                </c:pt>
                <c:pt idx="1294">
                  <c:v>6.2122895628682784E-2</c:v>
                </c:pt>
                <c:pt idx="1295">
                  <c:v>-0.27085425937319485</c:v>
                </c:pt>
                <c:pt idx="1296">
                  <c:v>-0.2437599693732011</c:v>
                </c:pt>
                <c:pt idx="1297">
                  <c:v>-0.17767579723454929</c:v>
                </c:pt>
                <c:pt idx="1298">
                  <c:v>-0.29913728215282731</c:v>
                </c:pt>
                <c:pt idx="1299">
                  <c:v>-0.24604264550077914</c:v>
                </c:pt>
                <c:pt idx="1300">
                  <c:v>-0.34978870111555693</c:v>
                </c:pt>
                <c:pt idx="1301">
                  <c:v>-0.28475487418671008</c:v>
                </c:pt>
                <c:pt idx="1302">
                  <c:v>-0.53410823517883443</c:v>
                </c:pt>
                <c:pt idx="1303">
                  <c:v>-0.17253990832935528</c:v>
                </c:pt>
                <c:pt idx="1304">
                  <c:v>-0.19698493894790658</c:v>
                </c:pt>
                <c:pt idx="1305">
                  <c:v>-0.23962497316243514</c:v>
                </c:pt>
                <c:pt idx="1306">
                  <c:v>-0.22737301818608557</c:v>
                </c:pt>
                <c:pt idx="1307">
                  <c:v>-0.27206819744603195</c:v>
                </c:pt>
                <c:pt idx="1308">
                  <c:v>-0.16250508684036191</c:v>
                </c:pt>
                <c:pt idx="1309">
                  <c:v>-0.34614738922282839</c:v>
                </c:pt>
                <c:pt idx="1310">
                  <c:v>-0.13521845241154296</c:v>
                </c:pt>
                <c:pt idx="1311">
                  <c:v>-0.15708704277422214</c:v>
                </c:pt>
                <c:pt idx="1312">
                  <c:v>-0.11730775106427416</c:v>
                </c:pt>
                <c:pt idx="1313">
                  <c:v>-0.17737279260390437</c:v>
                </c:pt>
                <c:pt idx="1314">
                  <c:v>-0.17189503038306952</c:v>
                </c:pt>
                <c:pt idx="1315">
                  <c:v>-0.24996366004062054</c:v>
                </c:pt>
                <c:pt idx="1316">
                  <c:v>-8.006857405334955E-2</c:v>
                </c:pt>
                <c:pt idx="1317">
                  <c:v>-4.2939097846300456E-2</c:v>
                </c:pt>
                <c:pt idx="1318">
                  <c:v>-0.47714997481883614</c:v>
                </c:pt>
                <c:pt idx="1319">
                  <c:v>-8.3861215858348714E-2</c:v>
                </c:pt>
                <c:pt idx="1320">
                  <c:v>-0.14793663071587559</c:v>
                </c:pt>
                <c:pt idx="1321">
                  <c:v>-0.14783195383938619</c:v>
                </c:pt>
                <c:pt idx="1322">
                  <c:v>-0.24469080552015043</c:v>
                </c:pt>
                <c:pt idx="1323">
                  <c:v>-0.27536633720642101</c:v>
                </c:pt>
                <c:pt idx="1324">
                  <c:v>-0.48354841732330556</c:v>
                </c:pt>
                <c:pt idx="1325">
                  <c:v>-9.3313563233010655E-3</c:v>
                </c:pt>
                <c:pt idx="1326">
                  <c:v>-0.27286719732330056</c:v>
                </c:pt>
                <c:pt idx="1327">
                  <c:v>8.7997452127929421E-2</c:v>
                </c:pt>
                <c:pt idx="1328">
                  <c:v>-0.18278124073545143</c:v>
                </c:pt>
                <c:pt idx="1329">
                  <c:v>-0.20447172611815034</c:v>
                </c:pt>
                <c:pt idx="1330">
                  <c:v>-0.20344027655736596</c:v>
                </c:pt>
                <c:pt idx="1331">
                  <c:v>-1.5130148398313281E-2</c:v>
                </c:pt>
                <c:pt idx="1332">
                  <c:v>-5.5303361398316042E-2</c:v>
                </c:pt>
                <c:pt idx="1333">
                  <c:v>-0.15659374837684936</c:v>
                </c:pt>
                <c:pt idx="1334">
                  <c:v>3.24038001568141E-2</c:v>
                </c:pt>
                <c:pt idx="1335">
                  <c:v>-0.26162442531756369</c:v>
                </c:pt>
                <c:pt idx="1336">
                  <c:v>-0.12793419944490836</c:v>
                </c:pt>
                <c:pt idx="1337">
                  <c:v>-0.32068376199296011</c:v>
                </c:pt>
                <c:pt idx="1338">
                  <c:v>-0.27631861372109512</c:v>
                </c:pt>
                <c:pt idx="1339">
                  <c:v>-0.25577024796200476</c:v>
                </c:pt>
                <c:pt idx="1340">
                  <c:v>-4.6602627962009535E-2</c:v>
                </c:pt>
                <c:pt idx="1341">
                  <c:v>-5.7341534560713114E-2</c:v>
                </c:pt>
                <c:pt idx="1342">
                  <c:v>-0.34317709990433087</c:v>
                </c:pt>
                <c:pt idx="1343">
                  <c:v>-0.51820644401080074</c:v>
                </c:pt>
                <c:pt idx="1344">
                  <c:v>-3.3121941338883687E-2</c:v>
                </c:pt>
                <c:pt idx="1345">
                  <c:v>-0.45436066589800816</c:v>
                </c:pt>
                <c:pt idx="1346">
                  <c:v>-0.26086887982364715</c:v>
                </c:pt>
                <c:pt idx="1347">
                  <c:v>-0.22495504670813204</c:v>
                </c:pt>
                <c:pt idx="1348">
                  <c:v>-0.13844285653053134</c:v>
                </c:pt>
                <c:pt idx="1349">
                  <c:v>-0.4443161254762984</c:v>
                </c:pt>
                <c:pt idx="1350">
                  <c:v>-0.32587433426923695</c:v>
                </c:pt>
                <c:pt idx="1351">
                  <c:v>-0.34374719220650718</c:v>
                </c:pt>
                <c:pt idx="1352">
                  <c:v>-0.28768869926884122</c:v>
                </c:pt>
                <c:pt idx="1353">
                  <c:v>-3.5817627765688087E-2</c:v>
                </c:pt>
                <c:pt idx="1354">
                  <c:v>-6.500114604735785E-2</c:v>
                </c:pt>
                <c:pt idx="1355">
                  <c:v>-0.11790604399280369</c:v>
                </c:pt>
                <c:pt idx="1356">
                  <c:v>3.8638422045096377E-3</c:v>
                </c:pt>
                <c:pt idx="1357">
                  <c:v>-0.23836180572743615</c:v>
                </c:pt>
                <c:pt idx="1358">
                  <c:v>-0.12772858988425639</c:v>
                </c:pt>
                <c:pt idx="1359">
                  <c:v>-0.23201170633389268</c:v>
                </c:pt>
                <c:pt idx="1360">
                  <c:v>-0.15863967679197799</c:v>
                </c:pt>
                <c:pt idx="1361">
                  <c:v>0.11004830044999636</c:v>
                </c:pt>
                <c:pt idx="1362">
                  <c:v>-0.27039257608684863</c:v>
                </c:pt>
                <c:pt idx="1363">
                  <c:v>-0.40608059708685573</c:v>
                </c:pt>
                <c:pt idx="1364">
                  <c:v>-0.20138988922047218</c:v>
                </c:pt>
                <c:pt idx="1365">
                  <c:v>-0.23489021868817161</c:v>
                </c:pt>
                <c:pt idx="1366">
                  <c:v>-0.15780225418559723</c:v>
                </c:pt>
                <c:pt idx="1367">
                  <c:v>-0.12022801918559622</c:v>
                </c:pt>
                <c:pt idx="1368">
                  <c:v>-0.21404857434121283</c:v>
                </c:pt>
                <c:pt idx="1369">
                  <c:v>-0.12241607167719337</c:v>
                </c:pt>
                <c:pt idx="1370">
                  <c:v>-0.16244155767751067</c:v>
                </c:pt>
                <c:pt idx="1371">
                  <c:v>-0.37014461087753858</c:v>
                </c:pt>
                <c:pt idx="1372">
                  <c:v>-0.19135644260308027</c:v>
                </c:pt>
                <c:pt idx="1373">
                  <c:v>-0.24178285913178854</c:v>
                </c:pt>
                <c:pt idx="1374">
                  <c:v>-0.25728054503190378</c:v>
                </c:pt>
                <c:pt idx="1375">
                  <c:v>-8.1227061730544392E-2</c:v>
                </c:pt>
                <c:pt idx="1376">
                  <c:v>-0.26801010864851094</c:v>
                </c:pt>
                <c:pt idx="1377">
                  <c:v>-0.28198892525669805</c:v>
                </c:pt>
                <c:pt idx="1378">
                  <c:v>-0.23243389993844943</c:v>
                </c:pt>
                <c:pt idx="1379">
                  <c:v>-0.13390333810127686</c:v>
                </c:pt>
                <c:pt idx="1380">
                  <c:v>-0.30472138595070675</c:v>
                </c:pt>
                <c:pt idx="1381">
                  <c:v>-0.29526951753531705</c:v>
                </c:pt>
                <c:pt idx="1382">
                  <c:v>-0.11871852311511333</c:v>
                </c:pt>
                <c:pt idx="1383">
                  <c:v>-0.20868966654765586</c:v>
                </c:pt>
                <c:pt idx="1384">
                  <c:v>-0.33203056486318161</c:v>
                </c:pt>
                <c:pt idx="1385">
                  <c:v>-0.17510054756174753</c:v>
                </c:pt>
                <c:pt idx="1386">
                  <c:v>-0.13495400758670684</c:v>
                </c:pt>
                <c:pt idx="1387">
                  <c:v>-0.28534968595119636</c:v>
                </c:pt>
                <c:pt idx="1388">
                  <c:v>-0.17451198351486141</c:v>
                </c:pt>
                <c:pt idx="1389">
                  <c:v>-0.4388910827087642</c:v>
                </c:pt>
                <c:pt idx="1390">
                  <c:v>-0.32659107325270753</c:v>
                </c:pt>
                <c:pt idx="1391">
                  <c:v>-0.44553990681070843</c:v>
                </c:pt>
                <c:pt idx="1392">
                  <c:v>-0.16831564387110376</c:v>
                </c:pt>
                <c:pt idx="1393">
                  <c:v>-0.32297456308101857</c:v>
                </c:pt>
                <c:pt idx="1394">
                  <c:v>-0.33364083972622893</c:v>
                </c:pt>
                <c:pt idx="1395">
                  <c:v>-0.12088483696739871</c:v>
                </c:pt>
                <c:pt idx="1396">
                  <c:v>-0.23581615247705656</c:v>
                </c:pt>
                <c:pt idx="1397">
                  <c:v>-8.1058002776210003E-2</c:v>
                </c:pt>
                <c:pt idx="1398">
                  <c:v>-0.56280067480556539</c:v>
                </c:pt>
                <c:pt idx="1399">
                  <c:v>-3.3457986696660669E-2</c:v>
                </c:pt>
                <c:pt idx="1400">
                  <c:v>-0.11251287434299684</c:v>
                </c:pt>
                <c:pt idx="1401">
                  <c:v>-0.1151109440910858</c:v>
                </c:pt>
                <c:pt idx="1402">
                  <c:v>-0.26228622046313887</c:v>
                </c:pt>
                <c:pt idx="1403">
                  <c:v>-0.15681509824514706</c:v>
                </c:pt>
                <c:pt idx="1404">
                  <c:v>-0.12450366814204727</c:v>
                </c:pt>
                <c:pt idx="1405">
                  <c:v>-0.23184898241791529</c:v>
                </c:pt>
                <c:pt idx="1406">
                  <c:v>-0.28323875321416381</c:v>
                </c:pt>
                <c:pt idx="1407">
                  <c:v>-0.13374112476497402</c:v>
                </c:pt>
                <c:pt idx="1408">
                  <c:v>-8.0238836814906733E-2</c:v>
                </c:pt>
                <c:pt idx="1409">
                  <c:v>-8.3288958838636518E-2</c:v>
                </c:pt>
                <c:pt idx="1410">
                  <c:v>-0.1557699382767197</c:v>
                </c:pt>
                <c:pt idx="1411">
                  <c:v>-0.2418774545411253</c:v>
                </c:pt>
                <c:pt idx="1412">
                  <c:v>-0.1788059415691805</c:v>
                </c:pt>
                <c:pt idx="1413">
                  <c:v>-0.55201483528430373</c:v>
                </c:pt>
                <c:pt idx="1414">
                  <c:v>3.8518588920197772E-3</c:v>
                </c:pt>
                <c:pt idx="1415">
                  <c:v>-6.0117070596881206E-2</c:v>
                </c:pt>
                <c:pt idx="1416">
                  <c:v>-0.41172090572128184</c:v>
                </c:pt>
                <c:pt idx="1417">
                  <c:v>0.11348690428892638</c:v>
                </c:pt>
                <c:pt idx="1418">
                  <c:v>-0.24416500251846429</c:v>
                </c:pt>
                <c:pt idx="1419">
                  <c:v>-0.33273238753065471</c:v>
                </c:pt>
                <c:pt idx="1420">
                  <c:v>-0.39373299073030665</c:v>
                </c:pt>
                <c:pt idx="1421">
                  <c:v>-0.28937792043488031</c:v>
                </c:pt>
                <c:pt idx="1422">
                  <c:v>-0.1611556771476188</c:v>
                </c:pt>
                <c:pt idx="1423">
                  <c:v>-0.28803394304695473</c:v>
                </c:pt>
                <c:pt idx="1424">
                  <c:v>-0.3619731374218631</c:v>
                </c:pt>
                <c:pt idx="1425">
                  <c:v>-0.24080991141041608</c:v>
                </c:pt>
                <c:pt idx="1426">
                  <c:v>-0.17163659944904452</c:v>
                </c:pt>
                <c:pt idx="1427">
                  <c:v>-0.26272415288968176</c:v>
                </c:pt>
                <c:pt idx="1428">
                  <c:v>-0.14785403668676622</c:v>
                </c:pt>
                <c:pt idx="1429">
                  <c:v>-0.133173775681378</c:v>
                </c:pt>
                <c:pt idx="1430">
                  <c:v>-0.14785759666813192</c:v>
                </c:pt>
                <c:pt idx="1431">
                  <c:v>0.29071472821245692</c:v>
                </c:pt>
                <c:pt idx="1432">
                  <c:v>4.6402390375405389E-2</c:v>
                </c:pt>
                <c:pt idx="1433">
                  <c:v>-0.33013095183555663</c:v>
                </c:pt>
                <c:pt idx="1434">
                  <c:v>-0.11716676071100096</c:v>
                </c:pt>
                <c:pt idx="1435">
                  <c:v>-7.6628255220526853E-2</c:v>
                </c:pt>
                <c:pt idx="1436">
                  <c:v>-4.7678538799459602E-2</c:v>
                </c:pt>
                <c:pt idx="1437">
                  <c:v>-0.16653541848884856</c:v>
                </c:pt>
                <c:pt idx="1438">
                  <c:v>-0.41956522101298788</c:v>
                </c:pt>
                <c:pt idx="1439">
                  <c:v>-7.9660135964154222E-2</c:v>
                </c:pt>
                <c:pt idx="1440">
                  <c:v>-0.35290718879864613</c:v>
                </c:pt>
                <c:pt idx="1441">
                  <c:v>-0.16259967315713197</c:v>
                </c:pt>
                <c:pt idx="1442">
                  <c:v>-0.57715943066916964</c:v>
                </c:pt>
                <c:pt idx="1443">
                  <c:v>-0.2750082966280587</c:v>
                </c:pt>
                <c:pt idx="1444">
                  <c:v>-0.32940383183319</c:v>
                </c:pt>
                <c:pt idx="1445">
                  <c:v>0.19550061651183626</c:v>
                </c:pt>
                <c:pt idx="1446">
                  <c:v>-0.30590656292174856</c:v>
                </c:pt>
                <c:pt idx="1447">
                  <c:v>-0.3679285101764691</c:v>
                </c:pt>
                <c:pt idx="1448">
                  <c:v>-0.14442612071784566</c:v>
                </c:pt>
                <c:pt idx="1449">
                  <c:v>-0.14832450001317454</c:v>
                </c:pt>
                <c:pt idx="1450">
                  <c:v>-0.27707512150924174</c:v>
                </c:pt>
                <c:pt idx="1451">
                  <c:v>-0.32864590831712803</c:v>
                </c:pt>
                <c:pt idx="1452">
                  <c:v>-0.2348375208103306</c:v>
                </c:pt>
                <c:pt idx="1453">
                  <c:v>-9.7360954364347663E-2</c:v>
                </c:pt>
                <c:pt idx="1454">
                  <c:v>-7.9748535523670228E-2</c:v>
                </c:pt>
                <c:pt idx="1455">
                  <c:v>-0.59305218603724086</c:v>
                </c:pt>
                <c:pt idx="1456">
                  <c:v>-0.10867817123926926</c:v>
                </c:pt>
                <c:pt idx="1457">
                  <c:v>-0.54779955366448263</c:v>
                </c:pt>
                <c:pt idx="1458">
                  <c:v>4.3408116335513114E-2</c:v>
                </c:pt>
                <c:pt idx="1459">
                  <c:v>-0.51251821732493852</c:v>
                </c:pt>
                <c:pt idx="1460">
                  <c:v>-1.5944693832096846E-2</c:v>
                </c:pt>
                <c:pt idx="1461">
                  <c:v>-0.26135580004799408</c:v>
                </c:pt>
                <c:pt idx="1462">
                  <c:v>-0.18221925727819155</c:v>
                </c:pt>
                <c:pt idx="1463">
                  <c:v>-0.36263662490009807</c:v>
                </c:pt>
                <c:pt idx="1464">
                  <c:v>-0.28854536720608337</c:v>
                </c:pt>
                <c:pt idx="1465">
                  <c:v>-9.6018715632773421E-2</c:v>
                </c:pt>
                <c:pt idx="1466">
                  <c:v>-2.3702814651443305E-2</c:v>
                </c:pt>
                <c:pt idx="1467">
                  <c:v>2.3122124461281146E-3</c:v>
                </c:pt>
                <c:pt idx="1468">
                  <c:v>-0.16468977964824205</c:v>
                </c:pt>
                <c:pt idx="1469">
                  <c:v>0.26159407606568408</c:v>
                </c:pt>
                <c:pt idx="1470">
                  <c:v>-5.4073085015147626E-2</c:v>
                </c:pt>
                <c:pt idx="1471">
                  <c:v>-0.15588977085318589</c:v>
                </c:pt>
                <c:pt idx="1472">
                  <c:v>-0.45262674856092389</c:v>
                </c:pt>
                <c:pt idx="1473">
                  <c:v>0.11314428251198194</c:v>
                </c:pt>
                <c:pt idx="1474">
                  <c:v>-0.14748012110008801</c:v>
                </c:pt>
                <c:pt idx="1475">
                  <c:v>-6.5877479495242142E-3</c:v>
                </c:pt>
                <c:pt idx="1476">
                  <c:v>-0.19234363476735439</c:v>
                </c:pt>
                <c:pt idx="1477">
                  <c:v>-0.2064284565909702</c:v>
                </c:pt>
                <c:pt idx="1478">
                  <c:v>0.15548006570729456</c:v>
                </c:pt>
                <c:pt idx="1479">
                  <c:v>-0.2898482373125546</c:v>
                </c:pt>
                <c:pt idx="1480">
                  <c:v>-0.16666251782683617</c:v>
                </c:pt>
                <c:pt idx="1481">
                  <c:v>-0.28915883517820617</c:v>
                </c:pt>
                <c:pt idx="1482">
                  <c:v>-0.25773310081983425</c:v>
                </c:pt>
                <c:pt idx="1483">
                  <c:v>-0.26962411726879054</c:v>
                </c:pt>
                <c:pt idx="1484">
                  <c:v>0.16979753761236793</c:v>
                </c:pt>
                <c:pt idx="1485">
                  <c:v>-0.1546270752796346</c:v>
                </c:pt>
                <c:pt idx="1486">
                  <c:v>-8.2036851075685036E-2</c:v>
                </c:pt>
                <c:pt idx="1487">
                  <c:v>-0.30930281752222299</c:v>
                </c:pt>
                <c:pt idx="1488">
                  <c:v>-0.17607462241032579</c:v>
                </c:pt>
                <c:pt idx="1489">
                  <c:v>-0.19733330803605753</c:v>
                </c:pt>
                <c:pt idx="1490">
                  <c:v>-0.17545800754621865</c:v>
                </c:pt>
                <c:pt idx="1491">
                  <c:v>-5.7043977157135828E-2</c:v>
                </c:pt>
                <c:pt idx="1492">
                  <c:v>-0.34764567665771295</c:v>
                </c:pt>
                <c:pt idx="1493">
                  <c:v>-0.23310259152281532</c:v>
                </c:pt>
                <c:pt idx="1494">
                  <c:v>-0.27155174021311268</c:v>
                </c:pt>
                <c:pt idx="1495">
                  <c:v>-0.38911342636682633</c:v>
                </c:pt>
                <c:pt idx="1496">
                  <c:v>-0.17768559832774145</c:v>
                </c:pt>
                <c:pt idx="1497">
                  <c:v>-0.3387312458564935</c:v>
                </c:pt>
                <c:pt idx="1498">
                  <c:v>-0.22943236341986051</c:v>
                </c:pt>
                <c:pt idx="1499">
                  <c:v>-0.17431813855581169</c:v>
                </c:pt>
                <c:pt idx="1500">
                  <c:v>-0.26339091297193562</c:v>
                </c:pt>
                <c:pt idx="1501">
                  <c:v>-0.38777298709064212</c:v>
                </c:pt>
                <c:pt idx="1502">
                  <c:v>-0.35294781033008604</c:v>
                </c:pt>
                <c:pt idx="1503">
                  <c:v>-0.6380058704848679</c:v>
                </c:pt>
                <c:pt idx="1504">
                  <c:v>7.9091954024043787E-2</c:v>
                </c:pt>
                <c:pt idx="1505">
                  <c:v>-7.3517443037793839E-2</c:v>
                </c:pt>
                <c:pt idx="1506">
                  <c:v>-0.13334829908139767</c:v>
                </c:pt>
                <c:pt idx="1507">
                  <c:v>5.0074765046488778E-2</c:v>
                </c:pt>
                <c:pt idx="1508">
                  <c:v>-0.32073361347749341</c:v>
                </c:pt>
                <c:pt idx="1509">
                  <c:v>-0.24886210223613148</c:v>
                </c:pt>
                <c:pt idx="1510">
                  <c:v>-0.3341028096722809</c:v>
                </c:pt>
                <c:pt idx="1511">
                  <c:v>-0.18643917599241888</c:v>
                </c:pt>
                <c:pt idx="1512">
                  <c:v>-4.3977670892232368E-2</c:v>
                </c:pt>
                <c:pt idx="1513">
                  <c:v>-6.2158602991125633E-2</c:v>
                </c:pt>
                <c:pt idx="1514">
                  <c:v>-0.31660898913747815</c:v>
                </c:pt>
                <c:pt idx="1515">
                  <c:v>-0.30231025825452917</c:v>
                </c:pt>
                <c:pt idx="1516">
                  <c:v>-0.41265539232732351</c:v>
                </c:pt>
                <c:pt idx="1517">
                  <c:v>-0.17318471239012467</c:v>
                </c:pt>
                <c:pt idx="1518">
                  <c:v>-0.77203091296114223</c:v>
                </c:pt>
                <c:pt idx="1519">
                  <c:v>0.20990728290002636</c:v>
                </c:pt>
                <c:pt idx="1520">
                  <c:v>-3.4799776745472855E-2</c:v>
                </c:pt>
                <c:pt idx="1521">
                  <c:v>-0.5176051875503731</c:v>
                </c:pt>
                <c:pt idx="1522">
                  <c:v>-0.18667054455386989</c:v>
                </c:pt>
                <c:pt idx="1523">
                  <c:v>-0.43606530252014863</c:v>
                </c:pt>
                <c:pt idx="1524">
                  <c:v>-0.44820835641766621</c:v>
                </c:pt>
                <c:pt idx="1525">
                  <c:v>-8.023400584738738E-2</c:v>
                </c:pt>
                <c:pt idx="1526">
                  <c:v>-0.26628055789892358</c:v>
                </c:pt>
                <c:pt idx="1527">
                  <c:v>-0.2267375262327036</c:v>
                </c:pt>
                <c:pt idx="1528">
                  <c:v>-0.56547705526958225</c:v>
                </c:pt>
                <c:pt idx="1529">
                  <c:v>-3.4182474377502103E-3</c:v>
                </c:pt>
                <c:pt idx="1530">
                  <c:v>0.10611363894111037</c:v>
                </c:pt>
                <c:pt idx="1531">
                  <c:v>-0.50390303273579207</c:v>
                </c:pt>
                <c:pt idx="1532">
                  <c:v>-0.58771967661463975</c:v>
                </c:pt>
                <c:pt idx="1533">
                  <c:v>-0.31798720016709581</c:v>
                </c:pt>
                <c:pt idx="1534">
                  <c:v>-0.17897441707999207</c:v>
                </c:pt>
                <c:pt idx="1535">
                  <c:v>-0.3879832649695274</c:v>
                </c:pt>
                <c:pt idx="1536">
                  <c:v>-0.50125580130251279</c:v>
                </c:pt>
                <c:pt idx="1537">
                  <c:v>-0.13762647540001893</c:v>
                </c:pt>
                <c:pt idx="1538">
                  <c:v>-0.48562639913949823</c:v>
                </c:pt>
                <c:pt idx="1539">
                  <c:v>-0.23172909690744348</c:v>
                </c:pt>
                <c:pt idx="1540">
                  <c:v>0.13758389309087704</c:v>
                </c:pt>
                <c:pt idx="1541">
                  <c:v>-0.30029544690911791</c:v>
                </c:pt>
                <c:pt idx="1542">
                  <c:v>-0.26194559901898629</c:v>
                </c:pt>
                <c:pt idx="1543">
                  <c:v>0.14573138800059127</c:v>
                </c:pt>
                <c:pt idx="1544">
                  <c:v>-0.19124576399718052</c:v>
                </c:pt>
                <c:pt idx="1545">
                  <c:v>-0.26791286115997792</c:v>
                </c:pt>
                <c:pt idx="1546">
                  <c:v>-0.20989361615997382</c:v>
                </c:pt>
                <c:pt idx="1547">
                  <c:v>-0.21122041115998513</c:v>
                </c:pt>
                <c:pt idx="1548">
                  <c:v>-0.18240329350960849</c:v>
                </c:pt>
                <c:pt idx="1549">
                  <c:v>-0.56057105478542724</c:v>
                </c:pt>
                <c:pt idx="1550">
                  <c:v>-0.65280933570148392</c:v>
                </c:pt>
                <c:pt idx="1551">
                  <c:v>-0.18093948477999788</c:v>
                </c:pt>
                <c:pt idx="1552">
                  <c:v>-0.13316456736681914</c:v>
                </c:pt>
                <c:pt idx="1553">
                  <c:v>-0.25323980548571967</c:v>
                </c:pt>
                <c:pt idx="1554">
                  <c:v>-0.10643249784718023</c:v>
                </c:pt>
                <c:pt idx="1555">
                  <c:v>-0.26699295297788694</c:v>
                </c:pt>
                <c:pt idx="1556">
                  <c:v>-0.4055993810434444</c:v>
                </c:pt>
                <c:pt idx="1557">
                  <c:v>-0.25415337434934315</c:v>
                </c:pt>
                <c:pt idx="1558">
                  <c:v>-4.4094815327746062E-2</c:v>
                </c:pt>
                <c:pt idx="1559">
                  <c:v>-0.26996465291588834</c:v>
                </c:pt>
                <c:pt idx="1560">
                  <c:v>-0.10354830130317794</c:v>
                </c:pt>
                <c:pt idx="1561">
                  <c:v>1.5179619029211722E-2</c:v>
                </c:pt>
                <c:pt idx="1562">
                  <c:v>-0.15902082946894325</c:v>
                </c:pt>
                <c:pt idx="1563">
                  <c:v>1.9432615618399041E-2</c:v>
                </c:pt>
                <c:pt idx="1564">
                  <c:v>-0.22392101763523442</c:v>
                </c:pt>
                <c:pt idx="1565">
                  <c:v>-9.2300962635228245E-2</c:v>
                </c:pt>
                <c:pt idx="1566">
                  <c:v>-0.23125946174853595</c:v>
                </c:pt>
                <c:pt idx="1567">
                  <c:v>-2.0277011544003187E-2</c:v>
                </c:pt>
                <c:pt idx="1568">
                  <c:v>-0.18244377973744719</c:v>
                </c:pt>
                <c:pt idx="1569">
                  <c:v>-0.21858020403627876</c:v>
                </c:pt>
                <c:pt idx="1570">
                  <c:v>-0.30399976307599275</c:v>
                </c:pt>
                <c:pt idx="1571">
                  <c:v>-0.2541606880549736</c:v>
                </c:pt>
                <c:pt idx="1572">
                  <c:v>-0.32586193960288767</c:v>
                </c:pt>
                <c:pt idx="1573">
                  <c:v>-5.0684686707427318E-2</c:v>
                </c:pt>
                <c:pt idx="1574">
                  <c:v>-6.8425893695625462E-2</c:v>
                </c:pt>
                <c:pt idx="1575">
                  <c:v>-0.25238418197012891</c:v>
                </c:pt>
                <c:pt idx="1576">
                  <c:v>-0.18086576038904667</c:v>
                </c:pt>
                <c:pt idx="1577">
                  <c:v>-0.5280480707448163</c:v>
                </c:pt>
                <c:pt idx="1578">
                  <c:v>-0.11335838145218702</c:v>
                </c:pt>
                <c:pt idx="1579">
                  <c:v>-0.16315308185339461</c:v>
                </c:pt>
                <c:pt idx="1580">
                  <c:v>-0.13862801853446882</c:v>
                </c:pt>
                <c:pt idx="1581">
                  <c:v>-2.5265848117093981E-2</c:v>
                </c:pt>
                <c:pt idx="1582">
                  <c:v>-0.13391086047970902</c:v>
                </c:pt>
                <c:pt idx="1583">
                  <c:v>-0.20137216652478429</c:v>
                </c:pt>
                <c:pt idx="1584">
                  <c:v>-0.10745173326975532</c:v>
                </c:pt>
                <c:pt idx="1585">
                  <c:v>-0.1364951232183671</c:v>
                </c:pt>
                <c:pt idx="1586">
                  <c:v>-2.2961631652606229E-2</c:v>
                </c:pt>
                <c:pt idx="1587">
                  <c:v>-0.20659662510382759</c:v>
                </c:pt>
                <c:pt idx="1588">
                  <c:v>-0.29433987247266913</c:v>
                </c:pt>
                <c:pt idx="1589">
                  <c:v>-0.20346221978939383</c:v>
                </c:pt>
                <c:pt idx="1590">
                  <c:v>-0.32377245513305297</c:v>
                </c:pt>
                <c:pt idx="1591">
                  <c:v>-0.35011072167445434</c:v>
                </c:pt>
                <c:pt idx="1592">
                  <c:v>-0.78754942424174601</c:v>
                </c:pt>
                <c:pt idx="1593">
                  <c:v>-7.2863599252585232E-2</c:v>
                </c:pt>
                <c:pt idx="1594">
                  <c:v>-0.29286193892725976</c:v>
                </c:pt>
                <c:pt idx="1595">
                  <c:v>-0.56626044839001111</c:v>
                </c:pt>
                <c:pt idx="1596">
                  <c:v>0.22203479790243819</c:v>
                </c:pt>
                <c:pt idx="1597">
                  <c:v>-0.35198407045593427</c:v>
                </c:pt>
                <c:pt idx="1598">
                  <c:v>9.4883797896322619E-2</c:v>
                </c:pt>
                <c:pt idx="1599">
                  <c:v>-0.41533559999818692</c:v>
                </c:pt>
                <c:pt idx="1600">
                  <c:v>-5.4129775172093275E-2</c:v>
                </c:pt>
                <c:pt idx="1601">
                  <c:v>-0.87653154813186518</c:v>
                </c:pt>
                <c:pt idx="1602">
                  <c:v>-0.19384331200134852</c:v>
                </c:pt>
                <c:pt idx="1603">
                  <c:v>-0.15460301300134205</c:v>
                </c:pt>
                <c:pt idx="1604">
                  <c:v>-0.22754337164359129</c:v>
                </c:pt>
                <c:pt idx="1605">
                  <c:v>4.257152075959425E-2</c:v>
                </c:pt>
                <c:pt idx="1606">
                  <c:v>-0.35102219822648806</c:v>
                </c:pt>
                <c:pt idx="1607">
                  <c:v>-4.6334879041054933E-2</c:v>
                </c:pt>
                <c:pt idx="1608">
                  <c:v>-0.26414708322324998</c:v>
                </c:pt>
                <c:pt idx="1609">
                  <c:v>-2.055818163389489E-2</c:v>
                </c:pt>
                <c:pt idx="1610">
                  <c:v>-0.17262749081205442</c:v>
                </c:pt>
                <c:pt idx="1611">
                  <c:v>9.8572457367097854E-2</c:v>
                </c:pt>
                <c:pt idx="1612">
                  <c:v>-0.14657557125660503</c:v>
                </c:pt>
                <c:pt idx="1613">
                  <c:v>-6.389977635164712E-2</c:v>
                </c:pt>
                <c:pt idx="1614">
                  <c:v>-0.19440146792326374</c:v>
                </c:pt>
                <c:pt idx="1615">
                  <c:v>-0.27051126015014404</c:v>
                </c:pt>
                <c:pt idx="1616">
                  <c:v>-0.30152001706056808</c:v>
                </c:pt>
                <c:pt idx="1617">
                  <c:v>-3.7302134608111714E-2</c:v>
                </c:pt>
                <c:pt idx="1618">
                  <c:v>-0.44024530498727188</c:v>
                </c:pt>
                <c:pt idx="1619">
                  <c:v>-0.27951341659591122</c:v>
                </c:pt>
                <c:pt idx="1620">
                  <c:v>-0.11978598657386641</c:v>
                </c:pt>
                <c:pt idx="1621">
                  <c:v>-0.17076650799227622</c:v>
                </c:pt>
                <c:pt idx="1622">
                  <c:v>-0.35586962295138846</c:v>
                </c:pt>
                <c:pt idx="1623">
                  <c:v>-4.1204432951388981E-2</c:v>
                </c:pt>
                <c:pt idx="1624">
                  <c:v>2.0461351842676834E-2</c:v>
                </c:pt>
                <c:pt idx="1625">
                  <c:v>-0.20448107734551968</c:v>
                </c:pt>
                <c:pt idx="1626">
                  <c:v>-0.38257442536879438</c:v>
                </c:pt>
                <c:pt idx="1627">
                  <c:v>-4.0872229330993548E-2</c:v>
                </c:pt>
                <c:pt idx="1628">
                  <c:v>-0.47291833597091681</c:v>
                </c:pt>
                <c:pt idx="1629">
                  <c:v>-0.19609699597091179</c:v>
                </c:pt>
                <c:pt idx="1630">
                  <c:v>-0.29030628400072089</c:v>
                </c:pt>
                <c:pt idx="1631">
                  <c:v>-0.28917436332078239</c:v>
                </c:pt>
                <c:pt idx="1632">
                  <c:v>-0.10528848108079814</c:v>
                </c:pt>
                <c:pt idx="1633">
                  <c:v>-0.33041488134839625</c:v>
                </c:pt>
                <c:pt idx="1634">
                  <c:v>-0.17664556419086352</c:v>
                </c:pt>
                <c:pt idx="1635">
                  <c:v>-0.199925185139044</c:v>
                </c:pt>
                <c:pt idx="1636">
                  <c:v>-0.17895694982335186</c:v>
                </c:pt>
                <c:pt idx="1637">
                  <c:v>-0.25645143076315691</c:v>
                </c:pt>
                <c:pt idx="1638">
                  <c:v>5.1316910376826286E-2</c:v>
                </c:pt>
                <c:pt idx="1639">
                  <c:v>-0.4500525287120638</c:v>
                </c:pt>
                <c:pt idx="1640">
                  <c:v>-0.20907621658266606</c:v>
                </c:pt>
                <c:pt idx="1641">
                  <c:v>-0.28427763600718947</c:v>
                </c:pt>
                <c:pt idx="1642">
                  <c:v>1.2409402846955686E-2</c:v>
                </c:pt>
                <c:pt idx="1643">
                  <c:v>-5.2110541226305429E-2</c:v>
                </c:pt>
                <c:pt idx="1644">
                  <c:v>-0.19507319801387268</c:v>
                </c:pt>
                <c:pt idx="1645">
                  <c:v>-0.27737876397264216</c:v>
                </c:pt>
                <c:pt idx="1646">
                  <c:v>-0.21157266712763345</c:v>
                </c:pt>
                <c:pt idx="1647">
                  <c:v>0.32719951759653298</c:v>
                </c:pt>
                <c:pt idx="1648">
                  <c:v>-0.30801756809194103</c:v>
                </c:pt>
                <c:pt idx="1649">
                  <c:v>-0.1868069422988512</c:v>
                </c:pt>
                <c:pt idx="1650">
                  <c:v>-0.3920884085617331</c:v>
                </c:pt>
                <c:pt idx="1651">
                  <c:v>-0.51725776090855646</c:v>
                </c:pt>
                <c:pt idx="1652">
                  <c:v>-9.949506986892942E-2</c:v>
                </c:pt>
                <c:pt idx="1653">
                  <c:v>-0.49580824673108026</c:v>
                </c:pt>
                <c:pt idx="1654">
                  <c:v>-0.13155695950740665</c:v>
                </c:pt>
                <c:pt idx="1655">
                  <c:v>-0.40588376201932874</c:v>
                </c:pt>
                <c:pt idx="1656">
                  <c:v>-0.31478638997952402</c:v>
                </c:pt>
                <c:pt idx="1657">
                  <c:v>-0.2897189015993149</c:v>
                </c:pt>
                <c:pt idx="1658">
                  <c:v>-0.31750007515807965</c:v>
                </c:pt>
                <c:pt idx="1659">
                  <c:v>0.10866577030772362</c:v>
                </c:pt>
                <c:pt idx="1660">
                  <c:v>-0.16901439430247223</c:v>
                </c:pt>
                <c:pt idx="1661">
                  <c:v>0.2853606866382421</c:v>
                </c:pt>
                <c:pt idx="1662">
                  <c:v>-0.35681825058854599</c:v>
                </c:pt>
                <c:pt idx="1663">
                  <c:v>-0.25935678993871392</c:v>
                </c:pt>
                <c:pt idx="1664">
                  <c:v>3.3192953930772262E-2</c:v>
                </c:pt>
                <c:pt idx="1665">
                  <c:v>-0.61778012459163278</c:v>
                </c:pt>
                <c:pt idx="1666">
                  <c:v>-6.4160828499147726E-2</c:v>
                </c:pt>
                <c:pt idx="1667">
                  <c:v>-0.16702721983216406</c:v>
                </c:pt>
                <c:pt idx="1668">
                  <c:v>-0.23601294635653858</c:v>
                </c:pt>
                <c:pt idx="1669">
                  <c:v>-0.74481417362671465</c:v>
                </c:pt>
                <c:pt idx="1670">
                  <c:v>-0.1680646521387672</c:v>
                </c:pt>
                <c:pt idx="1671">
                  <c:v>-0.33520986505968864</c:v>
                </c:pt>
                <c:pt idx="1672">
                  <c:v>-0.48138264905968953</c:v>
                </c:pt>
                <c:pt idx="1673">
                  <c:v>-0.13216478049201896</c:v>
                </c:pt>
                <c:pt idx="1674">
                  <c:v>-0.48148718209940711</c:v>
                </c:pt>
                <c:pt idx="1675">
                  <c:v>0.11894585244898792</c:v>
                </c:pt>
                <c:pt idx="1676">
                  <c:v>-0.11054923022583552</c:v>
                </c:pt>
                <c:pt idx="1677">
                  <c:v>0.1561533945306266</c:v>
                </c:pt>
                <c:pt idx="1678">
                  <c:v>-0.24349244287913052</c:v>
                </c:pt>
                <c:pt idx="1679">
                  <c:v>0.58367194233648689</c:v>
                </c:pt>
                <c:pt idx="1680">
                  <c:v>0.24027988263937061</c:v>
                </c:pt>
                <c:pt idx="1681">
                  <c:v>6.3288517259401544E-2</c:v>
                </c:pt>
                <c:pt idx="1682">
                  <c:v>-0.44304960585076003</c:v>
                </c:pt>
                <c:pt idx="1683">
                  <c:v>7.7960667493506719E-2</c:v>
                </c:pt>
                <c:pt idx="1684">
                  <c:v>3.8715936558581632E-2</c:v>
                </c:pt>
                <c:pt idx="1685">
                  <c:v>-0.15040438516560783</c:v>
                </c:pt>
                <c:pt idx="1686">
                  <c:v>5.1312262590812452E-2</c:v>
                </c:pt>
                <c:pt idx="1687">
                  <c:v>-9.9387097791620249E-2</c:v>
                </c:pt>
                <c:pt idx="1688">
                  <c:v>4.0586687003539623E-2</c:v>
                </c:pt>
                <c:pt idx="1689">
                  <c:v>-0.18663141134591399</c:v>
                </c:pt>
                <c:pt idx="1690">
                  <c:v>-0.38281520055277696</c:v>
                </c:pt>
                <c:pt idx="1691">
                  <c:v>-0.17151271848105409</c:v>
                </c:pt>
                <c:pt idx="1692">
                  <c:v>-0.35961478616172116</c:v>
                </c:pt>
                <c:pt idx="1693">
                  <c:v>-0.69640268092881996</c:v>
                </c:pt>
                <c:pt idx="1694">
                  <c:v>-6.3238654659301119E-2</c:v>
                </c:pt>
                <c:pt idx="1695">
                  <c:v>0.16500587192317084</c:v>
                </c:pt>
                <c:pt idx="1696">
                  <c:v>-0.31515117579751006</c:v>
                </c:pt>
                <c:pt idx="1697">
                  <c:v>-2.3304369041220241E-2</c:v>
                </c:pt>
                <c:pt idx="1698">
                  <c:v>-0.35066151020507874</c:v>
                </c:pt>
                <c:pt idx="1699">
                  <c:v>-0.86121068186569261</c:v>
                </c:pt>
                <c:pt idx="1700">
                  <c:v>-0.70080323272570411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B-452F-97AE-2FE788B51A0E}"/>
            </c:ext>
          </c:extLst>
        </c:ser>
        <c:ser>
          <c:idx val="0"/>
          <c:order val="1"/>
          <c:tx>
            <c:v>QESError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'SNe Ia Data'!$B$7:$B$1707</c:f>
              <c:numCache>
                <c:formatCode>0.00</c:formatCode>
                <c:ptCount val="1701"/>
                <c:pt idx="0">
                  <c:v>1.2199999999999999E-3</c:v>
                </c:pt>
                <c:pt idx="1">
                  <c:v>1.2199999999999999E-3</c:v>
                </c:pt>
                <c:pt idx="2">
                  <c:v>2.5600000000000002E-3</c:v>
                </c:pt>
                <c:pt idx="3">
                  <c:v>2.5600000000000002E-3</c:v>
                </c:pt>
                <c:pt idx="4">
                  <c:v>2.99E-3</c:v>
                </c:pt>
                <c:pt idx="5">
                  <c:v>3.1700000000000001E-3</c:v>
                </c:pt>
                <c:pt idx="6">
                  <c:v>3.31E-3</c:v>
                </c:pt>
                <c:pt idx="7">
                  <c:v>3.31E-3</c:v>
                </c:pt>
                <c:pt idx="8">
                  <c:v>3.31E-3</c:v>
                </c:pt>
                <c:pt idx="9">
                  <c:v>3.31E-3</c:v>
                </c:pt>
                <c:pt idx="10">
                  <c:v>3.3300000000000001E-3</c:v>
                </c:pt>
                <c:pt idx="11">
                  <c:v>3.49E-3</c:v>
                </c:pt>
                <c:pt idx="12">
                  <c:v>3.49E-3</c:v>
                </c:pt>
                <c:pt idx="13">
                  <c:v>3.5899999999999999E-3</c:v>
                </c:pt>
                <c:pt idx="14">
                  <c:v>3.8400000000000001E-3</c:v>
                </c:pt>
                <c:pt idx="15">
                  <c:v>4.0699999999999998E-3</c:v>
                </c:pt>
                <c:pt idx="16">
                  <c:v>4.0699999999999998E-3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4.6499999999999996E-3</c:v>
                </c:pt>
                <c:pt idx="20">
                  <c:v>4.6499999999999996E-3</c:v>
                </c:pt>
                <c:pt idx="21">
                  <c:v>4.8199999999999996E-3</c:v>
                </c:pt>
                <c:pt idx="22">
                  <c:v>4.8300000000000001E-3</c:v>
                </c:pt>
                <c:pt idx="23">
                  <c:v>4.8300000000000001E-3</c:v>
                </c:pt>
                <c:pt idx="24">
                  <c:v>4.8300000000000001E-3</c:v>
                </c:pt>
                <c:pt idx="25">
                  <c:v>4.8300000000000001E-3</c:v>
                </c:pt>
                <c:pt idx="26">
                  <c:v>4.8300000000000001E-3</c:v>
                </c:pt>
                <c:pt idx="27">
                  <c:v>4.8799999999999998E-3</c:v>
                </c:pt>
                <c:pt idx="28">
                  <c:v>4.8799999999999998E-3</c:v>
                </c:pt>
                <c:pt idx="29">
                  <c:v>5.3800000000000002E-3</c:v>
                </c:pt>
                <c:pt idx="30">
                  <c:v>5.4799999999999996E-3</c:v>
                </c:pt>
                <c:pt idx="31">
                  <c:v>5.7000000000000002E-3</c:v>
                </c:pt>
                <c:pt idx="32">
                  <c:v>5.7000000000000002E-3</c:v>
                </c:pt>
                <c:pt idx="33">
                  <c:v>5.7099999999999998E-3</c:v>
                </c:pt>
                <c:pt idx="34">
                  <c:v>5.7099999999999998E-3</c:v>
                </c:pt>
                <c:pt idx="35">
                  <c:v>5.8700000000000002E-3</c:v>
                </c:pt>
                <c:pt idx="36">
                  <c:v>5.8799999999999998E-3</c:v>
                </c:pt>
                <c:pt idx="37">
                  <c:v>5.9199999999999999E-3</c:v>
                </c:pt>
                <c:pt idx="38">
                  <c:v>6.0200000000000002E-3</c:v>
                </c:pt>
                <c:pt idx="39">
                  <c:v>6.0200000000000002E-3</c:v>
                </c:pt>
                <c:pt idx="40">
                  <c:v>6.0200000000000002E-3</c:v>
                </c:pt>
                <c:pt idx="41">
                  <c:v>6.1599999999999997E-3</c:v>
                </c:pt>
                <c:pt idx="42">
                  <c:v>6.1599999999999997E-3</c:v>
                </c:pt>
                <c:pt idx="43">
                  <c:v>6.2500000000000003E-3</c:v>
                </c:pt>
                <c:pt idx="44">
                  <c:v>6.2500000000000003E-3</c:v>
                </c:pt>
                <c:pt idx="45">
                  <c:v>6.2500000000000003E-3</c:v>
                </c:pt>
                <c:pt idx="46">
                  <c:v>6.2500000000000003E-3</c:v>
                </c:pt>
                <c:pt idx="47">
                  <c:v>6.3E-3</c:v>
                </c:pt>
                <c:pt idx="48">
                  <c:v>6.3E-3</c:v>
                </c:pt>
                <c:pt idx="49">
                  <c:v>6.3E-3</c:v>
                </c:pt>
                <c:pt idx="50">
                  <c:v>6.3099999999999996E-3</c:v>
                </c:pt>
                <c:pt idx="51">
                  <c:v>6.3400000000000001E-3</c:v>
                </c:pt>
                <c:pt idx="52">
                  <c:v>6.4799999999999996E-3</c:v>
                </c:pt>
                <c:pt idx="53">
                  <c:v>6.4799999999999996E-3</c:v>
                </c:pt>
                <c:pt idx="54">
                  <c:v>6.6499999999999997E-3</c:v>
                </c:pt>
                <c:pt idx="55">
                  <c:v>6.6800000000000002E-3</c:v>
                </c:pt>
                <c:pt idx="56">
                  <c:v>6.7299999999999999E-3</c:v>
                </c:pt>
                <c:pt idx="57">
                  <c:v>6.7600000000000004E-3</c:v>
                </c:pt>
                <c:pt idx="58">
                  <c:v>6.77E-3</c:v>
                </c:pt>
                <c:pt idx="59">
                  <c:v>6.77E-3</c:v>
                </c:pt>
                <c:pt idx="60">
                  <c:v>6.77E-3</c:v>
                </c:pt>
                <c:pt idx="61">
                  <c:v>6.9199999999999999E-3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7.1900000000000002E-3</c:v>
                </c:pt>
                <c:pt idx="66">
                  <c:v>7.1900000000000002E-3</c:v>
                </c:pt>
                <c:pt idx="67">
                  <c:v>7.4700000000000001E-3</c:v>
                </c:pt>
                <c:pt idx="68">
                  <c:v>7.4700000000000001E-3</c:v>
                </c:pt>
                <c:pt idx="69">
                  <c:v>7.4700000000000001E-3</c:v>
                </c:pt>
                <c:pt idx="70">
                  <c:v>7.4999999999999997E-3</c:v>
                </c:pt>
                <c:pt idx="71">
                  <c:v>7.4999999999999997E-3</c:v>
                </c:pt>
                <c:pt idx="72">
                  <c:v>7.9500000000000005E-3</c:v>
                </c:pt>
                <c:pt idx="73">
                  <c:v>8.1399999999999997E-3</c:v>
                </c:pt>
                <c:pt idx="74">
                  <c:v>8.1399999999999997E-3</c:v>
                </c:pt>
                <c:pt idx="75">
                  <c:v>8.1399999999999997E-3</c:v>
                </c:pt>
                <c:pt idx="76">
                  <c:v>8.1499999999999993E-3</c:v>
                </c:pt>
                <c:pt idx="77">
                  <c:v>8.1499999999999993E-3</c:v>
                </c:pt>
                <c:pt idx="78">
                  <c:v>8.1499999999999993E-3</c:v>
                </c:pt>
                <c:pt idx="79">
                  <c:v>8.1700000000000002E-3</c:v>
                </c:pt>
                <c:pt idx="80">
                  <c:v>8.1799999999999998E-3</c:v>
                </c:pt>
                <c:pt idx="81">
                  <c:v>8.2100000000000003E-3</c:v>
                </c:pt>
                <c:pt idx="82">
                  <c:v>8.3800000000000003E-3</c:v>
                </c:pt>
                <c:pt idx="83">
                  <c:v>8.3800000000000003E-3</c:v>
                </c:pt>
                <c:pt idx="84">
                  <c:v>8.5500000000000003E-3</c:v>
                </c:pt>
                <c:pt idx="85">
                  <c:v>8.5500000000000003E-3</c:v>
                </c:pt>
                <c:pt idx="86">
                  <c:v>8.5699999999999995E-3</c:v>
                </c:pt>
                <c:pt idx="87">
                  <c:v>8.6099999999999996E-3</c:v>
                </c:pt>
                <c:pt idx="88">
                  <c:v>8.6300000000000005E-3</c:v>
                </c:pt>
                <c:pt idx="89">
                  <c:v>8.6300000000000005E-3</c:v>
                </c:pt>
                <c:pt idx="90">
                  <c:v>8.6300000000000005E-3</c:v>
                </c:pt>
                <c:pt idx="91">
                  <c:v>8.6400000000000001E-3</c:v>
                </c:pt>
                <c:pt idx="92">
                  <c:v>8.8299999999999993E-3</c:v>
                </c:pt>
                <c:pt idx="93">
                  <c:v>9.0600000000000003E-3</c:v>
                </c:pt>
                <c:pt idx="94">
                  <c:v>9.0600000000000003E-3</c:v>
                </c:pt>
                <c:pt idx="95">
                  <c:v>9.2499999999999995E-3</c:v>
                </c:pt>
                <c:pt idx="96">
                  <c:v>9.2499999999999995E-3</c:v>
                </c:pt>
                <c:pt idx="97">
                  <c:v>9.2499999999999995E-3</c:v>
                </c:pt>
                <c:pt idx="98">
                  <c:v>9.3500000000000007E-3</c:v>
                </c:pt>
                <c:pt idx="99">
                  <c:v>9.5399999999999999E-3</c:v>
                </c:pt>
                <c:pt idx="100">
                  <c:v>9.5399999999999999E-3</c:v>
                </c:pt>
                <c:pt idx="101">
                  <c:v>9.5399999999999999E-3</c:v>
                </c:pt>
                <c:pt idx="102">
                  <c:v>9.5399999999999999E-3</c:v>
                </c:pt>
                <c:pt idx="103">
                  <c:v>9.5700000000000004E-3</c:v>
                </c:pt>
                <c:pt idx="104">
                  <c:v>9.5700000000000004E-3</c:v>
                </c:pt>
                <c:pt idx="105">
                  <c:v>9.6600000000000002E-3</c:v>
                </c:pt>
                <c:pt idx="106">
                  <c:v>9.6600000000000002E-3</c:v>
                </c:pt>
                <c:pt idx="107">
                  <c:v>9.9299999999999996E-3</c:v>
                </c:pt>
                <c:pt idx="108">
                  <c:v>9.9600000000000001E-3</c:v>
                </c:pt>
                <c:pt idx="109">
                  <c:v>9.9600000000000001E-3</c:v>
                </c:pt>
                <c:pt idx="110">
                  <c:v>9.9600000000000001E-3</c:v>
                </c:pt>
                <c:pt idx="111">
                  <c:v>1.0160000000000001E-2</c:v>
                </c:pt>
                <c:pt idx="112">
                  <c:v>1.017E-2</c:v>
                </c:pt>
                <c:pt idx="113">
                  <c:v>1.017E-2</c:v>
                </c:pt>
                <c:pt idx="114">
                  <c:v>1.026E-2</c:v>
                </c:pt>
                <c:pt idx="115">
                  <c:v>1.026E-2</c:v>
                </c:pt>
                <c:pt idx="116">
                  <c:v>1.0279999999999999E-2</c:v>
                </c:pt>
                <c:pt idx="117">
                  <c:v>1.042E-2</c:v>
                </c:pt>
                <c:pt idx="118">
                  <c:v>1.044E-2</c:v>
                </c:pt>
                <c:pt idx="119">
                  <c:v>1.061E-2</c:v>
                </c:pt>
                <c:pt idx="120">
                  <c:v>1.061E-2</c:v>
                </c:pt>
                <c:pt idx="121">
                  <c:v>1.073E-2</c:v>
                </c:pt>
                <c:pt idx="122">
                  <c:v>1.0789999999999999E-2</c:v>
                </c:pt>
                <c:pt idx="123">
                  <c:v>1.0789999999999999E-2</c:v>
                </c:pt>
                <c:pt idx="124">
                  <c:v>1.0959999999999999E-2</c:v>
                </c:pt>
                <c:pt idx="125">
                  <c:v>1.1140000000000001E-2</c:v>
                </c:pt>
                <c:pt idx="126">
                  <c:v>1.1140000000000001E-2</c:v>
                </c:pt>
                <c:pt idx="127">
                  <c:v>1.1220000000000001E-2</c:v>
                </c:pt>
                <c:pt idx="128">
                  <c:v>1.1220000000000001E-2</c:v>
                </c:pt>
                <c:pt idx="129">
                  <c:v>1.1220000000000001E-2</c:v>
                </c:pt>
                <c:pt idx="130">
                  <c:v>1.155E-2</c:v>
                </c:pt>
                <c:pt idx="131">
                  <c:v>1.1950000000000001E-2</c:v>
                </c:pt>
                <c:pt idx="132">
                  <c:v>1.213E-2</c:v>
                </c:pt>
                <c:pt idx="133">
                  <c:v>1.2200000000000001E-2</c:v>
                </c:pt>
                <c:pt idx="134">
                  <c:v>1.2330000000000001E-2</c:v>
                </c:pt>
                <c:pt idx="135">
                  <c:v>1.2460000000000001E-2</c:v>
                </c:pt>
                <c:pt idx="136">
                  <c:v>1.2579999999999999E-2</c:v>
                </c:pt>
                <c:pt idx="137">
                  <c:v>1.2579999999999999E-2</c:v>
                </c:pt>
                <c:pt idx="138">
                  <c:v>1.259E-2</c:v>
                </c:pt>
                <c:pt idx="139">
                  <c:v>1.259E-2</c:v>
                </c:pt>
                <c:pt idx="140">
                  <c:v>1.2789999999999999E-2</c:v>
                </c:pt>
                <c:pt idx="141">
                  <c:v>1.2829999999999999E-2</c:v>
                </c:pt>
                <c:pt idx="142">
                  <c:v>1.2829999999999999E-2</c:v>
                </c:pt>
                <c:pt idx="143">
                  <c:v>1.303E-2</c:v>
                </c:pt>
                <c:pt idx="144">
                  <c:v>1.303E-2</c:v>
                </c:pt>
                <c:pt idx="145">
                  <c:v>1.304E-2</c:v>
                </c:pt>
                <c:pt idx="146">
                  <c:v>1.304E-2</c:v>
                </c:pt>
                <c:pt idx="147">
                  <c:v>1.312E-2</c:v>
                </c:pt>
                <c:pt idx="148">
                  <c:v>1.312E-2</c:v>
                </c:pt>
                <c:pt idx="149">
                  <c:v>1.325E-2</c:v>
                </c:pt>
                <c:pt idx="150">
                  <c:v>1.325E-2</c:v>
                </c:pt>
                <c:pt idx="151">
                  <c:v>1.325E-2</c:v>
                </c:pt>
                <c:pt idx="152">
                  <c:v>1.375E-2</c:v>
                </c:pt>
                <c:pt idx="153">
                  <c:v>1.375E-2</c:v>
                </c:pt>
                <c:pt idx="154">
                  <c:v>1.375E-2</c:v>
                </c:pt>
                <c:pt idx="155">
                  <c:v>1.376E-2</c:v>
                </c:pt>
                <c:pt idx="156">
                  <c:v>1.3860000000000001E-2</c:v>
                </c:pt>
                <c:pt idx="157">
                  <c:v>1.388E-2</c:v>
                </c:pt>
                <c:pt idx="158">
                  <c:v>1.389E-2</c:v>
                </c:pt>
                <c:pt idx="159">
                  <c:v>1.389E-2</c:v>
                </c:pt>
                <c:pt idx="160">
                  <c:v>1.4109999999999999E-2</c:v>
                </c:pt>
                <c:pt idx="161">
                  <c:v>1.4239999999999999E-2</c:v>
                </c:pt>
                <c:pt idx="162">
                  <c:v>1.4420000000000001E-2</c:v>
                </c:pt>
                <c:pt idx="163">
                  <c:v>1.4420000000000001E-2</c:v>
                </c:pt>
                <c:pt idx="164">
                  <c:v>1.4420000000000001E-2</c:v>
                </c:pt>
                <c:pt idx="165">
                  <c:v>1.4420000000000001E-2</c:v>
                </c:pt>
                <c:pt idx="166">
                  <c:v>1.4420000000000001E-2</c:v>
                </c:pt>
                <c:pt idx="167">
                  <c:v>1.4460000000000001E-2</c:v>
                </c:pt>
                <c:pt idx="168">
                  <c:v>1.4500000000000001E-2</c:v>
                </c:pt>
                <c:pt idx="169">
                  <c:v>1.453E-2</c:v>
                </c:pt>
                <c:pt idx="170">
                  <c:v>1.46E-2</c:v>
                </c:pt>
                <c:pt idx="171">
                  <c:v>1.4619999999999999E-2</c:v>
                </c:pt>
                <c:pt idx="172">
                  <c:v>1.4630000000000001E-2</c:v>
                </c:pt>
                <c:pt idx="173">
                  <c:v>1.4630000000000001E-2</c:v>
                </c:pt>
                <c:pt idx="174">
                  <c:v>1.4670000000000001E-2</c:v>
                </c:pt>
                <c:pt idx="175">
                  <c:v>1.472E-2</c:v>
                </c:pt>
                <c:pt idx="176">
                  <c:v>1.4840000000000001E-2</c:v>
                </c:pt>
                <c:pt idx="177">
                  <c:v>1.4919999999999999E-2</c:v>
                </c:pt>
                <c:pt idx="178">
                  <c:v>1.4930000000000001E-2</c:v>
                </c:pt>
                <c:pt idx="179">
                  <c:v>1.499E-2</c:v>
                </c:pt>
                <c:pt idx="180">
                  <c:v>1.499E-2</c:v>
                </c:pt>
                <c:pt idx="181">
                  <c:v>1.515E-2</c:v>
                </c:pt>
                <c:pt idx="182">
                  <c:v>1.519E-2</c:v>
                </c:pt>
                <c:pt idx="183">
                  <c:v>1.525E-2</c:v>
                </c:pt>
                <c:pt idx="184">
                  <c:v>1.529E-2</c:v>
                </c:pt>
                <c:pt idx="185">
                  <c:v>1.542E-2</c:v>
                </c:pt>
                <c:pt idx="186">
                  <c:v>1.5429999999999999E-2</c:v>
                </c:pt>
                <c:pt idx="187">
                  <c:v>1.546E-2</c:v>
                </c:pt>
                <c:pt idx="188">
                  <c:v>1.549E-2</c:v>
                </c:pt>
                <c:pt idx="189">
                  <c:v>1.55E-2</c:v>
                </c:pt>
                <c:pt idx="190">
                  <c:v>1.55E-2</c:v>
                </c:pt>
                <c:pt idx="191">
                  <c:v>1.55E-2</c:v>
                </c:pt>
                <c:pt idx="192">
                  <c:v>1.55E-2</c:v>
                </c:pt>
                <c:pt idx="193">
                  <c:v>1.5570000000000001E-2</c:v>
                </c:pt>
                <c:pt idx="194">
                  <c:v>1.5570000000000001E-2</c:v>
                </c:pt>
                <c:pt idx="195">
                  <c:v>1.562E-2</c:v>
                </c:pt>
                <c:pt idx="196">
                  <c:v>1.562E-2</c:v>
                </c:pt>
                <c:pt idx="197">
                  <c:v>1.5650000000000001E-2</c:v>
                </c:pt>
                <c:pt idx="198">
                  <c:v>1.576E-2</c:v>
                </c:pt>
                <c:pt idx="199">
                  <c:v>1.5779999999999999E-2</c:v>
                </c:pt>
                <c:pt idx="200">
                  <c:v>1.5779999999999999E-2</c:v>
                </c:pt>
                <c:pt idx="201">
                  <c:v>1.5810000000000001E-2</c:v>
                </c:pt>
                <c:pt idx="202">
                  <c:v>1.5810000000000001E-2</c:v>
                </c:pt>
                <c:pt idx="203">
                  <c:v>1.5869999999999999E-2</c:v>
                </c:pt>
                <c:pt idx="204">
                  <c:v>1.5879999999999998E-2</c:v>
                </c:pt>
                <c:pt idx="205">
                  <c:v>1.5900000000000001E-2</c:v>
                </c:pt>
                <c:pt idx="206">
                  <c:v>1.5900000000000001E-2</c:v>
                </c:pt>
                <c:pt idx="207">
                  <c:v>1.5900000000000001E-2</c:v>
                </c:pt>
                <c:pt idx="208">
                  <c:v>1.6029999999999999E-2</c:v>
                </c:pt>
                <c:pt idx="209">
                  <c:v>1.652E-2</c:v>
                </c:pt>
                <c:pt idx="210">
                  <c:v>1.652E-2</c:v>
                </c:pt>
                <c:pt idx="211">
                  <c:v>1.6559999999999998E-2</c:v>
                </c:pt>
                <c:pt idx="212">
                  <c:v>1.6570000000000001E-2</c:v>
                </c:pt>
                <c:pt idx="213">
                  <c:v>1.6619999999999999E-2</c:v>
                </c:pt>
                <c:pt idx="214">
                  <c:v>1.6660000000000001E-2</c:v>
                </c:pt>
                <c:pt idx="215">
                  <c:v>1.6709999999999999E-2</c:v>
                </c:pt>
                <c:pt idx="216">
                  <c:v>1.678E-2</c:v>
                </c:pt>
                <c:pt idx="217">
                  <c:v>1.6820000000000002E-2</c:v>
                </c:pt>
                <c:pt idx="218">
                  <c:v>1.6820000000000002E-2</c:v>
                </c:pt>
                <c:pt idx="219">
                  <c:v>1.6820000000000002E-2</c:v>
                </c:pt>
                <c:pt idx="220">
                  <c:v>1.6899999999999998E-2</c:v>
                </c:pt>
                <c:pt idx="221">
                  <c:v>1.6899999999999998E-2</c:v>
                </c:pt>
                <c:pt idx="222">
                  <c:v>1.6920000000000001E-2</c:v>
                </c:pt>
                <c:pt idx="223">
                  <c:v>1.6979999999999999E-2</c:v>
                </c:pt>
                <c:pt idx="224">
                  <c:v>1.6990000000000002E-2</c:v>
                </c:pt>
                <c:pt idx="225">
                  <c:v>1.7049999999999999E-2</c:v>
                </c:pt>
                <c:pt idx="226">
                  <c:v>1.7180000000000001E-2</c:v>
                </c:pt>
                <c:pt idx="227">
                  <c:v>1.7180000000000001E-2</c:v>
                </c:pt>
                <c:pt idx="228">
                  <c:v>1.72E-2</c:v>
                </c:pt>
                <c:pt idx="229">
                  <c:v>1.7299999999999999E-2</c:v>
                </c:pt>
                <c:pt idx="230">
                  <c:v>1.7299999999999999E-2</c:v>
                </c:pt>
                <c:pt idx="231">
                  <c:v>1.7330000000000002E-2</c:v>
                </c:pt>
                <c:pt idx="232">
                  <c:v>1.7330000000000002E-2</c:v>
                </c:pt>
                <c:pt idx="233">
                  <c:v>1.7340000000000001E-2</c:v>
                </c:pt>
                <c:pt idx="234">
                  <c:v>1.737E-2</c:v>
                </c:pt>
                <c:pt idx="235">
                  <c:v>1.737E-2</c:v>
                </c:pt>
                <c:pt idx="236">
                  <c:v>1.7430000000000001E-2</c:v>
                </c:pt>
                <c:pt idx="237">
                  <c:v>1.7469999999999999E-2</c:v>
                </c:pt>
                <c:pt idx="238">
                  <c:v>1.7469999999999999E-2</c:v>
                </c:pt>
                <c:pt idx="239">
                  <c:v>1.7520000000000001E-2</c:v>
                </c:pt>
                <c:pt idx="240">
                  <c:v>1.7760000000000001E-2</c:v>
                </c:pt>
                <c:pt idx="241">
                  <c:v>1.7780000000000001E-2</c:v>
                </c:pt>
                <c:pt idx="242">
                  <c:v>1.7780000000000001E-2</c:v>
                </c:pt>
                <c:pt idx="243">
                  <c:v>1.7840000000000002E-2</c:v>
                </c:pt>
                <c:pt idx="244">
                  <c:v>1.7840000000000002E-2</c:v>
                </c:pt>
                <c:pt idx="245">
                  <c:v>1.7899999999999999E-2</c:v>
                </c:pt>
                <c:pt idx="246">
                  <c:v>1.8020000000000001E-2</c:v>
                </c:pt>
                <c:pt idx="247">
                  <c:v>1.8079999999999999E-2</c:v>
                </c:pt>
                <c:pt idx="248">
                  <c:v>1.8259999999999998E-2</c:v>
                </c:pt>
                <c:pt idx="249">
                  <c:v>1.8259999999999998E-2</c:v>
                </c:pt>
                <c:pt idx="250">
                  <c:v>1.839E-2</c:v>
                </c:pt>
                <c:pt idx="251">
                  <c:v>1.8550000000000001E-2</c:v>
                </c:pt>
                <c:pt idx="252">
                  <c:v>1.8550000000000001E-2</c:v>
                </c:pt>
                <c:pt idx="253">
                  <c:v>1.865E-2</c:v>
                </c:pt>
                <c:pt idx="254">
                  <c:v>1.865E-2</c:v>
                </c:pt>
                <c:pt idx="255">
                  <c:v>1.866E-2</c:v>
                </c:pt>
                <c:pt idx="256">
                  <c:v>1.8749999999999999E-2</c:v>
                </c:pt>
                <c:pt idx="257">
                  <c:v>1.8749999999999999E-2</c:v>
                </c:pt>
                <c:pt idx="258">
                  <c:v>1.9050000000000001E-2</c:v>
                </c:pt>
                <c:pt idx="259">
                  <c:v>1.9470000000000001E-2</c:v>
                </c:pt>
                <c:pt idx="260">
                  <c:v>1.9470000000000001E-2</c:v>
                </c:pt>
                <c:pt idx="261">
                  <c:v>1.975E-2</c:v>
                </c:pt>
                <c:pt idx="262">
                  <c:v>1.975E-2</c:v>
                </c:pt>
                <c:pt idx="263">
                  <c:v>1.976E-2</c:v>
                </c:pt>
                <c:pt idx="264">
                  <c:v>1.9949999999999999E-2</c:v>
                </c:pt>
                <c:pt idx="265">
                  <c:v>2.001E-2</c:v>
                </c:pt>
                <c:pt idx="266">
                  <c:v>2.0060000000000001E-2</c:v>
                </c:pt>
                <c:pt idx="267">
                  <c:v>2.019E-2</c:v>
                </c:pt>
                <c:pt idx="268">
                  <c:v>2.019E-2</c:v>
                </c:pt>
                <c:pt idx="269">
                  <c:v>2.0230000000000001E-2</c:v>
                </c:pt>
                <c:pt idx="270">
                  <c:v>2.0230000000000001E-2</c:v>
                </c:pt>
                <c:pt idx="271">
                  <c:v>2.0230000000000001E-2</c:v>
                </c:pt>
                <c:pt idx="272">
                  <c:v>2.0230000000000001E-2</c:v>
                </c:pt>
                <c:pt idx="273">
                  <c:v>2.0240000000000001E-2</c:v>
                </c:pt>
                <c:pt idx="274">
                  <c:v>2.034E-2</c:v>
                </c:pt>
                <c:pt idx="275">
                  <c:v>2.034E-2</c:v>
                </c:pt>
                <c:pt idx="276">
                  <c:v>2.035E-2</c:v>
                </c:pt>
                <c:pt idx="277">
                  <c:v>2.035E-2</c:v>
                </c:pt>
                <c:pt idx="278">
                  <c:v>2.035E-2</c:v>
                </c:pt>
                <c:pt idx="279">
                  <c:v>2.044E-2</c:v>
                </c:pt>
                <c:pt idx="280">
                  <c:v>2.0490000000000001E-2</c:v>
                </c:pt>
                <c:pt idx="281">
                  <c:v>2.052E-2</c:v>
                </c:pt>
                <c:pt idx="282">
                  <c:v>2.0559999999999998E-2</c:v>
                </c:pt>
                <c:pt idx="283">
                  <c:v>2.0559999999999998E-2</c:v>
                </c:pt>
                <c:pt idx="284">
                  <c:v>2.0809999999999999E-2</c:v>
                </c:pt>
                <c:pt idx="285">
                  <c:v>2.0820000000000002E-2</c:v>
                </c:pt>
                <c:pt idx="286">
                  <c:v>2.0820000000000002E-2</c:v>
                </c:pt>
                <c:pt idx="287">
                  <c:v>2.0899999999999998E-2</c:v>
                </c:pt>
                <c:pt idx="288">
                  <c:v>2.0959999999999999E-2</c:v>
                </c:pt>
                <c:pt idx="289">
                  <c:v>2.1059999999999999E-2</c:v>
                </c:pt>
                <c:pt idx="290">
                  <c:v>2.1160000000000002E-2</c:v>
                </c:pt>
                <c:pt idx="291">
                  <c:v>2.1160000000000002E-2</c:v>
                </c:pt>
                <c:pt idx="292">
                  <c:v>2.1180000000000001E-2</c:v>
                </c:pt>
                <c:pt idx="293">
                  <c:v>2.1180000000000001E-2</c:v>
                </c:pt>
                <c:pt idx="294">
                  <c:v>2.1309999999999999E-2</c:v>
                </c:pt>
                <c:pt idx="295">
                  <c:v>2.1309999999999999E-2</c:v>
                </c:pt>
                <c:pt idx="296">
                  <c:v>2.1309999999999999E-2</c:v>
                </c:pt>
                <c:pt idx="297">
                  <c:v>2.1340000000000001E-2</c:v>
                </c:pt>
                <c:pt idx="298">
                  <c:v>2.137E-2</c:v>
                </c:pt>
                <c:pt idx="299">
                  <c:v>2.1510000000000001E-2</c:v>
                </c:pt>
                <c:pt idx="300">
                  <c:v>2.1530000000000001E-2</c:v>
                </c:pt>
                <c:pt idx="301">
                  <c:v>2.1700000000000001E-2</c:v>
                </c:pt>
                <c:pt idx="302">
                  <c:v>2.1829999999999999E-2</c:v>
                </c:pt>
                <c:pt idx="303">
                  <c:v>2.1829999999999999E-2</c:v>
                </c:pt>
                <c:pt idx="304">
                  <c:v>2.197E-2</c:v>
                </c:pt>
                <c:pt idx="305">
                  <c:v>2.198E-2</c:v>
                </c:pt>
                <c:pt idx="306">
                  <c:v>2.2030000000000001E-2</c:v>
                </c:pt>
                <c:pt idx="307">
                  <c:v>2.205E-2</c:v>
                </c:pt>
                <c:pt idx="308">
                  <c:v>2.2069999999999999E-2</c:v>
                </c:pt>
                <c:pt idx="309">
                  <c:v>2.215E-2</c:v>
                </c:pt>
                <c:pt idx="310">
                  <c:v>2.2190000000000001E-2</c:v>
                </c:pt>
                <c:pt idx="311">
                  <c:v>2.2280000000000001E-2</c:v>
                </c:pt>
                <c:pt idx="312">
                  <c:v>2.2280000000000001E-2</c:v>
                </c:pt>
                <c:pt idx="313">
                  <c:v>2.231E-2</c:v>
                </c:pt>
                <c:pt idx="314">
                  <c:v>2.2339999999999999E-2</c:v>
                </c:pt>
                <c:pt idx="315">
                  <c:v>2.2339999999999999E-2</c:v>
                </c:pt>
                <c:pt idx="316">
                  <c:v>2.2360000000000001E-2</c:v>
                </c:pt>
                <c:pt idx="317">
                  <c:v>2.239E-2</c:v>
                </c:pt>
                <c:pt idx="318">
                  <c:v>2.239E-2</c:v>
                </c:pt>
                <c:pt idx="319">
                  <c:v>2.24E-2</c:v>
                </c:pt>
                <c:pt idx="320">
                  <c:v>2.24E-2</c:v>
                </c:pt>
                <c:pt idx="321">
                  <c:v>2.2409999999999999E-2</c:v>
                </c:pt>
                <c:pt idx="322">
                  <c:v>2.2550000000000001E-2</c:v>
                </c:pt>
                <c:pt idx="323">
                  <c:v>2.266E-2</c:v>
                </c:pt>
                <c:pt idx="324">
                  <c:v>2.2700000000000001E-2</c:v>
                </c:pt>
                <c:pt idx="325">
                  <c:v>2.273E-2</c:v>
                </c:pt>
                <c:pt idx="326">
                  <c:v>2.2950000000000002E-2</c:v>
                </c:pt>
                <c:pt idx="327">
                  <c:v>2.2950000000000002E-2</c:v>
                </c:pt>
                <c:pt idx="328">
                  <c:v>2.298E-2</c:v>
                </c:pt>
                <c:pt idx="329">
                  <c:v>2.298E-2</c:v>
                </c:pt>
                <c:pt idx="330">
                  <c:v>2.3029999999999998E-2</c:v>
                </c:pt>
                <c:pt idx="331">
                  <c:v>2.307E-2</c:v>
                </c:pt>
                <c:pt idx="332">
                  <c:v>2.3130000000000001E-2</c:v>
                </c:pt>
                <c:pt idx="333">
                  <c:v>2.316E-2</c:v>
                </c:pt>
                <c:pt idx="334">
                  <c:v>2.3210000000000001E-2</c:v>
                </c:pt>
                <c:pt idx="335">
                  <c:v>2.325E-2</c:v>
                </c:pt>
                <c:pt idx="336">
                  <c:v>2.3310000000000001E-2</c:v>
                </c:pt>
                <c:pt idx="337">
                  <c:v>2.3310000000000001E-2</c:v>
                </c:pt>
                <c:pt idx="338">
                  <c:v>2.342E-2</c:v>
                </c:pt>
                <c:pt idx="339">
                  <c:v>2.342E-2</c:v>
                </c:pt>
                <c:pt idx="340">
                  <c:v>2.342E-2</c:v>
                </c:pt>
                <c:pt idx="341">
                  <c:v>2.3429999999999999E-2</c:v>
                </c:pt>
                <c:pt idx="342">
                  <c:v>2.3429999999999999E-2</c:v>
                </c:pt>
                <c:pt idx="343">
                  <c:v>2.3439999999999999E-2</c:v>
                </c:pt>
                <c:pt idx="344">
                  <c:v>2.3519999999999999E-2</c:v>
                </c:pt>
                <c:pt idx="345">
                  <c:v>2.3539999999999998E-2</c:v>
                </c:pt>
                <c:pt idx="346">
                  <c:v>2.3570000000000001E-2</c:v>
                </c:pt>
                <c:pt idx="347">
                  <c:v>2.3570000000000001E-2</c:v>
                </c:pt>
                <c:pt idx="348">
                  <c:v>2.3570000000000001E-2</c:v>
                </c:pt>
                <c:pt idx="349">
                  <c:v>2.3650000000000001E-2</c:v>
                </c:pt>
                <c:pt idx="350">
                  <c:v>2.3689999999999999E-2</c:v>
                </c:pt>
                <c:pt idx="351">
                  <c:v>2.3879999999999998E-2</c:v>
                </c:pt>
                <c:pt idx="352">
                  <c:v>2.3900000000000001E-2</c:v>
                </c:pt>
                <c:pt idx="353">
                  <c:v>2.3900000000000001E-2</c:v>
                </c:pt>
                <c:pt idx="354">
                  <c:v>2.3910000000000001E-2</c:v>
                </c:pt>
                <c:pt idx="355">
                  <c:v>2.401E-2</c:v>
                </c:pt>
                <c:pt idx="356">
                  <c:v>2.4109999999999999E-2</c:v>
                </c:pt>
                <c:pt idx="357">
                  <c:v>2.4109999999999999E-2</c:v>
                </c:pt>
                <c:pt idx="358">
                  <c:v>2.4119999999999999E-2</c:v>
                </c:pt>
                <c:pt idx="359">
                  <c:v>2.4170000000000001E-2</c:v>
                </c:pt>
                <c:pt idx="360">
                  <c:v>2.4170000000000001E-2</c:v>
                </c:pt>
                <c:pt idx="361">
                  <c:v>2.4279999999999999E-2</c:v>
                </c:pt>
                <c:pt idx="362">
                  <c:v>2.4289999999999999E-2</c:v>
                </c:pt>
                <c:pt idx="363">
                  <c:v>2.4320000000000001E-2</c:v>
                </c:pt>
                <c:pt idx="364">
                  <c:v>2.4320000000000001E-2</c:v>
                </c:pt>
                <c:pt idx="365">
                  <c:v>2.4320000000000001E-2</c:v>
                </c:pt>
                <c:pt idx="366">
                  <c:v>2.4340000000000001E-2</c:v>
                </c:pt>
                <c:pt idx="367">
                  <c:v>2.453E-2</c:v>
                </c:pt>
                <c:pt idx="368">
                  <c:v>2.453E-2</c:v>
                </c:pt>
                <c:pt idx="369">
                  <c:v>2.453E-2</c:v>
                </c:pt>
                <c:pt idx="370">
                  <c:v>2.4570000000000002E-2</c:v>
                </c:pt>
                <c:pt idx="371">
                  <c:v>2.462E-2</c:v>
                </c:pt>
                <c:pt idx="372">
                  <c:v>2.462E-2</c:v>
                </c:pt>
                <c:pt idx="373">
                  <c:v>2.462E-2</c:v>
                </c:pt>
                <c:pt idx="374">
                  <c:v>2.4639999999999999E-2</c:v>
                </c:pt>
                <c:pt idx="375">
                  <c:v>2.4639999999999999E-2</c:v>
                </c:pt>
                <c:pt idx="376">
                  <c:v>2.4660000000000001E-2</c:v>
                </c:pt>
                <c:pt idx="377">
                  <c:v>2.4910000000000002E-2</c:v>
                </c:pt>
                <c:pt idx="378">
                  <c:v>2.494E-2</c:v>
                </c:pt>
                <c:pt idx="379">
                  <c:v>2.5090000000000001E-2</c:v>
                </c:pt>
                <c:pt idx="380">
                  <c:v>2.5100000000000001E-2</c:v>
                </c:pt>
                <c:pt idx="381">
                  <c:v>2.5100000000000001E-2</c:v>
                </c:pt>
                <c:pt idx="382">
                  <c:v>2.5100000000000001E-2</c:v>
                </c:pt>
                <c:pt idx="383">
                  <c:v>2.5100000000000001E-2</c:v>
                </c:pt>
                <c:pt idx="384">
                  <c:v>2.512E-2</c:v>
                </c:pt>
                <c:pt idx="385">
                  <c:v>2.513E-2</c:v>
                </c:pt>
                <c:pt idx="386">
                  <c:v>2.5170000000000001E-2</c:v>
                </c:pt>
                <c:pt idx="387">
                  <c:v>2.5170000000000001E-2</c:v>
                </c:pt>
                <c:pt idx="388">
                  <c:v>2.5170000000000001E-2</c:v>
                </c:pt>
                <c:pt idx="389">
                  <c:v>2.5190000000000001E-2</c:v>
                </c:pt>
                <c:pt idx="390">
                  <c:v>2.5190000000000001E-2</c:v>
                </c:pt>
                <c:pt idx="391">
                  <c:v>2.521E-2</c:v>
                </c:pt>
                <c:pt idx="392">
                  <c:v>2.5250000000000002E-2</c:v>
                </c:pt>
                <c:pt idx="393">
                  <c:v>2.5250000000000002E-2</c:v>
                </c:pt>
                <c:pt idx="394">
                  <c:v>2.5340000000000001E-2</c:v>
                </c:pt>
                <c:pt idx="395">
                  <c:v>2.5340000000000001E-2</c:v>
                </c:pt>
                <c:pt idx="396">
                  <c:v>2.5559999999999999E-2</c:v>
                </c:pt>
                <c:pt idx="397">
                  <c:v>2.5569999999999999E-2</c:v>
                </c:pt>
                <c:pt idx="398">
                  <c:v>2.5850000000000001E-2</c:v>
                </c:pt>
                <c:pt idx="399">
                  <c:v>2.5909999999999999E-2</c:v>
                </c:pt>
                <c:pt idx="400">
                  <c:v>2.596E-2</c:v>
                </c:pt>
                <c:pt idx="401">
                  <c:v>2.598E-2</c:v>
                </c:pt>
                <c:pt idx="402">
                  <c:v>2.598E-2</c:v>
                </c:pt>
                <c:pt idx="403">
                  <c:v>2.598E-2</c:v>
                </c:pt>
                <c:pt idx="404">
                  <c:v>2.598E-2</c:v>
                </c:pt>
                <c:pt idx="405">
                  <c:v>2.6259999999999999E-2</c:v>
                </c:pt>
                <c:pt idx="406">
                  <c:v>2.6259999999999999E-2</c:v>
                </c:pt>
                <c:pt idx="407">
                  <c:v>2.632E-2</c:v>
                </c:pt>
                <c:pt idx="408">
                  <c:v>2.6689999999999998E-2</c:v>
                </c:pt>
                <c:pt idx="409">
                  <c:v>2.691E-2</c:v>
                </c:pt>
                <c:pt idx="410">
                  <c:v>2.691E-2</c:v>
                </c:pt>
                <c:pt idx="411">
                  <c:v>2.6950000000000002E-2</c:v>
                </c:pt>
                <c:pt idx="412">
                  <c:v>2.7130000000000001E-2</c:v>
                </c:pt>
                <c:pt idx="413">
                  <c:v>2.7140000000000001E-2</c:v>
                </c:pt>
                <c:pt idx="414">
                  <c:v>2.7300000000000001E-2</c:v>
                </c:pt>
                <c:pt idx="415">
                  <c:v>2.7310000000000001E-2</c:v>
                </c:pt>
                <c:pt idx="416">
                  <c:v>2.7310000000000001E-2</c:v>
                </c:pt>
                <c:pt idx="417">
                  <c:v>2.7310000000000001E-2</c:v>
                </c:pt>
                <c:pt idx="418">
                  <c:v>2.7310000000000001E-2</c:v>
                </c:pt>
                <c:pt idx="419">
                  <c:v>2.7359999999999999E-2</c:v>
                </c:pt>
                <c:pt idx="420">
                  <c:v>2.7400000000000001E-2</c:v>
                </c:pt>
                <c:pt idx="421">
                  <c:v>2.741E-2</c:v>
                </c:pt>
                <c:pt idx="422">
                  <c:v>2.7480000000000001E-2</c:v>
                </c:pt>
                <c:pt idx="423">
                  <c:v>2.7480000000000001E-2</c:v>
                </c:pt>
                <c:pt idx="424">
                  <c:v>2.7480000000000001E-2</c:v>
                </c:pt>
                <c:pt idx="425">
                  <c:v>2.7730000000000001E-2</c:v>
                </c:pt>
                <c:pt idx="426">
                  <c:v>2.8029999999999999E-2</c:v>
                </c:pt>
                <c:pt idx="427">
                  <c:v>2.8049999999999999E-2</c:v>
                </c:pt>
                <c:pt idx="428">
                  <c:v>2.81E-2</c:v>
                </c:pt>
                <c:pt idx="429">
                  <c:v>2.8160000000000001E-2</c:v>
                </c:pt>
                <c:pt idx="430">
                  <c:v>2.819E-2</c:v>
                </c:pt>
                <c:pt idx="431">
                  <c:v>2.8199999999999999E-2</c:v>
                </c:pt>
                <c:pt idx="432">
                  <c:v>2.8230000000000002E-2</c:v>
                </c:pt>
                <c:pt idx="433">
                  <c:v>2.8230000000000002E-2</c:v>
                </c:pt>
                <c:pt idx="434">
                  <c:v>2.8230000000000002E-2</c:v>
                </c:pt>
                <c:pt idx="435">
                  <c:v>2.8330000000000001E-2</c:v>
                </c:pt>
                <c:pt idx="436">
                  <c:v>2.844E-2</c:v>
                </c:pt>
                <c:pt idx="437">
                  <c:v>2.844E-2</c:v>
                </c:pt>
                <c:pt idx="438">
                  <c:v>2.8490000000000001E-2</c:v>
                </c:pt>
                <c:pt idx="439">
                  <c:v>2.8490000000000001E-2</c:v>
                </c:pt>
                <c:pt idx="440">
                  <c:v>2.8490000000000001E-2</c:v>
                </c:pt>
                <c:pt idx="441">
                  <c:v>2.8490000000000001E-2</c:v>
                </c:pt>
                <c:pt idx="442">
                  <c:v>2.8490000000000001E-2</c:v>
                </c:pt>
                <c:pt idx="443">
                  <c:v>2.8570000000000002E-2</c:v>
                </c:pt>
                <c:pt idx="444">
                  <c:v>2.8580000000000001E-2</c:v>
                </c:pt>
                <c:pt idx="445">
                  <c:v>2.8660000000000001E-2</c:v>
                </c:pt>
                <c:pt idx="446">
                  <c:v>2.8660000000000001E-2</c:v>
                </c:pt>
                <c:pt idx="447">
                  <c:v>2.8729999999999999E-2</c:v>
                </c:pt>
                <c:pt idx="448">
                  <c:v>2.8879999999999999E-2</c:v>
                </c:pt>
                <c:pt idx="449">
                  <c:v>2.8979999999999999E-2</c:v>
                </c:pt>
                <c:pt idx="450">
                  <c:v>2.9020000000000001E-2</c:v>
                </c:pt>
                <c:pt idx="451">
                  <c:v>2.913E-2</c:v>
                </c:pt>
                <c:pt idx="452">
                  <c:v>2.9149999999999999E-2</c:v>
                </c:pt>
                <c:pt idx="453">
                  <c:v>2.9170000000000001E-2</c:v>
                </c:pt>
                <c:pt idx="454">
                  <c:v>2.9190000000000001E-2</c:v>
                </c:pt>
                <c:pt idx="455">
                  <c:v>2.938E-2</c:v>
                </c:pt>
                <c:pt idx="456">
                  <c:v>2.938E-2</c:v>
                </c:pt>
                <c:pt idx="457">
                  <c:v>2.9440000000000001E-2</c:v>
                </c:pt>
                <c:pt idx="458">
                  <c:v>2.947E-2</c:v>
                </c:pt>
                <c:pt idx="459">
                  <c:v>2.9489999999999999E-2</c:v>
                </c:pt>
                <c:pt idx="460">
                  <c:v>2.9499999999999998E-2</c:v>
                </c:pt>
                <c:pt idx="461">
                  <c:v>2.9530000000000001E-2</c:v>
                </c:pt>
                <c:pt idx="462">
                  <c:v>2.9559999999999999E-2</c:v>
                </c:pt>
                <c:pt idx="463">
                  <c:v>2.9690000000000001E-2</c:v>
                </c:pt>
                <c:pt idx="464">
                  <c:v>2.9780000000000001E-2</c:v>
                </c:pt>
                <c:pt idx="465">
                  <c:v>2.9780000000000001E-2</c:v>
                </c:pt>
                <c:pt idx="466">
                  <c:v>2.9899999999999999E-2</c:v>
                </c:pt>
                <c:pt idx="467">
                  <c:v>2.9960000000000001E-2</c:v>
                </c:pt>
                <c:pt idx="468">
                  <c:v>3.0120000000000001E-2</c:v>
                </c:pt>
                <c:pt idx="469">
                  <c:v>3.0120000000000001E-2</c:v>
                </c:pt>
                <c:pt idx="470">
                  <c:v>3.0120000000000001E-2</c:v>
                </c:pt>
                <c:pt idx="471">
                  <c:v>3.023E-2</c:v>
                </c:pt>
                <c:pt idx="472">
                  <c:v>3.031E-2</c:v>
                </c:pt>
                <c:pt idx="473">
                  <c:v>3.0360000000000002E-2</c:v>
                </c:pt>
                <c:pt idx="474">
                  <c:v>3.0470000000000001E-2</c:v>
                </c:pt>
                <c:pt idx="475">
                  <c:v>3.0589999999999999E-2</c:v>
                </c:pt>
                <c:pt idx="476">
                  <c:v>3.075E-2</c:v>
                </c:pt>
                <c:pt idx="477">
                  <c:v>3.0759999999999999E-2</c:v>
                </c:pt>
                <c:pt idx="478">
                  <c:v>3.083E-2</c:v>
                </c:pt>
                <c:pt idx="479">
                  <c:v>3.0859999999999999E-2</c:v>
                </c:pt>
                <c:pt idx="480">
                  <c:v>3.091E-2</c:v>
                </c:pt>
                <c:pt idx="481">
                  <c:v>3.0960000000000001E-2</c:v>
                </c:pt>
                <c:pt idx="482">
                  <c:v>3.108E-2</c:v>
                </c:pt>
                <c:pt idx="483">
                  <c:v>3.108E-2</c:v>
                </c:pt>
                <c:pt idx="484">
                  <c:v>3.108E-2</c:v>
                </c:pt>
                <c:pt idx="485">
                  <c:v>3.1099999999999999E-2</c:v>
                </c:pt>
                <c:pt idx="486">
                  <c:v>3.1140000000000001E-2</c:v>
                </c:pt>
                <c:pt idx="487">
                  <c:v>3.1140000000000001E-2</c:v>
                </c:pt>
                <c:pt idx="488">
                  <c:v>3.116E-2</c:v>
                </c:pt>
                <c:pt idx="489">
                  <c:v>3.117E-2</c:v>
                </c:pt>
                <c:pt idx="490">
                  <c:v>3.1179999999999999E-2</c:v>
                </c:pt>
                <c:pt idx="491">
                  <c:v>3.1199999999999999E-2</c:v>
                </c:pt>
                <c:pt idx="492">
                  <c:v>3.1199999999999999E-2</c:v>
                </c:pt>
                <c:pt idx="493">
                  <c:v>3.1199999999999999E-2</c:v>
                </c:pt>
                <c:pt idx="494">
                  <c:v>3.1210000000000002E-2</c:v>
                </c:pt>
                <c:pt idx="495">
                  <c:v>3.1210000000000002E-2</c:v>
                </c:pt>
                <c:pt idx="496">
                  <c:v>3.1210000000000002E-2</c:v>
                </c:pt>
                <c:pt idx="497">
                  <c:v>3.1320000000000001E-2</c:v>
                </c:pt>
                <c:pt idx="498">
                  <c:v>3.143E-2</c:v>
                </c:pt>
                <c:pt idx="499">
                  <c:v>3.143E-2</c:v>
                </c:pt>
                <c:pt idx="500">
                  <c:v>3.1469999999999998E-2</c:v>
                </c:pt>
                <c:pt idx="501">
                  <c:v>3.1480000000000001E-2</c:v>
                </c:pt>
                <c:pt idx="502">
                  <c:v>3.1480000000000001E-2</c:v>
                </c:pt>
                <c:pt idx="503">
                  <c:v>3.1620000000000002E-2</c:v>
                </c:pt>
                <c:pt idx="504">
                  <c:v>3.1620000000000002E-2</c:v>
                </c:pt>
                <c:pt idx="505">
                  <c:v>3.1660000000000001E-2</c:v>
                </c:pt>
                <c:pt idx="506">
                  <c:v>3.1919999999999997E-2</c:v>
                </c:pt>
                <c:pt idx="507">
                  <c:v>3.2009999999999997E-2</c:v>
                </c:pt>
                <c:pt idx="508">
                  <c:v>3.236E-2</c:v>
                </c:pt>
                <c:pt idx="509">
                  <c:v>3.2550000000000003E-2</c:v>
                </c:pt>
                <c:pt idx="510">
                  <c:v>3.2599999999999997E-2</c:v>
                </c:pt>
                <c:pt idx="511">
                  <c:v>3.2599999999999997E-2</c:v>
                </c:pt>
                <c:pt idx="512">
                  <c:v>3.2640000000000002E-2</c:v>
                </c:pt>
                <c:pt idx="513">
                  <c:v>3.2640000000000002E-2</c:v>
                </c:pt>
                <c:pt idx="514">
                  <c:v>3.2640000000000002E-2</c:v>
                </c:pt>
                <c:pt idx="515">
                  <c:v>3.2719999999999999E-2</c:v>
                </c:pt>
                <c:pt idx="516">
                  <c:v>3.2719999999999999E-2</c:v>
                </c:pt>
                <c:pt idx="517">
                  <c:v>3.2719999999999999E-2</c:v>
                </c:pt>
                <c:pt idx="518">
                  <c:v>3.2820000000000002E-2</c:v>
                </c:pt>
                <c:pt idx="519">
                  <c:v>3.2890000000000003E-2</c:v>
                </c:pt>
                <c:pt idx="520">
                  <c:v>3.2899999999999999E-2</c:v>
                </c:pt>
                <c:pt idx="521">
                  <c:v>3.2939999999999997E-2</c:v>
                </c:pt>
                <c:pt idx="522">
                  <c:v>3.2960000000000003E-2</c:v>
                </c:pt>
                <c:pt idx="523">
                  <c:v>3.2960000000000003E-2</c:v>
                </c:pt>
                <c:pt idx="524">
                  <c:v>3.2980000000000002E-2</c:v>
                </c:pt>
                <c:pt idx="525">
                  <c:v>3.3329999999999999E-2</c:v>
                </c:pt>
                <c:pt idx="526">
                  <c:v>3.3329999999999999E-2</c:v>
                </c:pt>
                <c:pt idx="527">
                  <c:v>3.3349999999999998E-2</c:v>
                </c:pt>
                <c:pt idx="528">
                  <c:v>3.3410000000000002E-2</c:v>
                </c:pt>
                <c:pt idx="529">
                  <c:v>3.3410000000000002E-2</c:v>
                </c:pt>
                <c:pt idx="530">
                  <c:v>3.3709999999999997E-2</c:v>
                </c:pt>
                <c:pt idx="531">
                  <c:v>3.3730000000000003E-2</c:v>
                </c:pt>
                <c:pt idx="532">
                  <c:v>3.3750000000000002E-2</c:v>
                </c:pt>
                <c:pt idx="533">
                  <c:v>3.3779999999999998E-2</c:v>
                </c:pt>
                <c:pt idx="534">
                  <c:v>3.3930000000000002E-2</c:v>
                </c:pt>
                <c:pt idx="535">
                  <c:v>3.4029999999999998E-2</c:v>
                </c:pt>
                <c:pt idx="536">
                  <c:v>3.4279999999999998E-2</c:v>
                </c:pt>
                <c:pt idx="537">
                  <c:v>3.4279999999999998E-2</c:v>
                </c:pt>
                <c:pt idx="538">
                  <c:v>3.4369999999999998E-2</c:v>
                </c:pt>
                <c:pt idx="539">
                  <c:v>3.4410000000000003E-2</c:v>
                </c:pt>
                <c:pt idx="540">
                  <c:v>3.4509999999999999E-2</c:v>
                </c:pt>
                <c:pt idx="541">
                  <c:v>3.4590000000000003E-2</c:v>
                </c:pt>
                <c:pt idx="542">
                  <c:v>3.4790000000000001E-2</c:v>
                </c:pt>
                <c:pt idx="543">
                  <c:v>3.4909999999999997E-2</c:v>
                </c:pt>
                <c:pt idx="544">
                  <c:v>3.5119999999999998E-2</c:v>
                </c:pt>
                <c:pt idx="545">
                  <c:v>3.5150000000000001E-2</c:v>
                </c:pt>
                <c:pt idx="546">
                  <c:v>3.5159999999999997E-2</c:v>
                </c:pt>
                <c:pt idx="547">
                  <c:v>3.5159999999999997E-2</c:v>
                </c:pt>
                <c:pt idx="548">
                  <c:v>3.5220000000000001E-2</c:v>
                </c:pt>
                <c:pt idx="549">
                  <c:v>3.5290000000000002E-2</c:v>
                </c:pt>
                <c:pt idx="550">
                  <c:v>3.551E-2</c:v>
                </c:pt>
                <c:pt idx="551">
                  <c:v>3.5680000000000003E-2</c:v>
                </c:pt>
                <c:pt idx="552">
                  <c:v>3.576E-2</c:v>
                </c:pt>
                <c:pt idx="553">
                  <c:v>3.576E-2</c:v>
                </c:pt>
                <c:pt idx="554">
                  <c:v>3.5830000000000001E-2</c:v>
                </c:pt>
                <c:pt idx="555">
                  <c:v>3.585E-2</c:v>
                </c:pt>
                <c:pt idx="556">
                  <c:v>3.5990000000000001E-2</c:v>
                </c:pt>
                <c:pt idx="557">
                  <c:v>3.6159999999999998E-2</c:v>
                </c:pt>
                <c:pt idx="558">
                  <c:v>3.6240000000000001E-2</c:v>
                </c:pt>
                <c:pt idx="559">
                  <c:v>3.635E-2</c:v>
                </c:pt>
                <c:pt idx="560">
                  <c:v>3.6819999999999999E-2</c:v>
                </c:pt>
                <c:pt idx="561">
                  <c:v>3.6819999999999999E-2</c:v>
                </c:pt>
                <c:pt idx="562">
                  <c:v>3.6970000000000003E-2</c:v>
                </c:pt>
                <c:pt idx="563">
                  <c:v>3.7019999999999997E-2</c:v>
                </c:pt>
                <c:pt idx="564">
                  <c:v>3.7019999999999997E-2</c:v>
                </c:pt>
                <c:pt idx="565">
                  <c:v>3.7019999999999997E-2</c:v>
                </c:pt>
                <c:pt idx="566">
                  <c:v>3.7019999999999997E-2</c:v>
                </c:pt>
                <c:pt idx="567">
                  <c:v>3.705E-2</c:v>
                </c:pt>
                <c:pt idx="568">
                  <c:v>3.7069999999999999E-2</c:v>
                </c:pt>
                <c:pt idx="569">
                  <c:v>3.7249999999999998E-2</c:v>
                </c:pt>
                <c:pt idx="570">
                  <c:v>3.7249999999999998E-2</c:v>
                </c:pt>
                <c:pt idx="571">
                  <c:v>3.73E-2</c:v>
                </c:pt>
                <c:pt idx="572">
                  <c:v>3.7400000000000003E-2</c:v>
                </c:pt>
                <c:pt idx="573">
                  <c:v>3.7530000000000001E-2</c:v>
                </c:pt>
                <c:pt idx="574">
                  <c:v>3.7560000000000003E-2</c:v>
                </c:pt>
                <c:pt idx="575">
                  <c:v>3.7560000000000003E-2</c:v>
                </c:pt>
                <c:pt idx="576">
                  <c:v>3.7870000000000001E-2</c:v>
                </c:pt>
                <c:pt idx="577">
                  <c:v>3.7900000000000003E-2</c:v>
                </c:pt>
                <c:pt idx="578">
                  <c:v>3.7960000000000001E-2</c:v>
                </c:pt>
                <c:pt idx="579">
                  <c:v>3.8179999999999999E-2</c:v>
                </c:pt>
                <c:pt idx="580">
                  <c:v>3.8179999999999999E-2</c:v>
                </c:pt>
                <c:pt idx="581">
                  <c:v>3.8280000000000002E-2</c:v>
                </c:pt>
                <c:pt idx="582">
                  <c:v>3.8339999999999999E-2</c:v>
                </c:pt>
                <c:pt idx="583">
                  <c:v>3.8469999999999997E-2</c:v>
                </c:pt>
                <c:pt idx="584">
                  <c:v>3.848E-2</c:v>
                </c:pt>
                <c:pt idx="585">
                  <c:v>3.8730000000000001E-2</c:v>
                </c:pt>
                <c:pt idx="586">
                  <c:v>3.884E-2</c:v>
                </c:pt>
                <c:pt idx="587">
                  <c:v>3.9019999999999999E-2</c:v>
                </c:pt>
                <c:pt idx="588">
                  <c:v>3.909E-2</c:v>
                </c:pt>
                <c:pt idx="589">
                  <c:v>3.9100000000000003E-2</c:v>
                </c:pt>
                <c:pt idx="590">
                  <c:v>4.0140000000000002E-2</c:v>
                </c:pt>
                <c:pt idx="591">
                  <c:v>4.0349999999999997E-2</c:v>
                </c:pt>
                <c:pt idx="592">
                  <c:v>4.0559999999999999E-2</c:v>
                </c:pt>
                <c:pt idx="593">
                  <c:v>4.0559999999999999E-2</c:v>
                </c:pt>
                <c:pt idx="594">
                  <c:v>4.0770000000000001E-2</c:v>
                </c:pt>
                <c:pt idx="595">
                  <c:v>4.0890000000000003E-2</c:v>
                </c:pt>
                <c:pt idx="596">
                  <c:v>4.095E-2</c:v>
                </c:pt>
                <c:pt idx="597">
                  <c:v>4.0989999999999999E-2</c:v>
                </c:pt>
                <c:pt idx="598">
                  <c:v>4.1009999999999998E-2</c:v>
                </c:pt>
                <c:pt idx="599">
                  <c:v>4.1669999999999999E-2</c:v>
                </c:pt>
                <c:pt idx="600">
                  <c:v>4.2220000000000001E-2</c:v>
                </c:pt>
                <c:pt idx="601">
                  <c:v>4.258E-2</c:v>
                </c:pt>
                <c:pt idx="602">
                  <c:v>4.2680000000000003E-2</c:v>
                </c:pt>
                <c:pt idx="603">
                  <c:v>4.2680000000000003E-2</c:v>
                </c:pt>
                <c:pt idx="604">
                  <c:v>4.2849999999999999E-2</c:v>
                </c:pt>
                <c:pt idx="605">
                  <c:v>4.2849999999999999E-2</c:v>
                </c:pt>
                <c:pt idx="606">
                  <c:v>4.2889999999999998E-2</c:v>
                </c:pt>
                <c:pt idx="607">
                  <c:v>4.3060000000000001E-2</c:v>
                </c:pt>
                <c:pt idx="608">
                  <c:v>4.3490000000000001E-2</c:v>
                </c:pt>
                <c:pt idx="609">
                  <c:v>4.3490000000000001E-2</c:v>
                </c:pt>
                <c:pt idx="610">
                  <c:v>4.3490000000000001E-2</c:v>
                </c:pt>
                <c:pt idx="611">
                  <c:v>4.369E-2</c:v>
                </c:pt>
                <c:pt idx="612">
                  <c:v>4.4080000000000001E-2</c:v>
                </c:pt>
                <c:pt idx="613">
                  <c:v>4.4380000000000003E-2</c:v>
                </c:pt>
                <c:pt idx="614">
                  <c:v>4.4389999999999999E-2</c:v>
                </c:pt>
                <c:pt idx="615">
                  <c:v>4.4400000000000002E-2</c:v>
                </c:pt>
                <c:pt idx="616">
                  <c:v>4.4639999999999999E-2</c:v>
                </c:pt>
                <c:pt idx="617">
                  <c:v>4.487E-2</c:v>
                </c:pt>
                <c:pt idx="618">
                  <c:v>4.521E-2</c:v>
                </c:pt>
                <c:pt idx="619">
                  <c:v>4.5449999999999997E-2</c:v>
                </c:pt>
                <c:pt idx="620">
                  <c:v>4.5749999999999999E-2</c:v>
                </c:pt>
                <c:pt idx="621">
                  <c:v>4.5749999999999999E-2</c:v>
                </c:pt>
                <c:pt idx="622">
                  <c:v>4.5830000000000003E-2</c:v>
                </c:pt>
                <c:pt idx="623">
                  <c:v>4.5900000000000003E-2</c:v>
                </c:pt>
                <c:pt idx="624">
                  <c:v>4.6249999999999999E-2</c:v>
                </c:pt>
                <c:pt idx="625">
                  <c:v>4.6309999999999997E-2</c:v>
                </c:pt>
                <c:pt idx="626">
                  <c:v>4.6429999999999999E-2</c:v>
                </c:pt>
                <c:pt idx="627">
                  <c:v>4.6559999999999997E-2</c:v>
                </c:pt>
                <c:pt idx="628">
                  <c:v>4.6640000000000001E-2</c:v>
                </c:pt>
                <c:pt idx="629">
                  <c:v>4.6820000000000001E-2</c:v>
                </c:pt>
                <c:pt idx="630">
                  <c:v>4.6820000000000001E-2</c:v>
                </c:pt>
                <c:pt idx="631">
                  <c:v>4.691E-2</c:v>
                </c:pt>
                <c:pt idx="632">
                  <c:v>4.7379999999999999E-2</c:v>
                </c:pt>
                <c:pt idx="633">
                  <c:v>4.7600000000000003E-2</c:v>
                </c:pt>
                <c:pt idx="634">
                  <c:v>4.777E-2</c:v>
                </c:pt>
                <c:pt idx="635">
                  <c:v>4.777E-2</c:v>
                </c:pt>
                <c:pt idx="636">
                  <c:v>4.8189999999999997E-2</c:v>
                </c:pt>
                <c:pt idx="637">
                  <c:v>4.8370000000000003E-2</c:v>
                </c:pt>
                <c:pt idx="638">
                  <c:v>4.8599999999999997E-2</c:v>
                </c:pt>
                <c:pt idx="639">
                  <c:v>4.8649999999999999E-2</c:v>
                </c:pt>
                <c:pt idx="640">
                  <c:v>4.9340000000000002E-2</c:v>
                </c:pt>
                <c:pt idx="641">
                  <c:v>4.9399999999999999E-2</c:v>
                </c:pt>
                <c:pt idx="642">
                  <c:v>4.9439999999999998E-2</c:v>
                </c:pt>
                <c:pt idx="643">
                  <c:v>4.9849999999999998E-2</c:v>
                </c:pt>
                <c:pt idx="644">
                  <c:v>4.9889999999999997E-2</c:v>
                </c:pt>
                <c:pt idx="645">
                  <c:v>5.0180000000000002E-2</c:v>
                </c:pt>
                <c:pt idx="646">
                  <c:v>5.0229999999999997E-2</c:v>
                </c:pt>
                <c:pt idx="647">
                  <c:v>5.0319999999999997E-2</c:v>
                </c:pt>
                <c:pt idx="648">
                  <c:v>5.0439999999999999E-2</c:v>
                </c:pt>
                <c:pt idx="649">
                  <c:v>5.049E-2</c:v>
                </c:pt>
                <c:pt idx="650">
                  <c:v>5.0520000000000002E-2</c:v>
                </c:pt>
                <c:pt idx="651">
                  <c:v>5.0659999999999997E-2</c:v>
                </c:pt>
                <c:pt idx="652">
                  <c:v>5.1060000000000001E-2</c:v>
                </c:pt>
                <c:pt idx="653">
                  <c:v>5.126E-2</c:v>
                </c:pt>
                <c:pt idx="654">
                  <c:v>5.151E-2</c:v>
                </c:pt>
                <c:pt idx="655">
                  <c:v>5.194E-2</c:v>
                </c:pt>
                <c:pt idx="656">
                  <c:v>5.2019999999999997E-2</c:v>
                </c:pt>
                <c:pt idx="657">
                  <c:v>5.2019999999999997E-2</c:v>
                </c:pt>
                <c:pt idx="658">
                  <c:v>5.2220000000000003E-2</c:v>
                </c:pt>
                <c:pt idx="659">
                  <c:v>5.262E-2</c:v>
                </c:pt>
                <c:pt idx="660">
                  <c:v>5.3089999999999998E-2</c:v>
                </c:pt>
                <c:pt idx="661">
                  <c:v>5.3159999999999999E-2</c:v>
                </c:pt>
                <c:pt idx="662">
                  <c:v>5.3460000000000001E-2</c:v>
                </c:pt>
                <c:pt idx="663">
                  <c:v>5.4679999999999999E-2</c:v>
                </c:pt>
                <c:pt idx="664">
                  <c:v>5.4690000000000003E-2</c:v>
                </c:pt>
                <c:pt idx="665">
                  <c:v>5.5019999999999999E-2</c:v>
                </c:pt>
                <c:pt idx="666">
                  <c:v>5.5410000000000001E-2</c:v>
                </c:pt>
                <c:pt idx="667">
                  <c:v>5.6140000000000002E-2</c:v>
                </c:pt>
                <c:pt idx="668">
                  <c:v>5.6529999999999997E-2</c:v>
                </c:pt>
                <c:pt idx="669">
                  <c:v>5.6930000000000001E-2</c:v>
                </c:pt>
                <c:pt idx="670">
                  <c:v>5.7079999999999999E-2</c:v>
                </c:pt>
                <c:pt idx="671">
                  <c:v>5.7279999999999998E-2</c:v>
                </c:pt>
                <c:pt idx="672">
                  <c:v>5.824E-2</c:v>
                </c:pt>
                <c:pt idx="673">
                  <c:v>5.824E-2</c:v>
                </c:pt>
                <c:pt idx="674">
                  <c:v>5.8299999999999998E-2</c:v>
                </c:pt>
                <c:pt idx="675">
                  <c:v>5.8860000000000003E-2</c:v>
                </c:pt>
                <c:pt idx="676">
                  <c:v>5.8860000000000003E-2</c:v>
                </c:pt>
                <c:pt idx="677">
                  <c:v>5.9740000000000001E-2</c:v>
                </c:pt>
                <c:pt idx="678">
                  <c:v>6.0920000000000002E-2</c:v>
                </c:pt>
                <c:pt idx="679">
                  <c:v>6.0990000000000003E-2</c:v>
                </c:pt>
                <c:pt idx="680">
                  <c:v>6.0990000000000003E-2</c:v>
                </c:pt>
                <c:pt idx="681">
                  <c:v>6.1210000000000001E-2</c:v>
                </c:pt>
                <c:pt idx="682">
                  <c:v>6.1370000000000001E-2</c:v>
                </c:pt>
                <c:pt idx="683">
                  <c:v>6.1370000000000001E-2</c:v>
                </c:pt>
                <c:pt idx="684">
                  <c:v>6.1530000000000001E-2</c:v>
                </c:pt>
                <c:pt idx="685">
                  <c:v>6.3719999999999999E-2</c:v>
                </c:pt>
                <c:pt idx="686">
                  <c:v>6.3839999999999994E-2</c:v>
                </c:pt>
                <c:pt idx="687">
                  <c:v>6.4460000000000003E-2</c:v>
                </c:pt>
                <c:pt idx="688">
                  <c:v>6.5329999999999999E-2</c:v>
                </c:pt>
                <c:pt idx="689">
                  <c:v>6.6269999999999996E-2</c:v>
                </c:pt>
                <c:pt idx="690">
                  <c:v>6.6540000000000002E-2</c:v>
                </c:pt>
                <c:pt idx="691">
                  <c:v>6.7110000000000003E-2</c:v>
                </c:pt>
                <c:pt idx="692">
                  <c:v>6.7250000000000004E-2</c:v>
                </c:pt>
                <c:pt idx="693">
                  <c:v>6.7860000000000004E-2</c:v>
                </c:pt>
                <c:pt idx="694">
                  <c:v>6.8440000000000001E-2</c:v>
                </c:pt>
                <c:pt idx="695">
                  <c:v>6.8860000000000005E-2</c:v>
                </c:pt>
                <c:pt idx="696">
                  <c:v>6.8970000000000004E-2</c:v>
                </c:pt>
                <c:pt idx="697">
                  <c:v>7.0230000000000001E-2</c:v>
                </c:pt>
                <c:pt idx="698">
                  <c:v>7.0559999999999998E-2</c:v>
                </c:pt>
                <c:pt idx="699">
                  <c:v>7.0559999999999998E-2</c:v>
                </c:pt>
                <c:pt idx="700">
                  <c:v>7.0730000000000001E-2</c:v>
                </c:pt>
                <c:pt idx="701">
                  <c:v>7.0830000000000004E-2</c:v>
                </c:pt>
                <c:pt idx="702">
                  <c:v>7.0889999999999995E-2</c:v>
                </c:pt>
                <c:pt idx="703">
                  <c:v>7.0900000000000005E-2</c:v>
                </c:pt>
                <c:pt idx="704">
                  <c:v>7.0910000000000001E-2</c:v>
                </c:pt>
                <c:pt idx="705">
                  <c:v>7.1160000000000001E-2</c:v>
                </c:pt>
                <c:pt idx="706">
                  <c:v>7.1580000000000005E-2</c:v>
                </c:pt>
                <c:pt idx="707">
                  <c:v>7.1669999999999998E-2</c:v>
                </c:pt>
                <c:pt idx="708">
                  <c:v>7.1929999999999994E-2</c:v>
                </c:pt>
                <c:pt idx="709">
                  <c:v>7.2220000000000006E-2</c:v>
                </c:pt>
                <c:pt idx="710">
                  <c:v>7.2520000000000001E-2</c:v>
                </c:pt>
                <c:pt idx="711">
                  <c:v>7.3929999999999996E-2</c:v>
                </c:pt>
                <c:pt idx="712">
                  <c:v>7.4399999999999994E-2</c:v>
                </c:pt>
                <c:pt idx="713">
                  <c:v>7.4459999999999998E-2</c:v>
                </c:pt>
                <c:pt idx="714">
                  <c:v>7.5200000000000003E-2</c:v>
                </c:pt>
                <c:pt idx="715">
                  <c:v>7.5200000000000003E-2</c:v>
                </c:pt>
                <c:pt idx="716">
                  <c:v>7.5600000000000001E-2</c:v>
                </c:pt>
                <c:pt idx="717">
                  <c:v>7.5749999999999998E-2</c:v>
                </c:pt>
                <c:pt idx="718">
                  <c:v>7.5880000000000003E-2</c:v>
                </c:pt>
                <c:pt idx="719">
                  <c:v>7.8450000000000006E-2</c:v>
                </c:pt>
                <c:pt idx="720">
                  <c:v>7.8589999999999993E-2</c:v>
                </c:pt>
                <c:pt idx="721">
                  <c:v>7.8750000000000001E-2</c:v>
                </c:pt>
                <c:pt idx="722">
                  <c:v>7.8750000000000001E-2</c:v>
                </c:pt>
                <c:pt idx="723">
                  <c:v>7.8950000000000006E-2</c:v>
                </c:pt>
                <c:pt idx="724">
                  <c:v>7.9060000000000005E-2</c:v>
                </c:pt>
                <c:pt idx="725">
                  <c:v>7.9310000000000005E-2</c:v>
                </c:pt>
                <c:pt idx="726">
                  <c:v>7.9909999999999995E-2</c:v>
                </c:pt>
                <c:pt idx="727">
                  <c:v>8.0089999999999995E-2</c:v>
                </c:pt>
                <c:pt idx="728">
                  <c:v>8.1670000000000006E-2</c:v>
                </c:pt>
                <c:pt idx="729">
                  <c:v>8.2449999999999996E-2</c:v>
                </c:pt>
                <c:pt idx="730">
                  <c:v>8.2820000000000005E-2</c:v>
                </c:pt>
                <c:pt idx="731">
                  <c:v>8.3089999999999997E-2</c:v>
                </c:pt>
                <c:pt idx="732">
                  <c:v>8.4099999999999994E-2</c:v>
                </c:pt>
                <c:pt idx="733">
                  <c:v>8.5720000000000005E-2</c:v>
                </c:pt>
                <c:pt idx="734">
                  <c:v>8.7040000000000006E-2</c:v>
                </c:pt>
                <c:pt idx="735">
                  <c:v>8.8700000000000001E-2</c:v>
                </c:pt>
                <c:pt idx="736">
                  <c:v>9.0389999999999998E-2</c:v>
                </c:pt>
                <c:pt idx="737">
                  <c:v>9.0889999999999999E-2</c:v>
                </c:pt>
                <c:pt idx="738">
                  <c:v>9.2050000000000007E-2</c:v>
                </c:pt>
                <c:pt idx="739">
                  <c:v>9.2929999999999999E-2</c:v>
                </c:pt>
                <c:pt idx="740">
                  <c:v>9.9500000000000005E-2</c:v>
                </c:pt>
                <c:pt idx="741">
                  <c:v>0.10165</c:v>
                </c:pt>
                <c:pt idx="742">
                  <c:v>0.10221</c:v>
                </c:pt>
                <c:pt idx="743">
                  <c:v>0.10246</c:v>
                </c:pt>
                <c:pt idx="744">
                  <c:v>0.10294</c:v>
                </c:pt>
                <c:pt idx="745">
                  <c:v>0.10360999999999999</c:v>
                </c:pt>
                <c:pt idx="746">
                  <c:v>0.10374</c:v>
                </c:pt>
                <c:pt idx="747">
                  <c:v>0.10507</c:v>
                </c:pt>
                <c:pt idx="748">
                  <c:v>0.10661</c:v>
                </c:pt>
                <c:pt idx="749">
                  <c:v>0.10707</c:v>
                </c:pt>
                <c:pt idx="750">
                  <c:v>0.10711</c:v>
                </c:pt>
                <c:pt idx="751">
                  <c:v>0.10713</c:v>
                </c:pt>
                <c:pt idx="752">
                  <c:v>0.10774</c:v>
                </c:pt>
                <c:pt idx="753">
                  <c:v>0.10793999999999999</c:v>
                </c:pt>
                <c:pt idx="754">
                  <c:v>0.10908</c:v>
                </c:pt>
                <c:pt idx="755">
                  <c:v>0.11001</c:v>
                </c:pt>
                <c:pt idx="756">
                  <c:v>0.11259</c:v>
                </c:pt>
                <c:pt idx="757">
                  <c:v>0.11388</c:v>
                </c:pt>
                <c:pt idx="758">
                  <c:v>0.11650000000000001</c:v>
                </c:pt>
                <c:pt idx="759">
                  <c:v>0.11652999999999999</c:v>
                </c:pt>
                <c:pt idx="760">
                  <c:v>0.1176</c:v>
                </c:pt>
                <c:pt idx="761">
                  <c:v>0.11792</c:v>
                </c:pt>
                <c:pt idx="762">
                  <c:v>0.11817999999999999</c:v>
                </c:pt>
                <c:pt idx="763">
                  <c:v>0.11901</c:v>
                </c:pt>
                <c:pt idx="764">
                  <c:v>0.12014</c:v>
                </c:pt>
                <c:pt idx="765">
                  <c:v>0.12058000000000001</c:v>
                </c:pt>
                <c:pt idx="766">
                  <c:v>0.12086</c:v>
                </c:pt>
                <c:pt idx="767">
                  <c:v>0.12207</c:v>
                </c:pt>
                <c:pt idx="768">
                  <c:v>0.12231</c:v>
                </c:pt>
                <c:pt idx="769">
                  <c:v>0.12278</c:v>
                </c:pt>
                <c:pt idx="770">
                  <c:v>0.12316000000000001</c:v>
                </c:pt>
                <c:pt idx="771">
                  <c:v>0.12357</c:v>
                </c:pt>
                <c:pt idx="772">
                  <c:v>0.12377000000000001</c:v>
                </c:pt>
                <c:pt idx="773">
                  <c:v>0.12383</c:v>
                </c:pt>
                <c:pt idx="774">
                  <c:v>0.12393</c:v>
                </c:pt>
                <c:pt idx="775">
                  <c:v>0.12404999999999999</c:v>
                </c:pt>
                <c:pt idx="776">
                  <c:v>0.12472</c:v>
                </c:pt>
                <c:pt idx="777">
                  <c:v>0.12559999999999999</c:v>
                </c:pt>
                <c:pt idx="778">
                  <c:v>0.12623000000000001</c:v>
                </c:pt>
                <c:pt idx="779">
                  <c:v>0.12706000000000001</c:v>
                </c:pt>
                <c:pt idx="780">
                  <c:v>0.12709999999999999</c:v>
                </c:pt>
                <c:pt idx="781">
                  <c:v>0.12720000000000001</c:v>
                </c:pt>
                <c:pt idx="782">
                  <c:v>0.12731999999999999</c:v>
                </c:pt>
                <c:pt idx="783">
                  <c:v>0.12920000000000001</c:v>
                </c:pt>
                <c:pt idx="784">
                  <c:v>0.12920999999999999</c:v>
                </c:pt>
                <c:pt idx="785">
                  <c:v>0.1295</c:v>
                </c:pt>
                <c:pt idx="786">
                  <c:v>0.12958</c:v>
                </c:pt>
                <c:pt idx="787">
                  <c:v>0.13169</c:v>
                </c:pt>
                <c:pt idx="788">
                  <c:v>0.13281000000000001</c:v>
                </c:pt>
                <c:pt idx="789">
                  <c:v>0.13366</c:v>
                </c:pt>
                <c:pt idx="790">
                  <c:v>0.13372000000000001</c:v>
                </c:pt>
                <c:pt idx="791">
                  <c:v>0.13477</c:v>
                </c:pt>
                <c:pt idx="792">
                  <c:v>0.13535</c:v>
                </c:pt>
                <c:pt idx="793">
                  <c:v>0.13614000000000001</c:v>
                </c:pt>
                <c:pt idx="794">
                  <c:v>0.13658000000000001</c:v>
                </c:pt>
                <c:pt idx="795">
                  <c:v>0.13700000000000001</c:v>
                </c:pt>
                <c:pt idx="796">
                  <c:v>0.13713</c:v>
                </c:pt>
                <c:pt idx="797">
                  <c:v>0.13744999999999999</c:v>
                </c:pt>
                <c:pt idx="798">
                  <c:v>0.13822000000000001</c:v>
                </c:pt>
                <c:pt idx="799">
                  <c:v>0.13825999999999999</c:v>
                </c:pt>
                <c:pt idx="800">
                  <c:v>0.1384</c:v>
                </c:pt>
                <c:pt idx="801">
                  <c:v>0.13850999999999999</c:v>
                </c:pt>
                <c:pt idx="802">
                  <c:v>0.13875000000000001</c:v>
                </c:pt>
                <c:pt idx="803">
                  <c:v>0.13880000000000001</c:v>
                </c:pt>
                <c:pt idx="804">
                  <c:v>0.13955000000000001</c:v>
                </c:pt>
                <c:pt idx="805">
                  <c:v>0.14082</c:v>
                </c:pt>
                <c:pt idx="806">
                  <c:v>0.14104</c:v>
                </c:pt>
                <c:pt idx="807">
                  <c:v>0.14122999999999999</c:v>
                </c:pt>
                <c:pt idx="808">
                  <c:v>0.14133999999999999</c:v>
                </c:pt>
                <c:pt idx="809">
                  <c:v>0.14324999999999999</c:v>
                </c:pt>
                <c:pt idx="810">
                  <c:v>0.14344999999999999</c:v>
                </c:pt>
                <c:pt idx="811">
                  <c:v>0.14359</c:v>
                </c:pt>
                <c:pt idx="812">
                  <c:v>0.14404</c:v>
                </c:pt>
                <c:pt idx="813">
                  <c:v>0.14423</c:v>
                </c:pt>
                <c:pt idx="814">
                  <c:v>0.14541999999999999</c:v>
                </c:pt>
                <c:pt idx="815">
                  <c:v>0.14638000000000001</c:v>
                </c:pt>
                <c:pt idx="816">
                  <c:v>0.14652000000000001</c:v>
                </c:pt>
                <c:pt idx="817">
                  <c:v>0.14737</c:v>
                </c:pt>
                <c:pt idx="818">
                  <c:v>0.14746999999999999</c:v>
                </c:pt>
                <c:pt idx="819">
                  <c:v>0.14771000000000001</c:v>
                </c:pt>
                <c:pt idx="820">
                  <c:v>0.14777999999999999</c:v>
                </c:pt>
                <c:pt idx="821">
                  <c:v>0.14802999999999999</c:v>
                </c:pt>
                <c:pt idx="822">
                  <c:v>0.14806</c:v>
                </c:pt>
                <c:pt idx="823">
                  <c:v>0.14834</c:v>
                </c:pt>
                <c:pt idx="824">
                  <c:v>0.14898</c:v>
                </c:pt>
                <c:pt idx="825">
                  <c:v>0.14940000000000001</c:v>
                </c:pt>
                <c:pt idx="826">
                  <c:v>0.15049999999999999</c:v>
                </c:pt>
                <c:pt idx="827">
                  <c:v>0.15084</c:v>
                </c:pt>
                <c:pt idx="828">
                  <c:v>0.15195</c:v>
                </c:pt>
                <c:pt idx="829">
                  <c:v>0.15290999999999999</c:v>
                </c:pt>
                <c:pt idx="830">
                  <c:v>0.15318000000000001</c:v>
                </c:pt>
                <c:pt idx="831">
                  <c:v>0.15336</c:v>
                </c:pt>
                <c:pt idx="832">
                  <c:v>0.15340999999999999</c:v>
                </c:pt>
                <c:pt idx="833">
                  <c:v>0.15357000000000001</c:v>
                </c:pt>
                <c:pt idx="834">
                  <c:v>0.15511</c:v>
                </c:pt>
                <c:pt idx="835">
                  <c:v>0.15526000000000001</c:v>
                </c:pt>
                <c:pt idx="836">
                  <c:v>0.15536</c:v>
                </c:pt>
                <c:pt idx="837">
                  <c:v>0.15601000000000001</c:v>
                </c:pt>
                <c:pt idx="838">
                  <c:v>0.15670999999999999</c:v>
                </c:pt>
                <c:pt idx="839">
                  <c:v>0.15856000000000001</c:v>
                </c:pt>
                <c:pt idx="840">
                  <c:v>0.15920999999999999</c:v>
                </c:pt>
                <c:pt idx="841">
                  <c:v>0.15931000000000001</c:v>
                </c:pt>
                <c:pt idx="842">
                  <c:v>0.15948000000000001</c:v>
                </c:pt>
                <c:pt idx="843">
                  <c:v>0.16003999999999999</c:v>
                </c:pt>
                <c:pt idx="844">
                  <c:v>0.16008</c:v>
                </c:pt>
                <c:pt idx="845">
                  <c:v>0.16053000000000001</c:v>
                </c:pt>
                <c:pt idx="846">
                  <c:v>0.16061</c:v>
                </c:pt>
                <c:pt idx="847">
                  <c:v>0.16077</c:v>
                </c:pt>
                <c:pt idx="848">
                  <c:v>0.16122</c:v>
                </c:pt>
                <c:pt idx="849">
                  <c:v>0.16236</c:v>
                </c:pt>
                <c:pt idx="850">
                  <c:v>0.16375000000000001</c:v>
                </c:pt>
                <c:pt idx="851">
                  <c:v>0.16447999999999999</c:v>
                </c:pt>
                <c:pt idx="852">
                  <c:v>0.16471</c:v>
                </c:pt>
                <c:pt idx="853">
                  <c:v>0.16495000000000001</c:v>
                </c:pt>
                <c:pt idx="854">
                  <c:v>0.16603000000000001</c:v>
                </c:pt>
                <c:pt idx="855">
                  <c:v>0.16606000000000001</c:v>
                </c:pt>
                <c:pt idx="856">
                  <c:v>0.16828000000000001</c:v>
                </c:pt>
                <c:pt idx="857">
                  <c:v>0.16924</c:v>
                </c:pt>
                <c:pt idx="858">
                  <c:v>0.16971</c:v>
                </c:pt>
                <c:pt idx="859">
                  <c:v>0.17041999999999999</c:v>
                </c:pt>
                <c:pt idx="860">
                  <c:v>0.17124</c:v>
                </c:pt>
                <c:pt idx="861">
                  <c:v>0.17169000000000001</c:v>
                </c:pt>
                <c:pt idx="862">
                  <c:v>0.17255999999999999</c:v>
                </c:pt>
                <c:pt idx="863">
                  <c:v>0.17269999999999999</c:v>
                </c:pt>
                <c:pt idx="864">
                  <c:v>0.17297000000000001</c:v>
                </c:pt>
                <c:pt idx="865">
                  <c:v>0.17330999999999999</c:v>
                </c:pt>
                <c:pt idx="866">
                  <c:v>0.17374000000000001</c:v>
                </c:pt>
                <c:pt idx="867">
                  <c:v>0.17377999999999999</c:v>
                </c:pt>
                <c:pt idx="868">
                  <c:v>0.17391999999999999</c:v>
                </c:pt>
                <c:pt idx="869">
                  <c:v>0.17416999999999999</c:v>
                </c:pt>
                <c:pt idx="870">
                  <c:v>0.17419999999999999</c:v>
                </c:pt>
                <c:pt idx="871">
                  <c:v>0.17438000000000001</c:v>
                </c:pt>
                <c:pt idx="872">
                  <c:v>0.17443</c:v>
                </c:pt>
                <c:pt idx="873">
                  <c:v>0.17444000000000001</c:v>
                </c:pt>
                <c:pt idx="874">
                  <c:v>0.17498</c:v>
                </c:pt>
                <c:pt idx="875">
                  <c:v>0.17666000000000001</c:v>
                </c:pt>
                <c:pt idx="876">
                  <c:v>0.17713000000000001</c:v>
                </c:pt>
                <c:pt idx="877">
                  <c:v>0.17737</c:v>
                </c:pt>
                <c:pt idx="878">
                  <c:v>0.17785999999999999</c:v>
                </c:pt>
                <c:pt idx="879">
                  <c:v>0.17791000000000001</c:v>
                </c:pt>
                <c:pt idx="880">
                  <c:v>0.17852000000000001</c:v>
                </c:pt>
                <c:pt idx="881">
                  <c:v>0.17901</c:v>
                </c:pt>
                <c:pt idx="882">
                  <c:v>0.17910999999999999</c:v>
                </c:pt>
                <c:pt idx="883">
                  <c:v>0.17931</c:v>
                </c:pt>
                <c:pt idx="884">
                  <c:v>0.17952000000000001</c:v>
                </c:pt>
                <c:pt idx="885">
                  <c:v>0.17973</c:v>
                </c:pt>
                <c:pt idx="886">
                  <c:v>0.17974999999999999</c:v>
                </c:pt>
                <c:pt idx="887">
                  <c:v>0.18004000000000001</c:v>
                </c:pt>
                <c:pt idx="888">
                  <c:v>0.18049999999999999</c:v>
                </c:pt>
                <c:pt idx="889">
                  <c:v>0.18073</c:v>
                </c:pt>
                <c:pt idx="890">
                  <c:v>0.18078</c:v>
                </c:pt>
                <c:pt idx="891">
                  <c:v>0.18082000000000001</c:v>
                </c:pt>
                <c:pt idx="892">
                  <c:v>0.18085999999999999</c:v>
                </c:pt>
                <c:pt idx="893">
                  <c:v>0.18092</c:v>
                </c:pt>
                <c:pt idx="894">
                  <c:v>0.18126</c:v>
                </c:pt>
                <c:pt idx="895">
                  <c:v>0.18135999999999999</c:v>
                </c:pt>
                <c:pt idx="896">
                  <c:v>0.18145</c:v>
                </c:pt>
                <c:pt idx="897">
                  <c:v>0.18217</c:v>
                </c:pt>
                <c:pt idx="898">
                  <c:v>0.18229000000000001</c:v>
                </c:pt>
                <c:pt idx="899">
                  <c:v>0.18231</c:v>
                </c:pt>
                <c:pt idx="900">
                  <c:v>0.18251999999999999</c:v>
                </c:pt>
                <c:pt idx="901">
                  <c:v>0.18360000000000001</c:v>
                </c:pt>
                <c:pt idx="902">
                  <c:v>0.18375</c:v>
                </c:pt>
                <c:pt idx="903">
                  <c:v>0.18389</c:v>
                </c:pt>
                <c:pt idx="904">
                  <c:v>0.18401999999999999</c:v>
                </c:pt>
                <c:pt idx="905">
                  <c:v>0.18457999999999999</c:v>
                </c:pt>
                <c:pt idx="906">
                  <c:v>0.18459</c:v>
                </c:pt>
                <c:pt idx="907">
                  <c:v>0.18484</c:v>
                </c:pt>
                <c:pt idx="908">
                  <c:v>0.18493000000000001</c:v>
                </c:pt>
                <c:pt idx="909">
                  <c:v>0.18506</c:v>
                </c:pt>
                <c:pt idx="910">
                  <c:v>0.18515000000000001</c:v>
                </c:pt>
                <c:pt idx="911">
                  <c:v>0.18522</c:v>
                </c:pt>
                <c:pt idx="912">
                  <c:v>0.18526999999999999</c:v>
                </c:pt>
                <c:pt idx="913">
                  <c:v>0.18667</c:v>
                </c:pt>
                <c:pt idx="914">
                  <c:v>0.18728</c:v>
                </c:pt>
                <c:pt idx="915">
                  <c:v>0.18809000000000001</c:v>
                </c:pt>
                <c:pt idx="916">
                  <c:v>0.18906000000000001</c:v>
                </c:pt>
                <c:pt idx="917">
                  <c:v>0.18908</c:v>
                </c:pt>
                <c:pt idx="918">
                  <c:v>0.18929000000000001</c:v>
                </c:pt>
                <c:pt idx="919">
                  <c:v>0.18929000000000001</c:v>
                </c:pt>
                <c:pt idx="920">
                  <c:v>0.18948000000000001</c:v>
                </c:pt>
                <c:pt idx="921">
                  <c:v>0.18951999999999999</c:v>
                </c:pt>
                <c:pt idx="922">
                  <c:v>0.18995000000000001</c:v>
                </c:pt>
                <c:pt idx="923">
                  <c:v>0.19025</c:v>
                </c:pt>
                <c:pt idx="924">
                  <c:v>0.19042000000000001</c:v>
                </c:pt>
                <c:pt idx="925">
                  <c:v>0.19044</c:v>
                </c:pt>
                <c:pt idx="926">
                  <c:v>0.19413</c:v>
                </c:pt>
                <c:pt idx="927">
                  <c:v>0.19434000000000001</c:v>
                </c:pt>
                <c:pt idx="928">
                  <c:v>0.19545999999999999</c:v>
                </c:pt>
                <c:pt idx="929">
                  <c:v>0.19553000000000001</c:v>
                </c:pt>
                <c:pt idx="930">
                  <c:v>0.19556999999999999</c:v>
                </c:pt>
                <c:pt idx="931">
                  <c:v>0.19567999999999999</c:v>
                </c:pt>
                <c:pt idx="932">
                  <c:v>0.19616</c:v>
                </c:pt>
                <c:pt idx="933">
                  <c:v>0.19621</c:v>
                </c:pt>
                <c:pt idx="934">
                  <c:v>0.19627</c:v>
                </c:pt>
                <c:pt idx="935">
                  <c:v>0.19635</c:v>
                </c:pt>
                <c:pt idx="936">
                  <c:v>0.19733000000000001</c:v>
                </c:pt>
                <c:pt idx="937">
                  <c:v>0.19741</c:v>
                </c:pt>
                <c:pt idx="938">
                  <c:v>0.19782</c:v>
                </c:pt>
                <c:pt idx="939">
                  <c:v>0.19817000000000001</c:v>
                </c:pt>
                <c:pt idx="940">
                  <c:v>0.19828000000000001</c:v>
                </c:pt>
                <c:pt idx="941">
                  <c:v>0.19861000000000001</c:v>
                </c:pt>
                <c:pt idx="942">
                  <c:v>0.19877</c:v>
                </c:pt>
                <c:pt idx="943">
                  <c:v>0.19878000000000001</c:v>
                </c:pt>
                <c:pt idx="944">
                  <c:v>0.19908000000000001</c:v>
                </c:pt>
                <c:pt idx="945">
                  <c:v>0.19953000000000001</c:v>
                </c:pt>
                <c:pt idx="946">
                  <c:v>0.19961000000000001</c:v>
                </c:pt>
                <c:pt idx="947">
                  <c:v>0.19969999999999999</c:v>
                </c:pt>
                <c:pt idx="948">
                  <c:v>0.20077</c:v>
                </c:pt>
                <c:pt idx="949">
                  <c:v>0.20083000000000001</c:v>
                </c:pt>
                <c:pt idx="950">
                  <c:v>0.20086999999999999</c:v>
                </c:pt>
                <c:pt idx="951">
                  <c:v>0.20127999999999999</c:v>
                </c:pt>
                <c:pt idx="952">
                  <c:v>0.20230999999999999</c:v>
                </c:pt>
                <c:pt idx="953">
                  <c:v>0.20249</c:v>
                </c:pt>
                <c:pt idx="954">
                  <c:v>0.20279</c:v>
                </c:pt>
                <c:pt idx="955">
                  <c:v>0.20319999999999999</c:v>
                </c:pt>
                <c:pt idx="956">
                  <c:v>0.20329</c:v>
                </c:pt>
                <c:pt idx="957">
                  <c:v>0.20330999999999999</c:v>
                </c:pt>
                <c:pt idx="958">
                  <c:v>0.20333999999999999</c:v>
                </c:pt>
                <c:pt idx="959">
                  <c:v>0.20382</c:v>
                </c:pt>
                <c:pt idx="960">
                  <c:v>0.20469000000000001</c:v>
                </c:pt>
                <c:pt idx="961">
                  <c:v>0.20483000000000001</c:v>
                </c:pt>
                <c:pt idx="962">
                  <c:v>0.20523</c:v>
                </c:pt>
                <c:pt idx="963">
                  <c:v>0.20562</c:v>
                </c:pt>
                <c:pt idx="964">
                  <c:v>0.20691000000000001</c:v>
                </c:pt>
                <c:pt idx="965">
                  <c:v>0.20748</c:v>
                </c:pt>
                <c:pt idx="966">
                  <c:v>0.20751</c:v>
                </c:pt>
                <c:pt idx="967">
                  <c:v>0.2084</c:v>
                </c:pt>
                <c:pt idx="968">
                  <c:v>0.20856</c:v>
                </c:pt>
                <c:pt idx="969">
                  <c:v>0.20868</c:v>
                </c:pt>
                <c:pt idx="970">
                  <c:v>0.2087</c:v>
                </c:pt>
                <c:pt idx="971">
                  <c:v>0.20879</c:v>
                </c:pt>
                <c:pt idx="972">
                  <c:v>0.20948</c:v>
                </c:pt>
                <c:pt idx="973">
                  <c:v>0.21015</c:v>
                </c:pt>
                <c:pt idx="974">
                  <c:v>0.21037</c:v>
                </c:pt>
                <c:pt idx="975">
                  <c:v>0.21084</c:v>
                </c:pt>
                <c:pt idx="976">
                  <c:v>0.21095</c:v>
                </c:pt>
                <c:pt idx="977">
                  <c:v>0.21113999999999999</c:v>
                </c:pt>
                <c:pt idx="978">
                  <c:v>0.21134</c:v>
                </c:pt>
                <c:pt idx="979">
                  <c:v>0.21174000000000001</c:v>
                </c:pt>
                <c:pt idx="980">
                  <c:v>0.21199999999999999</c:v>
                </c:pt>
                <c:pt idx="981">
                  <c:v>0.21224999999999999</c:v>
                </c:pt>
                <c:pt idx="982">
                  <c:v>0.2135</c:v>
                </c:pt>
                <c:pt idx="983">
                  <c:v>0.21365000000000001</c:v>
                </c:pt>
                <c:pt idx="984">
                  <c:v>0.21398</c:v>
                </c:pt>
                <c:pt idx="985">
                  <c:v>0.21440000000000001</c:v>
                </c:pt>
                <c:pt idx="986">
                  <c:v>0.21507000000000001</c:v>
                </c:pt>
                <c:pt idx="987">
                  <c:v>0.21521000000000001</c:v>
                </c:pt>
                <c:pt idx="988">
                  <c:v>0.21578</c:v>
                </c:pt>
                <c:pt idx="989">
                  <c:v>0.2165</c:v>
                </c:pt>
                <c:pt idx="990">
                  <c:v>0.21689</c:v>
                </c:pt>
                <c:pt idx="991">
                  <c:v>0.21692</c:v>
                </c:pt>
                <c:pt idx="992">
                  <c:v>0.21742</c:v>
                </c:pt>
                <c:pt idx="993">
                  <c:v>0.21793999999999999</c:v>
                </c:pt>
                <c:pt idx="994">
                  <c:v>0.21845000000000001</c:v>
                </c:pt>
                <c:pt idx="995">
                  <c:v>0.21881</c:v>
                </c:pt>
                <c:pt idx="996">
                  <c:v>0.21897</c:v>
                </c:pt>
                <c:pt idx="997">
                  <c:v>0.21898000000000001</c:v>
                </c:pt>
                <c:pt idx="998">
                  <c:v>0.21898999999999999</c:v>
                </c:pt>
                <c:pt idx="999">
                  <c:v>0.21940999999999999</c:v>
                </c:pt>
                <c:pt idx="1000">
                  <c:v>0.2195</c:v>
                </c:pt>
                <c:pt idx="1001">
                  <c:v>0.21972</c:v>
                </c:pt>
                <c:pt idx="1002">
                  <c:v>0.21978</c:v>
                </c:pt>
                <c:pt idx="1003">
                  <c:v>0.21990000000000001</c:v>
                </c:pt>
                <c:pt idx="1004">
                  <c:v>0.22017</c:v>
                </c:pt>
                <c:pt idx="1005">
                  <c:v>0.22066</c:v>
                </c:pt>
                <c:pt idx="1006">
                  <c:v>0.22083</c:v>
                </c:pt>
                <c:pt idx="1007">
                  <c:v>0.22131999999999999</c:v>
                </c:pt>
                <c:pt idx="1008">
                  <c:v>0.22131999999999999</c:v>
                </c:pt>
                <c:pt idx="1009">
                  <c:v>0.2215</c:v>
                </c:pt>
                <c:pt idx="1010">
                  <c:v>0.22298999999999999</c:v>
                </c:pt>
                <c:pt idx="1011">
                  <c:v>0.22348999999999999</c:v>
                </c:pt>
                <c:pt idx="1012">
                  <c:v>0.22384999999999999</c:v>
                </c:pt>
                <c:pt idx="1013">
                  <c:v>0.22449</c:v>
                </c:pt>
                <c:pt idx="1014">
                  <c:v>0.22449</c:v>
                </c:pt>
                <c:pt idx="1015">
                  <c:v>0.22492999999999999</c:v>
                </c:pt>
                <c:pt idx="1016">
                  <c:v>0.22542000000000001</c:v>
                </c:pt>
                <c:pt idx="1017">
                  <c:v>0.22542999999999999</c:v>
                </c:pt>
                <c:pt idx="1018">
                  <c:v>0.22550999999999999</c:v>
                </c:pt>
                <c:pt idx="1019">
                  <c:v>0.22578000000000001</c:v>
                </c:pt>
                <c:pt idx="1020">
                  <c:v>0.22645000000000001</c:v>
                </c:pt>
                <c:pt idx="1021">
                  <c:v>0.22725999999999999</c:v>
                </c:pt>
                <c:pt idx="1022">
                  <c:v>0.22817999999999999</c:v>
                </c:pt>
                <c:pt idx="1023">
                  <c:v>0.22864999999999999</c:v>
                </c:pt>
                <c:pt idx="1024">
                  <c:v>0.22928000000000001</c:v>
                </c:pt>
                <c:pt idx="1025">
                  <c:v>0.22978000000000001</c:v>
                </c:pt>
                <c:pt idx="1026">
                  <c:v>0.23019999999999999</c:v>
                </c:pt>
                <c:pt idx="1027">
                  <c:v>0.23041</c:v>
                </c:pt>
                <c:pt idx="1028">
                  <c:v>0.23082</c:v>
                </c:pt>
                <c:pt idx="1029">
                  <c:v>0.23086000000000001</c:v>
                </c:pt>
                <c:pt idx="1030">
                  <c:v>0.23091999999999999</c:v>
                </c:pt>
                <c:pt idx="1031">
                  <c:v>0.23125000000000001</c:v>
                </c:pt>
                <c:pt idx="1032">
                  <c:v>0.23161999999999999</c:v>
                </c:pt>
                <c:pt idx="1033">
                  <c:v>0.23164000000000001</c:v>
                </c:pt>
                <c:pt idx="1034">
                  <c:v>0.23205000000000001</c:v>
                </c:pt>
                <c:pt idx="1035">
                  <c:v>0.23282</c:v>
                </c:pt>
                <c:pt idx="1036">
                  <c:v>0.23366999999999999</c:v>
                </c:pt>
                <c:pt idx="1037">
                  <c:v>0.23377999999999999</c:v>
                </c:pt>
                <c:pt idx="1038">
                  <c:v>0.23391000000000001</c:v>
                </c:pt>
                <c:pt idx="1039">
                  <c:v>0.23394999999999999</c:v>
                </c:pt>
                <c:pt idx="1040">
                  <c:v>0.23472000000000001</c:v>
                </c:pt>
                <c:pt idx="1041">
                  <c:v>0.23480999999999999</c:v>
                </c:pt>
                <c:pt idx="1042">
                  <c:v>0.23494000000000001</c:v>
                </c:pt>
                <c:pt idx="1043">
                  <c:v>0.23519999999999999</c:v>
                </c:pt>
                <c:pt idx="1044">
                  <c:v>0.23555999999999999</c:v>
                </c:pt>
                <c:pt idx="1045">
                  <c:v>0.23638999999999999</c:v>
                </c:pt>
                <c:pt idx="1046">
                  <c:v>0.23662</c:v>
                </c:pt>
                <c:pt idx="1047">
                  <c:v>0.23663999999999999</c:v>
                </c:pt>
                <c:pt idx="1048">
                  <c:v>0.23685</c:v>
                </c:pt>
                <c:pt idx="1049">
                  <c:v>0.23693</c:v>
                </c:pt>
                <c:pt idx="1050">
                  <c:v>0.23721</c:v>
                </c:pt>
                <c:pt idx="1051">
                  <c:v>0.23746</c:v>
                </c:pt>
                <c:pt idx="1052">
                  <c:v>0.23788999999999999</c:v>
                </c:pt>
                <c:pt idx="1053">
                  <c:v>0.23949999999999999</c:v>
                </c:pt>
                <c:pt idx="1054">
                  <c:v>0.23981</c:v>
                </c:pt>
                <c:pt idx="1055">
                  <c:v>0.2402</c:v>
                </c:pt>
                <c:pt idx="1056">
                  <c:v>0.24085000000000001</c:v>
                </c:pt>
                <c:pt idx="1057">
                  <c:v>0.24121999999999999</c:v>
                </c:pt>
                <c:pt idx="1058">
                  <c:v>0.24151</c:v>
                </c:pt>
                <c:pt idx="1059">
                  <c:v>0.24163999999999999</c:v>
                </c:pt>
                <c:pt idx="1060">
                  <c:v>0.2422</c:v>
                </c:pt>
                <c:pt idx="1061">
                  <c:v>0.24279999999999999</c:v>
                </c:pt>
                <c:pt idx="1062">
                  <c:v>0.24284</c:v>
                </c:pt>
                <c:pt idx="1063">
                  <c:v>0.24329000000000001</c:v>
                </c:pt>
                <c:pt idx="1064">
                  <c:v>0.24354000000000001</c:v>
                </c:pt>
                <c:pt idx="1065">
                  <c:v>0.24410000000000001</c:v>
                </c:pt>
                <c:pt idx="1066">
                  <c:v>0.24443999999999999</c:v>
                </c:pt>
                <c:pt idx="1067">
                  <c:v>0.24459</c:v>
                </c:pt>
                <c:pt idx="1068">
                  <c:v>0.24510999999999999</c:v>
                </c:pt>
                <c:pt idx="1069">
                  <c:v>0.24523</c:v>
                </c:pt>
                <c:pt idx="1070">
                  <c:v>0.24553</c:v>
                </c:pt>
                <c:pt idx="1071">
                  <c:v>0.24585000000000001</c:v>
                </c:pt>
                <c:pt idx="1072">
                  <c:v>0.24617</c:v>
                </c:pt>
                <c:pt idx="1073">
                  <c:v>0.2465</c:v>
                </c:pt>
                <c:pt idx="1074">
                  <c:v>0.24656</c:v>
                </c:pt>
                <c:pt idx="1075">
                  <c:v>0.24660000000000001</c:v>
                </c:pt>
                <c:pt idx="1076">
                  <c:v>0.24711</c:v>
                </c:pt>
                <c:pt idx="1077">
                  <c:v>0.24845999999999999</c:v>
                </c:pt>
                <c:pt idx="1078">
                  <c:v>0.24859999999999999</c:v>
                </c:pt>
                <c:pt idx="1079">
                  <c:v>0.24861</c:v>
                </c:pt>
                <c:pt idx="1080">
                  <c:v>0.24862000000000001</c:v>
                </c:pt>
                <c:pt idx="1081">
                  <c:v>0.24865000000000001</c:v>
                </c:pt>
                <c:pt idx="1082">
                  <c:v>0.24895999999999999</c:v>
                </c:pt>
                <c:pt idx="1083">
                  <c:v>0.24909000000000001</c:v>
                </c:pt>
                <c:pt idx="1084">
                  <c:v>0.24972</c:v>
                </c:pt>
                <c:pt idx="1085">
                  <c:v>0.24983</c:v>
                </c:pt>
                <c:pt idx="1086">
                  <c:v>0.24986</c:v>
                </c:pt>
                <c:pt idx="1087">
                  <c:v>0.25019000000000002</c:v>
                </c:pt>
                <c:pt idx="1088">
                  <c:v>0.25022</c:v>
                </c:pt>
                <c:pt idx="1089">
                  <c:v>0.25042999999999999</c:v>
                </c:pt>
                <c:pt idx="1090">
                  <c:v>0.25051000000000001</c:v>
                </c:pt>
                <c:pt idx="1091">
                  <c:v>0.25063000000000002</c:v>
                </c:pt>
                <c:pt idx="1092">
                  <c:v>0.25090000000000001</c:v>
                </c:pt>
                <c:pt idx="1093">
                  <c:v>0.25198999999999999</c:v>
                </c:pt>
                <c:pt idx="1094">
                  <c:v>0.25259999999999999</c:v>
                </c:pt>
                <c:pt idx="1095">
                  <c:v>0.25259999999999999</c:v>
                </c:pt>
                <c:pt idx="1096">
                  <c:v>0.25330000000000003</c:v>
                </c:pt>
                <c:pt idx="1097">
                  <c:v>0.25358000000000003</c:v>
                </c:pt>
                <c:pt idx="1098">
                  <c:v>0.25407000000000002</c:v>
                </c:pt>
                <c:pt idx="1099">
                  <c:v>0.25616</c:v>
                </c:pt>
                <c:pt idx="1100">
                  <c:v>0.25619999999999998</c:v>
                </c:pt>
                <c:pt idx="1101">
                  <c:v>0.25636999999999999</c:v>
                </c:pt>
                <c:pt idx="1102">
                  <c:v>0.25683</c:v>
                </c:pt>
                <c:pt idx="1103">
                  <c:v>0.25730999999999998</c:v>
                </c:pt>
                <c:pt idx="1104">
                  <c:v>0.25735999999999998</c:v>
                </c:pt>
                <c:pt idx="1105">
                  <c:v>0.25772</c:v>
                </c:pt>
                <c:pt idx="1106">
                  <c:v>0.25813000000000003</c:v>
                </c:pt>
                <c:pt idx="1107">
                  <c:v>0.25858999999999999</c:v>
                </c:pt>
                <c:pt idx="1108">
                  <c:v>0.25864999999999999</c:v>
                </c:pt>
                <c:pt idx="1109">
                  <c:v>0.25903999999999999</c:v>
                </c:pt>
                <c:pt idx="1110">
                  <c:v>0.25918999999999998</c:v>
                </c:pt>
                <c:pt idx="1111">
                  <c:v>0.25923000000000002</c:v>
                </c:pt>
                <c:pt idx="1112">
                  <c:v>0.25947999999999999</c:v>
                </c:pt>
                <c:pt idx="1113">
                  <c:v>0.25951999999999997</c:v>
                </c:pt>
                <c:pt idx="1114">
                  <c:v>0.26062000000000002</c:v>
                </c:pt>
                <c:pt idx="1115">
                  <c:v>0.26094000000000001</c:v>
                </c:pt>
                <c:pt idx="1116">
                  <c:v>0.26140999999999998</c:v>
                </c:pt>
                <c:pt idx="1117">
                  <c:v>0.26162000000000002</c:v>
                </c:pt>
                <c:pt idx="1118">
                  <c:v>0.26172000000000001</c:v>
                </c:pt>
                <c:pt idx="1119">
                  <c:v>0.26173000000000002</c:v>
                </c:pt>
                <c:pt idx="1120">
                  <c:v>0.26174999999999998</c:v>
                </c:pt>
                <c:pt idx="1121">
                  <c:v>0.26184000000000002</c:v>
                </c:pt>
                <c:pt idx="1122">
                  <c:v>0.26200000000000001</c:v>
                </c:pt>
                <c:pt idx="1123">
                  <c:v>0.26302999999999999</c:v>
                </c:pt>
                <c:pt idx="1124">
                  <c:v>0.26323000000000002</c:v>
                </c:pt>
                <c:pt idx="1125">
                  <c:v>0.2636</c:v>
                </c:pt>
                <c:pt idx="1126">
                  <c:v>0.26393</c:v>
                </c:pt>
                <c:pt idx="1127">
                  <c:v>0.26396999999999998</c:v>
                </c:pt>
                <c:pt idx="1128">
                  <c:v>0.26407999999999998</c:v>
                </c:pt>
                <c:pt idx="1129">
                  <c:v>0.26418999999999998</c:v>
                </c:pt>
                <c:pt idx="1130">
                  <c:v>0.2646</c:v>
                </c:pt>
                <c:pt idx="1131">
                  <c:v>0.26462999999999998</c:v>
                </c:pt>
                <c:pt idx="1132">
                  <c:v>0.26582</c:v>
                </c:pt>
                <c:pt idx="1133">
                  <c:v>0.26583000000000001</c:v>
                </c:pt>
                <c:pt idx="1134">
                  <c:v>0.26640000000000003</c:v>
                </c:pt>
                <c:pt idx="1135">
                  <c:v>0.26700000000000002</c:v>
                </c:pt>
                <c:pt idx="1136">
                  <c:v>0.26790999999999998</c:v>
                </c:pt>
                <c:pt idx="1137">
                  <c:v>0.26817999999999997</c:v>
                </c:pt>
                <c:pt idx="1138">
                  <c:v>0.26859</c:v>
                </c:pt>
                <c:pt idx="1139">
                  <c:v>0.26860000000000001</c:v>
                </c:pt>
                <c:pt idx="1140">
                  <c:v>0.26887</c:v>
                </c:pt>
                <c:pt idx="1141">
                  <c:v>0.2702</c:v>
                </c:pt>
                <c:pt idx="1142">
                  <c:v>0.27021000000000001</c:v>
                </c:pt>
                <c:pt idx="1143">
                  <c:v>0.27056999999999998</c:v>
                </c:pt>
                <c:pt idx="1144">
                  <c:v>0.27094000000000001</c:v>
                </c:pt>
                <c:pt idx="1145">
                  <c:v>0.27140999999999998</c:v>
                </c:pt>
                <c:pt idx="1146">
                  <c:v>0.27276</c:v>
                </c:pt>
                <c:pt idx="1147">
                  <c:v>0.27350999999999998</c:v>
                </c:pt>
                <c:pt idx="1148">
                  <c:v>0.27456000000000003</c:v>
                </c:pt>
                <c:pt idx="1149">
                  <c:v>0.27509</c:v>
                </c:pt>
                <c:pt idx="1150">
                  <c:v>0.27516000000000002</c:v>
                </c:pt>
                <c:pt idx="1151">
                  <c:v>0.27584999999999998</c:v>
                </c:pt>
                <c:pt idx="1152">
                  <c:v>0.27631</c:v>
                </c:pt>
                <c:pt idx="1153">
                  <c:v>0.27667999999999998</c:v>
                </c:pt>
                <c:pt idx="1154">
                  <c:v>0.27776000000000001</c:v>
                </c:pt>
                <c:pt idx="1155">
                  <c:v>0.27782000000000001</c:v>
                </c:pt>
                <c:pt idx="1156">
                  <c:v>0.27934999999999999</c:v>
                </c:pt>
                <c:pt idx="1157">
                  <c:v>0.27989999999999998</c:v>
                </c:pt>
                <c:pt idx="1158">
                  <c:v>0.27994999999999998</c:v>
                </c:pt>
                <c:pt idx="1159">
                  <c:v>0.28060000000000002</c:v>
                </c:pt>
                <c:pt idx="1160">
                  <c:v>0.28132000000000001</c:v>
                </c:pt>
                <c:pt idx="1161">
                  <c:v>0.28206999999999999</c:v>
                </c:pt>
                <c:pt idx="1162">
                  <c:v>0.28266000000000002</c:v>
                </c:pt>
                <c:pt idx="1163">
                  <c:v>0.28344000000000003</c:v>
                </c:pt>
                <c:pt idx="1164">
                  <c:v>0.28405000000000002</c:v>
                </c:pt>
                <c:pt idx="1165">
                  <c:v>0.28445999999999999</c:v>
                </c:pt>
                <c:pt idx="1166">
                  <c:v>0.28445999999999999</c:v>
                </c:pt>
                <c:pt idx="1167">
                  <c:v>0.28477999999999998</c:v>
                </c:pt>
                <c:pt idx="1168">
                  <c:v>0.28556999999999999</c:v>
                </c:pt>
                <c:pt idx="1169">
                  <c:v>0.28588000000000002</c:v>
                </c:pt>
                <c:pt idx="1170">
                  <c:v>0.28665000000000002</c:v>
                </c:pt>
                <c:pt idx="1171">
                  <c:v>0.28733999999999998</c:v>
                </c:pt>
                <c:pt idx="1172">
                  <c:v>0.28758</c:v>
                </c:pt>
                <c:pt idx="1173">
                  <c:v>0.28775000000000001</c:v>
                </c:pt>
                <c:pt idx="1174">
                  <c:v>0.28814000000000001</c:v>
                </c:pt>
                <c:pt idx="1175">
                  <c:v>0.28843999999999997</c:v>
                </c:pt>
                <c:pt idx="1176">
                  <c:v>0.28854000000000002</c:v>
                </c:pt>
                <c:pt idx="1177">
                  <c:v>0.28893999999999997</c:v>
                </c:pt>
                <c:pt idx="1178">
                  <c:v>0.28900999999999999</c:v>
                </c:pt>
                <c:pt idx="1179">
                  <c:v>0.28904999999999997</c:v>
                </c:pt>
                <c:pt idx="1180">
                  <c:v>0.28906999999999999</c:v>
                </c:pt>
                <c:pt idx="1181">
                  <c:v>0.28949000000000003</c:v>
                </c:pt>
                <c:pt idx="1182">
                  <c:v>0.28994999999999999</c:v>
                </c:pt>
                <c:pt idx="1183">
                  <c:v>0.29008</c:v>
                </c:pt>
                <c:pt idx="1184">
                  <c:v>0.29044999999999999</c:v>
                </c:pt>
                <c:pt idx="1185">
                  <c:v>0.29122999999999999</c:v>
                </c:pt>
                <c:pt idx="1186">
                  <c:v>0.29193000000000002</c:v>
                </c:pt>
                <c:pt idx="1187">
                  <c:v>0.29196</c:v>
                </c:pt>
                <c:pt idx="1188">
                  <c:v>0.29215000000000002</c:v>
                </c:pt>
                <c:pt idx="1189">
                  <c:v>0.29221000000000003</c:v>
                </c:pt>
                <c:pt idx="1190">
                  <c:v>0.29250999999999999</c:v>
                </c:pt>
                <c:pt idx="1191">
                  <c:v>0.29255999999999999</c:v>
                </c:pt>
                <c:pt idx="1192">
                  <c:v>0.29293000000000002</c:v>
                </c:pt>
                <c:pt idx="1193">
                  <c:v>0.29298000000000002</c:v>
                </c:pt>
                <c:pt idx="1194">
                  <c:v>0.29365000000000002</c:v>
                </c:pt>
                <c:pt idx="1195">
                  <c:v>0.29504000000000002</c:v>
                </c:pt>
                <c:pt idx="1196">
                  <c:v>0.29580000000000001</c:v>
                </c:pt>
                <c:pt idx="1197">
                  <c:v>0.29587000000000002</c:v>
                </c:pt>
                <c:pt idx="1198">
                  <c:v>0.29647000000000001</c:v>
                </c:pt>
                <c:pt idx="1199">
                  <c:v>0.29692000000000002</c:v>
                </c:pt>
                <c:pt idx="1200">
                  <c:v>0.29694999999999999</c:v>
                </c:pt>
                <c:pt idx="1201">
                  <c:v>0.29853000000000002</c:v>
                </c:pt>
                <c:pt idx="1202">
                  <c:v>0.29854999999999998</c:v>
                </c:pt>
                <c:pt idx="1203">
                  <c:v>0.29892999999999997</c:v>
                </c:pt>
                <c:pt idx="1204">
                  <c:v>0.29932999999999998</c:v>
                </c:pt>
                <c:pt idx="1205">
                  <c:v>0.29944999999999999</c:v>
                </c:pt>
                <c:pt idx="1206">
                  <c:v>0.29947000000000001</c:v>
                </c:pt>
                <c:pt idx="1207">
                  <c:v>0.30020000000000002</c:v>
                </c:pt>
                <c:pt idx="1208">
                  <c:v>0.30030000000000001</c:v>
                </c:pt>
                <c:pt idx="1209">
                  <c:v>0.30088999999999999</c:v>
                </c:pt>
                <c:pt idx="1210">
                  <c:v>0.30142000000000002</c:v>
                </c:pt>
                <c:pt idx="1211">
                  <c:v>0.30152000000000001</c:v>
                </c:pt>
                <c:pt idx="1212">
                  <c:v>0.30251</c:v>
                </c:pt>
                <c:pt idx="1213">
                  <c:v>0.30303999999999998</c:v>
                </c:pt>
                <c:pt idx="1214">
                  <c:v>0.30352000000000001</c:v>
                </c:pt>
                <c:pt idx="1215">
                  <c:v>0.30364999999999998</c:v>
                </c:pt>
                <c:pt idx="1216">
                  <c:v>0.30403999999999998</c:v>
                </c:pt>
                <c:pt idx="1217">
                  <c:v>0.30406</c:v>
                </c:pt>
                <c:pt idx="1218">
                  <c:v>0.30475999999999998</c:v>
                </c:pt>
                <c:pt idx="1219">
                  <c:v>0.30486000000000002</c:v>
                </c:pt>
                <c:pt idx="1220">
                  <c:v>0.30525999999999998</c:v>
                </c:pt>
                <c:pt idx="1221">
                  <c:v>0.30537999999999998</c:v>
                </c:pt>
                <c:pt idx="1222">
                  <c:v>0.30547999999999997</c:v>
                </c:pt>
                <c:pt idx="1223">
                  <c:v>0.30581000000000003</c:v>
                </c:pt>
                <c:pt idx="1224">
                  <c:v>0.30652000000000001</c:v>
                </c:pt>
                <c:pt idx="1225">
                  <c:v>0.30681000000000003</c:v>
                </c:pt>
                <c:pt idx="1226">
                  <c:v>0.30691000000000002</c:v>
                </c:pt>
                <c:pt idx="1227">
                  <c:v>0.30818000000000001</c:v>
                </c:pt>
                <c:pt idx="1228">
                  <c:v>0.30834</c:v>
                </c:pt>
                <c:pt idx="1229">
                  <c:v>0.30878</c:v>
                </c:pt>
                <c:pt idx="1230">
                  <c:v>0.30921999999999999</c:v>
                </c:pt>
                <c:pt idx="1231">
                  <c:v>0.30937999999999999</c:v>
                </c:pt>
                <c:pt idx="1232">
                  <c:v>0.30948999999999999</c:v>
                </c:pt>
                <c:pt idx="1233">
                  <c:v>0.30962000000000001</c:v>
                </c:pt>
                <c:pt idx="1234">
                  <c:v>0.31052000000000002</c:v>
                </c:pt>
                <c:pt idx="1235">
                  <c:v>0.31061</c:v>
                </c:pt>
                <c:pt idx="1236">
                  <c:v>0.31087999999999999</c:v>
                </c:pt>
                <c:pt idx="1237">
                  <c:v>0.31143999999999999</c:v>
                </c:pt>
                <c:pt idx="1238">
                  <c:v>0.31179000000000001</c:v>
                </c:pt>
                <c:pt idx="1239">
                  <c:v>0.31202999999999997</c:v>
                </c:pt>
                <c:pt idx="1240">
                  <c:v>0.31262000000000001</c:v>
                </c:pt>
                <c:pt idx="1241">
                  <c:v>0.31267</c:v>
                </c:pt>
                <c:pt idx="1242">
                  <c:v>0.31269999999999998</c:v>
                </c:pt>
                <c:pt idx="1243">
                  <c:v>0.31296000000000002</c:v>
                </c:pt>
                <c:pt idx="1244">
                  <c:v>0.31302999999999997</c:v>
                </c:pt>
                <c:pt idx="1245">
                  <c:v>0.31386999999999998</c:v>
                </c:pt>
                <c:pt idx="1246">
                  <c:v>0.31452999999999998</c:v>
                </c:pt>
                <c:pt idx="1247">
                  <c:v>0.31506000000000001</c:v>
                </c:pt>
                <c:pt idx="1248">
                  <c:v>0.31519999999999998</c:v>
                </c:pt>
                <c:pt idx="1249">
                  <c:v>0.31587999999999999</c:v>
                </c:pt>
                <c:pt idx="1250">
                  <c:v>0.31592999999999999</c:v>
                </c:pt>
                <c:pt idx="1251">
                  <c:v>0.31623000000000001</c:v>
                </c:pt>
                <c:pt idx="1252">
                  <c:v>0.31781999999999999</c:v>
                </c:pt>
                <c:pt idx="1253">
                  <c:v>0.31803999999999999</c:v>
                </c:pt>
                <c:pt idx="1254">
                  <c:v>0.31822</c:v>
                </c:pt>
                <c:pt idx="1255">
                  <c:v>0.31850000000000001</c:v>
                </c:pt>
                <c:pt idx="1256">
                  <c:v>0.31901000000000002</c:v>
                </c:pt>
                <c:pt idx="1257">
                  <c:v>0.31901000000000002</c:v>
                </c:pt>
                <c:pt idx="1258">
                  <c:v>0.32096000000000002</c:v>
                </c:pt>
                <c:pt idx="1259">
                  <c:v>0.32103999999999999</c:v>
                </c:pt>
                <c:pt idx="1260">
                  <c:v>0.32118000000000002</c:v>
                </c:pt>
                <c:pt idx="1261">
                  <c:v>0.32206000000000001</c:v>
                </c:pt>
                <c:pt idx="1262">
                  <c:v>0.32223000000000002</c:v>
                </c:pt>
                <c:pt idx="1263">
                  <c:v>0.32223000000000002</c:v>
                </c:pt>
                <c:pt idx="1264">
                  <c:v>0.32275999999999999</c:v>
                </c:pt>
                <c:pt idx="1265">
                  <c:v>0.32446000000000003</c:v>
                </c:pt>
                <c:pt idx="1266">
                  <c:v>0.32547999999999999</c:v>
                </c:pt>
                <c:pt idx="1267">
                  <c:v>0.3256</c:v>
                </c:pt>
                <c:pt idx="1268">
                  <c:v>0.32579999999999998</c:v>
                </c:pt>
                <c:pt idx="1269">
                  <c:v>0.32580999999999999</c:v>
                </c:pt>
                <c:pt idx="1270">
                  <c:v>0.32632</c:v>
                </c:pt>
                <c:pt idx="1271">
                  <c:v>0.32804</c:v>
                </c:pt>
                <c:pt idx="1272">
                  <c:v>0.32841999999999999</c:v>
                </c:pt>
                <c:pt idx="1273">
                  <c:v>0.32847999999999999</c:v>
                </c:pt>
                <c:pt idx="1274">
                  <c:v>0.32851000000000002</c:v>
                </c:pt>
                <c:pt idx="1275">
                  <c:v>0.32868000000000003</c:v>
                </c:pt>
                <c:pt idx="1276">
                  <c:v>0.32868000000000003</c:v>
                </c:pt>
                <c:pt idx="1277">
                  <c:v>0.32871</c:v>
                </c:pt>
                <c:pt idx="1278">
                  <c:v>0.32906999999999997</c:v>
                </c:pt>
                <c:pt idx="1279">
                  <c:v>0.32940999999999998</c:v>
                </c:pt>
                <c:pt idx="1280">
                  <c:v>0.32951999999999998</c:v>
                </c:pt>
                <c:pt idx="1281">
                  <c:v>0.32967999999999997</c:v>
                </c:pt>
                <c:pt idx="1282">
                  <c:v>0.32995000000000002</c:v>
                </c:pt>
                <c:pt idx="1283">
                  <c:v>0.33046999999999999</c:v>
                </c:pt>
                <c:pt idx="1284">
                  <c:v>0.33056000000000002</c:v>
                </c:pt>
                <c:pt idx="1285">
                  <c:v>0.33062999999999998</c:v>
                </c:pt>
                <c:pt idx="1286">
                  <c:v>0.33089000000000002</c:v>
                </c:pt>
                <c:pt idx="1287">
                  <c:v>0.33090000000000003</c:v>
                </c:pt>
                <c:pt idx="1288">
                  <c:v>0.33102999999999999</c:v>
                </c:pt>
                <c:pt idx="1289">
                  <c:v>0.33146999999999999</c:v>
                </c:pt>
                <c:pt idx="1290">
                  <c:v>0.33146999999999999</c:v>
                </c:pt>
                <c:pt idx="1291">
                  <c:v>0.33146999999999999</c:v>
                </c:pt>
                <c:pt idx="1292">
                  <c:v>0.33189000000000002</c:v>
                </c:pt>
                <c:pt idx="1293">
                  <c:v>0.33237</c:v>
                </c:pt>
                <c:pt idx="1294">
                  <c:v>0.33298</c:v>
                </c:pt>
                <c:pt idx="1295">
                  <c:v>0.33350000000000002</c:v>
                </c:pt>
                <c:pt idx="1296">
                  <c:v>0.33350000000000002</c:v>
                </c:pt>
                <c:pt idx="1297">
                  <c:v>0.33450000000000002</c:v>
                </c:pt>
                <c:pt idx="1298">
                  <c:v>0.33498</c:v>
                </c:pt>
                <c:pt idx="1299">
                  <c:v>0.33510000000000001</c:v>
                </c:pt>
                <c:pt idx="1300">
                  <c:v>0.33671000000000001</c:v>
                </c:pt>
                <c:pt idx="1301">
                  <c:v>0.33749000000000001</c:v>
                </c:pt>
                <c:pt idx="1302">
                  <c:v>0.33750999999999998</c:v>
                </c:pt>
                <c:pt idx="1303">
                  <c:v>0.33761999999999998</c:v>
                </c:pt>
                <c:pt idx="1304">
                  <c:v>0.33778000000000002</c:v>
                </c:pt>
                <c:pt idx="1305">
                  <c:v>0.33817999999999998</c:v>
                </c:pt>
                <c:pt idx="1306">
                  <c:v>0.33848</c:v>
                </c:pt>
                <c:pt idx="1307">
                  <c:v>0.33896999999999999</c:v>
                </c:pt>
                <c:pt idx="1308">
                  <c:v>0.34061000000000002</c:v>
                </c:pt>
                <c:pt idx="1309">
                  <c:v>0.34098000000000001</c:v>
                </c:pt>
                <c:pt idx="1310">
                  <c:v>0.34111000000000002</c:v>
                </c:pt>
                <c:pt idx="1311">
                  <c:v>0.34168999999999999</c:v>
                </c:pt>
                <c:pt idx="1312">
                  <c:v>0.34445999999999999</c:v>
                </c:pt>
                <c:pt idx="1313">
                  <c:v>0.34448000000000001</c:v>
                </c:pt>
                <c:pt idx="1314">
                  <c:v>0.34487000000000001</c:v>
                </c:pt>
                <c:pt idx="1315">
                  <c:v>0.34544999999999998</c:v>
                </c:pt>
                <c:pt idx="1316">
                  <c:v>0.34601999999999999</c:v>
                </c:pt>
                <c:pt idx="1317">
                  <c:v>0.34695999999999999</c:v>
                </c:pt>
                <c:pt idx="1318">
                  <c:v>0.34716999999999998</c:v>
                </c:pt>
                <c:pt idx="1319">
                  <c:v>0.34881000000000001</c:v>
                </c:pt>
                <c:pt idx="1320">
                  <c:v>0.34910000000000002</c:v>
                </c:pt>
                <c:pt idx="1321">
                  <c:v>0.34911999999999999</c:v>
                </c:pt>
                <c:pt idx="1322">
                  <c:v>0.34932000000000002</c:v>
                </c:pt>
                <c:pt idx="1323">
                  <c:v>0.34938999999999998</c:v>
                </c:pt>
                <c:pt idx="1324">
                  <c:v>0.34949000000000002</c:v>
                </c:pt>
                <c:pt idx="1325">
                  <c:v>0.34949000000000002</c:v>
                </c:pt>
                <c:pt idx="1326">
                  <c:v>0.34949000000000002</c:v>
                </c:pt>
                <c:pt idx="1327">
                  <c:v>0.34967999999999999</c:v>
                </c:pt>
                <c:pt idx="1328">
                  <c:v>0.35015000000000002</c:v>
                </c:pt>
                <c:pt idx="1329">
                  <c:v>0.35059000000000001</c:v>
                </c:pt>
                <c:pt idx="1330">
                  <c:v>0.35099000000000002</c:v>
                </c:pt>
                <c:pt idx="1331">
                  <c:v>0.35149000000000002</c:v>
                </c:pt>
                <c:pt idx="1332">
                  <c:v>0.35149000000000002</c:v>
                </c:pt>
                <c:pt idx="1333">
                  <c:v>0.35371999999999998</c:v>
                </c:pt>
                <c:pt idx="1334">
                  <c:v>0.35519000000000001</c:v>
                </c:pt>
                <c:pt idx="1335">
                  <c:v>0.35774</c:v>
                </c:pt>
                <c:pt idx="1336">
                  <c:v>0.35799999999999998</c:v>
                </c:pt>
                <c:pt idx="1337">
                  <c:v>0.35842000000000002</c:v>
                </c:pt>
                <c:pt idx="1338">
                  <c:v>0.35849999999999999</c:v>
                </c:pt>
                <c:pt idx="1339">
                  <c:v>0.35909000000000002</c:v>
                </c:pt>
                <c:pt idx="1340">
                  <c:v>0.35909000000000002</c:v>
                </c:pt>
                <c:pt idx="1341">
                  <c:v>0.35946</c:v>
                </c:pt>
                <c:pt idx="1342">
                  <c:v>0.36016999999999999</c:v>
                </c:pt>
                <c:pt idx="1343">
                  <c:v>0.36033999999999999</c:v>
                </c:pt>
                <c:pt idx="1344">
                  <c:v>0.36091000000000001</c:v>
                </c:pt>
                <c:pt idx="1345">
                  <c:v>0.36147000000000001</c:v>
                </c:pt>
                <c:pt idx="1346">
                  <c:v>0.36280000000000001</c:v>
                </c:pt>
                <c:pt idx="1347">
                  <c:v>0.36325000000000002</c:v>
                </c:pt>
                <c:pt idx="1348">
                  <c:v>0.36498999999999998</c:v>
                </c:pt>
                <c:pt idx="1349">
                  <c:v>0.36623</c:v>
                </c:pt>
                <c:pt idx="1350">
                  <c:v>0.36656</c:v>
                </c:pt>
                <c:pt idx="1351">
                  <c:v>0.36713000000000001</c:v>
                </c:pt>
                <c:pt idx="1352">
                  <c:v>0.3679</c:v>
                </c:pt>
                <c:pt idx="1353">
                  <c:v>0.36798999999999998</c:v>
                </c:pt>
                <c:pt idx="1354">
                  <c:v>0.36839</c:v>
                </c:pt>
                <c:pt idx="1355">
                  <c:v>0.36857000000000001</c:v>
                </c:pt>
                <c:pt idx="1356">
                  <c:v>0.36962</c:v>
                </c:pt>
                <c:pt idx="1357">
                  <c:v>0.36986999999999998</c:v>
                </c:pt>
                <c:pt idx="1358">
                  <c:v>0.37023</c:v>
                </c:pt>
                <c:pt idx="1359">
                  <c:v>0.37052000000000002</c:v>
                </c:pt>
                <c:pt idx="1360">
                  <c:v>0.37053000000000003</c:v>
                </c:pt>
                <c:pt idx="1361">
                  <c:v>0.37057000000000001</c:v>
                </c:pt>
                <c:pt idx="1362">
                  <c:v>0.37062</c:v>
                </c:pt>
                <c:pt idx="1363">
                  <c:v>0.37062</c:v>
                </c:pt>
                <c:pt idx="1364">
                  <c:v>0.37095</c:v>
                </c:pt>
                <c:pt idx="1365">
                  <c:v>0.37137999999999999</c:v>
                </c:pt>
                <c:pt idx="1366">
                  <c:v>0.37153000000000003</c:v>
                </c:pt>
                <c:pt idx="1367">
                  <c:v>0.37153000000000003</c:v>
                </c:pt>
                <c:pt idx="1368">
                  <c:v>0.37352999999999997</c:v>
                </c:pt>
                <c:pt idx="1369">
                  <c:v>0.37436000000000003</c:v>
                </c:pt>
                <c:pt idx="1370">
                  <c:v>0.37675999999999998</c:v>
                </c:pt>
                <c:pt idx="1371">
                  <c:v>0.37805</c:v>
                </c:pt>
                <c:pt idx="1372">
                  <c:v>0.37852000000000002</c:v>
                </c:pt>
                <c:pt idx="1373">
                  <c:v>0.37991000000000003</c:v>
                </c:pt>
                <c:pt idx="1374">
                  <c:v>0.37996999999999997</c:v>
                </c:pt>
                <c:pt idx="1375">
                  <c:v>0.38061</c:v>
                </c:pt>
                <c:pt idx="1376">
                  <c:v>0.38091999999999998</c:v>
                </c:pt>
                <c:pt idx="1377">
                  <c:v>0.38129000000000002</c:v>
                </c:pt>
                <c:pt idx="1378">
                  <c:v>0.38152999999999998</c:v>
                </c:pt>
                <c:pt idx="1379">
                  <c:v>0.38185000000000002</c:v>
                </c:pt>
                <c:pt idx="1380">
                  <c:v>0.38247999999999999</c:v>
                </c:pt>
                <c:pt idx="1381">
                  <c:v>0.38290999999999997</c:v>
                </c:pt>
                <c:pt idx="1382">
                  <c:v>0.38401999999999997</c:v>
                </c:pt>
                <c:pt idx="1383">
                  <c:v>0.38600000000000001</c:v>
                </c:pt>
                <c:pt idx="1384">
                  <c:v>0.38672000000000001</c:v>
                </c:pt>
                <c:pt idx="1385">
                  <c:v>0.38744000000000001</c:v>
                </c:pt>
                <c:pt idx="1386">
                  <c:v>0.38780999999999999</c:v>
                </c:pt>
                <c:pt idx="1387">
                  <c:v>0.38895000000000002</c:v>
                </c:pt>
                <c:pt idx="1388">
                  <c:v>0.38949</c:v>
                </c:pt>
                <c:pt idx="1389">
                  <c:v>0.39255000000000001</c:v>
                </c:pt>
                <c:pt idx="1390">
                  <c:v>0.39510000000000001</c:v>
                </c:pt>
                <c:pt idx="1391">
                  <c:v>0.39706000000000002</c:v>
                </c:pt>
                <c:pt idx="1392">
                  <c:v>0.39944000000000002</c:v>
                </c:pt>
                <c:pt idx="1393">
                  <c:v>0.40050000000000002</c:v>
                </c:pt>
                <c:pt idx="1394">
                  <c:v>0.40221000000000001</c:v>
                </c:pt>
                <c:pt idx="1395">
                  <c:v>0.40293000000000001</c:v>
                </c:pt>
                <c:pt idx="1396">
                  <c:v>0.40367999999999998</c:v>
                </c:pt>
                <c:pt idx="1397">
                  <c:v>0.40462999999999999</c:v>
                </c:pt>
                <c:pt idx="1398">
                  <c:v>0.40483000000000002</c:v>
                </c:pt>
                <c:pt idx="1399">
                  <c:v>0.40550000000000003</c:v>
                </c:pt>
                <c:pt idx="1400">
                  <c:v>0.40645999999999999</c:v>
                </c:pt>
                <c:pt idx="1401">
                  <c:v>0.40894999999999998</c:v>
                </c:pt>
                <c:pt idx="1402">
                  <c:v>0.40920000000000001</c:v>
                </c:pt>
                <c:pt idx="1403">
                  <c:v>0.40934999999999999</c:v>
                </c:pt>
                <c:pt idx="1404">
                  <c:v>0.40949000000000002</c:v>
                </c:pt>
                <c:pt idx="1405">
                  <c:v>0.41004000000000002</c:v>
                </c:pt>
                <c:pt idx="1406">
                  <c:v>0.41122999999999998</c:v>
                </c:pt>
                <c:pt idx="1407">
                  <c:v>0.41139999999999999</c:v>
                </c:pt>
                <c:pt idx="1408">
                  <c:v>0.41160999999999998</c:v>
                </c:pt>
                <c:pt idx="1409">
                  <c:v>0.41266000000000003</c:v>
                </c:pt>
                <c:pt idx="1410">
                  <c:v>0.41657</c:v>
                </c:pt>
                <c:pt idx="1411">
                  <c:v>0.41857</c:v>
                </c:pt>
                <c:pt idx="1412">
                  <c:v>0.41936000000000001</c:v>
                </c:pt>
                <c:pt idx="1413">
                  <c:v>0.41938999999999999</c:v>
                </c:pt>
                <c:pt idx="1414">
                  <c:v>0.41959999999999997</c:v>
                </c:pt>
                <c:pt idx="1415">
                  <c:v>0.41965000000000002</c:v>
                </c:pt>
                <c:pt idx="1416">
                  <c:v>0.41994999999999999</c:v>
                </c:pt>
                <c:pt idx="1417">
                  <c:v>0.42036000000000001</c:v>
                </c:pt>
                <c:pt idx="1418">
                  <c:v>0.42087999999999998</c:v>
                </c:pt>
                <c:pt idx="1419">
                  <c:v>0.42093999999999998</c:v>
                </c:pt>
                <c:pt idx="1420">
                  <c:v>0.42194999999999999</c:v>
                </c:pt>
                <c:pt idx="1421">
                  <c:v>0.42247000000000001</c:v>
                </c:pt>
                <c:pt idx="1422">
                  <c:v>0.42248999999999998</c:v>
                </c:pt>
                <c:pt idx="1423">
                  <c:v>0.42348000000000002</c:v>
                </c:pt>
                <c:pt idx="1424">
                  <c:v>0.42359999999999998</c:v>
                </c:pt>
                <c:pt idx="1425">
                  <c:v>0.42398999999999998</c:v>
                </c:pt>
                <c:pt idx="1426">
                  <c:v>0.42459000000000002</c:v>
                </c:pt>
                <c:pt idx="1427">
                  <c:v>0.42568</c:v>
                </c:pt>
                <c:pt idx="1428">
                  <c:v>0.42602000000000001</c:v>
                </c:pt>
                <c:pt idx="1429">
                  <c:v>0.42699999999999999</c:v>
                </c:pt>
                <c:pt idx="1430">
                  <c:v>0.42703000000000002</c:v>
                </c:pt>
                <c:pt idx="1431">
                  <c:v>0.42792999999999998</c:v>
                </c:pt>
                <c:pt idx="1432">
                  <c:v>0.42859000000000003</c:v>
                </c:pt>
                <c:pt idx="1433">
                  <c:v>0.42895</c:v>
                </c:pt>
                <c:pt idx="1434">
                  <c:v>0.42903000000000002</c:v>
                </c:pt>
                <c:pt idx="1435">
                  <c:v>0.42975999999999998</c:v>
                </c:pt>
                <c:pt idx="1436">
                  <c:v>0.43020000000000003</c:v>
                </c:pt>
                <c:pt idx="1437">
                  <c:v>0.43493999999999999</c:v>
                </c:pt>
                <c:pt idx="1438">
                  <c:v>0.43546000000000001</c:v>
                </c:pt>
                <c:pt idx="1439">
                  <c:v>0.43683</c:v>
                </c:pt>
                <c:pt idx="1440">
                  <c:v>0.43759999999999999</c:v>
                </c:pt>
                <c:pt idx="1441">
                  <c:v>0.43783</c:v>
                </c:pt>
                <c:pt idx="1442">
                  <c:v>0.43890000000000001</c:v>
                </c:pt>
                <c:pt idx="1443">
                  <c:v>0.43891000000000002</c:v>
                </c:pt>
                <c:pt idx="1444">
                  <c:v>0.43935000000000002</c:v>
                </c:pt>
                <c:pt idx="1445">
                  <c:v>0.44013000000000002</c:v>
                </c:pt>
                <c:pt idx="1446">
                  <c:v>0.44067000000000001</c:v>
                </c:pt>
                <c:pt idx="1447">
                  <c:v>0.44148999999999999</c:v>
                </c:pt>
                <c:pt idx="1448">
                  <c:v>0.44245000000000001</c:v>
                </c:pt>
                <c:pt idx="1449">
                  <c:v>0.44263000000000002</c:v>
                </c:pt>
                <c:pt idx="1450">
                  <c:v>0.44361</c:v>
                </c:pt>
                <c:pt idx="1451">
                  <c:v>0.44391000000000003</c:v>
                </c:pt>
                <c:pt idx="1452">
                  <c:v>0.44763999999999998</c:v>
                </c:pt>
                <c:pt idx="1453">
                  <c:v>0.44885999999999998</c:v>
                </c:pt>
                <c:pt idx="1454">
                  <c:v>0.44890999999999998</c:v>
                </c:pt>
                <c:pt idx="1455">
                  <c:v>0.45068000000000003</c:v>
                </c:pt>
                <c:pt idx="1456">
                  <c:v>0.45106000000000002</c:v>
                </c:pt>
                <c:pt idx="1457">
                  <c:v>0.45162000000000002</c:v>
                </c:pt>
                <c:pt idx="1458">
                  <c:v>0.45162000000000002</c:v>
                </c:pt>
                <c:pt idx="1459">
                  <c:v>0.45162999999999998</c:v>
                </c:pt>
                <c:pt idx="1460">
                  <c:v>0.45218000000000003</c:v>
                </c:pt>
                <c:pt idx="1461">
                  <c:v>0.45328000000000002</c:v>
                </c:pt>
                <c:pt idx="1462">
                  <c:v>0.45345999999999997</c:v>
                </c:pt>
                <c:pt idx="1463">
                  <c:v>0.45457999999999998</c:v>
                </c:pt>
                <c:pt idx="1464">
                  <c:v>0.45477000000000001</c:v>
                </c:pt>
                <c:pt idx="1465">
                  <c:v>0.45884999999999998</c:v>
                </c:pt>
                <c:pt idx="1466">
                  <c:v>0.46063999999999999</c:v>
                </c:pt>
                <c:pt idx="1467">
                  <c:v>0.46104000000000001</c:v>
                </c:pt>
                <c:pt idx="1468">
                  <c:v>0.46163999999999999</c:v>
                </c:pt>
                <c:pt idx="1469">
                  <c:v>0.46643000000000001</c:v>
                </c:pt>
                <c:pt idx="1470">
                  <c:v>0.46654000000000001</c:v>
                </c:pt>
                <c:pt idx="1471">
                  <c:v>0.46842</c:v>
                </c:pt>
                <c:pt idx="1472">
                  <c:v>0.46887000000000001</c:v>
                </c:pt>
                <c:pt idx="1473">
                  <c:v>0.47042</c:v>
                </c:pt>
                <c:pt idx="1474">
                  <c:v>0.47065000000000001</c:v>
                </c:pt>
                <c:pt idx="1475">
                  <c:v>0.47162999999999999</c:v>
                </c:pt>
                <c:pt idx="1476">
                  <c:v>0.47204000000000002</c:v>
                </c:pt>
                <c:pt idx="1477">
                  <c:v>0.47565000000000002</c:v>
                </c:pt>
                <c:pt idx="1478">
                  <c:v>0.47786000000000001</c:v>
                </c:pt>
                <c:pt idx="1479">
                  <c:v>0.47941</c:v>
                </c:pt>
                <c:pt idx="1480">
                  <c:v>0.47946</c:v>
                </c:pt>
                <c:pt idx="1481">
                  <c:v>0.47987999999999997</c:v>
                </c:pt>
                <c:pt idx="1482">
                  <c:v>0.48064000000000001</c:v>
                </c:pt>
                <c:pt idx="1483">
                  <c:v>0.48065000000000002</c:v>
                </c:pt>
                <c:pt idx="1484">
                  <c:v>0.48164000000000001</c:v>
                </c:pt>
                <c:pt idx="1485">
                  <c:v>0.48887999999999998</c:v>
                </c:pt>
                <c:pt idx="1486">
                  <c:v>0.49243999999999999</c:v>
                </c:pt>
                <c:pt idx="1487">
                  <c:v>0.49498999999999999</c:v>
                </c:pt>
                <c:pt idx="1488">
                  <c:v>0.49565999999999999</c:v>
                </c:pt>
                <c:pt idx="1489">
                  <c:v>0.49579000000000001</c:v>
                </c:pt>
                <c:pt idx="1490">
                  <c:v>0.49739</c:v>
                </c:pt>
                <c:pt idx="1491">
                  <c:v>0.50066999999999995</c:v>
                </c:pt>
                <c:pt idx="1492">
                  <c:v>0.50097999999999998</c:v>
                </c:pt>
                <c:pt idx="1493">
                  <c:v>0.50282000000000004</c:v>
                </c:pt>
                <c:pt idx="1494">
                  <c:v>0.50285000000000002</c:v>
                </c:pt>
                <c:pt idx="1495">
                  <c:v>0.50305999999999995</c:v>
                </c:pt>
                <c:pt idx="1496">
                  <c:v>0.50316000000000005</c:v>
                </c:pt>
                <c:pt idx="1497">
                  <c:v>0.50592999999999999</c:v>
                </c:pt>
                <c:pt idx="1498">
                  <c:v>0.50614999999999999</c:v>
                </c:pt>
                <c:pt idx="1499">
                  <c:v>0.50724999999999998</c:v>
                </c:pt>
                <c:pt idx="1500">
                  <c:v>0.50739000000000001</c:v>
                </c:pt>
                <c:pt idx="1501">
                  <c:v>0.50824999999999998</c:v>
                </c:pt>
                <c:pt idx="1502">
                  <c:v>0.51015999999999995</c:v>
                </c:pt>
                <c:pt idx="1503">
                  <c:v>0.51095000000000002</c:v>
                </c:pt>
                <c:pt idx="1504">
                  <c:v>0.51168999999999998</c:v>
                </c:pt>
                <c:pt idx="1505">
                  <c:v>0.51387000000000005</c:v>
                </c:pt>
                <c:pt idx="1506">
                  <c:v>0.51436999999999999</c:v>
                </c:pt>
                <c:pt idx="1507">
                  <c:v>0.51468999999999998</c:v>
                </c:pt>
                <c:pt idx="1508">
                  <c:v>0.51726000000000005</c:v>
                </c:pt>
                <c:pt idx="1509">
                  <c:v>0.51883000000000001</c:v>
                </c:pt>
                <c:pt idx="1510">
                  <c:v>0.51885000000000003</c:v>
                </c:pt>
                <c:pt idx="1511">
                  <c:v>0.51941000000000004</c:v>
                </c:pt>
                <c:pt idx="1512">
                  <c:v>0.51968000000000003</c:v>
                </c:pt>
                <c:pt idx="1513">
                  <c:v>0.52271000000000001</c:v>
                </c:pt>
                <c:pt idx="1514">
                  <c:v>0.52400000000000002</c:v>
                </c:pt>
                <c:pt idx="1515">
                  <c:v>0.5262</c:v>
                </c:pt>
                <c:pt idx="1516">
                  <c:v>0.52859</c:v>
                </c:pt>
                <c:pt idx="1517">
                  <c:v>0.52937000000000001</c:v>
                </c:pt>
                <c:pt idx="1518">
                  <c:v>0.53098999999999996</c:v>
                </c:pt>
                <c:pt idx="1519">
                  <c:v>0.53110999999999997</c:v>
                </c:pt>
                <c:pt idx="1520">
                  <c:v>0.53124000000000005</c:v>
                </c:pt>
                <c:pt idx="1521">
                  <c:v>0.53225</c:v>
                </c:pt>
                <c:pt idx="1522">
                  <c:v>0.53271000000000002</c:v>
                </c:pt>
                <c:pt idx="1523">
                  <c:v>0.53371999999999997</c:v>
                </c:pt>
                <c:pt idx="1524">
                  <c:v>0.53434999999999999</c:v>
                </c:pt>
                <c:pt idx="1525">
                  <c:v>0.53534000000000004</c:v>
                </c:pt>
                <c:pt idx="1526">
                  <c:v>0.53571999999999997</c:v>
                </c:pt>
                <c:pt idx="1527">
                  <c:v>0.53942000000000001</c:v>
                </c:pt>
                <c:pt idx="1528">
                  <c:v>0.54096999999999995</c:v>
                </c:pt>
                <c:pt idx="1529">
                  <c:v>0.54152</c:v>
                </c:pt>
                <c:pt idx="1530">
                  <c:v>0.54544999999999999</c:v>
                </c:pt>
                <c:pt idx="1531">
                  <c:v>0.54834000000000005</c:v>
                </c:pt>
                <c:pt idx="1532">
                  <c:v>0.54881000000000002</c:v>
                </c:pt>
                <c:pt idx="1533">
                  <c:v>0.55020999999999998</c:v>
                </c:pt>
                <c:pt idx="1534">
                  <c:v>0.55032999999999999</c:v>
                </c:pt>
                <c:pt idx="1535">
                  <c:v>0.55045999999999995</c:v>
                </c:pt>
                <c:pt idx="1536">
                  <c:v>0.55266999999999999</c:v>
                </c:pt>
                <c:pt idx="1537">
                  <c:v>0.55374999999999996</c:v>
                </c:pt>
                <c:pt idx="1538">
                  <c:v>0.55384</c:v>
                </c:pt>
                <c:pt idx="1539">
                  <c:v>0.55781999999999998</c:v>
                </c:pt>
                <c:pt idx="1540">
                  <c:v>0.55881999999999998</c:v>
                </c:pt>
                <c:pt idx="1541">
                  <c:v>0.55881999999999998</c:v>
                </c:pt>
                <c:pt idx="1542">
                  <c:v>0.56181000000000003</c:v>
                </c:pt>
                <c:pt idx="1543">
                  <c:v>0.56269000000000002</c:v>
                </c:pt>
                <c:pt idx="1544">
                  <c:v>0.56283000000000005</c:v>
                </c:pt>
                <c:pt idx="1545">
                  <c:v>0.56437000000000004</c:v>
                </c:pt>
                <c:pt idx="1546">
                  <c:v>0.56437000000000004</c:v>
                </c:pt>
                <c:pt idx="1547">
                  <c:v>0.56437000000000004</c:v>
                </c:pt>
                <c:pt idx="1548">
                  <c:v>0.56481000000000003</c:v>
                </c:pt>
                <c:pt idx="1549">
                  <c:v>0.56879000000000002</c:v>
                </c:pt>
                <c:pt idx="1550">
                  <c:v>0.57542000000000004</c:v>
                </c:pt>
                <c:pt idx="1551">
                  <c:v>0.57577</c:v>
                </c:pt>
                <c:pt idx="1552">
                  <c:v>0.57618999999999998</c:v>
                </c:pt>
                <c:pt idx="1553">
                  <c:v>0.57667999999999997</c:v>
                </c:pt>
                <c:pt idx="1554">
                  <c:v>0.57737000000000005</c:v>
                </c:pt>
                <c:pt idx="1555">
                  <c:v>0.57830000000000004</c:v>
                </c:pt>
                <c:pt idx="1556">
                  <c:v>0.57830999999999999</c:v>
                </c:pt>
                <c:pt idx="1557">
                  <c:v>0.57882</c:v>
                </c:pt>
                <c:pt idx="1558">
                  <c:v>0.57891000000000004</c:v>
                </c:pt>
                <c:pt idx="1559">
                  <c:v>0.57967000000000002</c:v>
                </c:pt>
                <c:pt idx="1560">
                  <c:v>0.58067000000000002</c:v>
                </c:pt>
                <c:pt idx="1561">
                  <c:v>0.58079999999999998</c:v>
                </c:pt>
                <c:pt idx="1562">
                  <c:v>0.58301000000000003</c:v>
                </c:pt>
                <c:pt idx="1563">
                  <c:v>0.58330000000000004</c:v>
                </c:pt>
                <c:pt idx="1564">
                  <c:v>0.58382000000000001</c:v>
                </c:pt>
                <c:pt idx="1565">
                  <c:v>0.58382000000000001</c:v>
                </c:pt>
                <c:pt idx="1566">
                  <c:v>0.58389999999999997</c:v>
                </c:pt>
                <c:pt idx="1567">
                  <c:v>0.58582000000000001</c:v>
                </c:pt>
                <c:pt idx="1568">
                  <c:v>0.58730000000000004</c:v>
                </c:pt>
                <c:pt idx="1569">
                  <c:v>0.58879000000000004</c:v>
                </c:pt>
                <c:pt idx="1570">
                  <c:v>0.59028999999999998</c:v>
                </c:pt>
                <c:pt idx="1571">
                  <c:v>0.59179000000000004</c:v>
                </c:pt>
                <c:pt idx="1572">
                  <c:v>0.60067000000000004</c:v>
                </c:pt>
                <c:pt idx="1573">
                  <c:v>0.60155000000000003</c:v>
                </c:pt>
                <c:pt idx="1574">
                  <c:v>0.60328000000000004</c:v>
                </c:pt>
                <c:pt idx="1575">
                  <c:v>0.60626000000000002</c:v>
                </c:pt>
                <c:pt idx="1576">
                  <c:v>0.60826999999999998</c:v>
                </c:pt>
                <c:pt idx="1577">
                  <c:v>0.60875999999999997</c:v>
                </c:pt>
                <c:pt idx="1578">
                  <c:v>0.60877999999999999</c:v>
                </c:pt>
                <c:pt idx="1579">
                  <c:v>0.60980999999999996</c:v>
                </c:pt>
                <c:pt idx="1580">
                  <c:v>0.61070999999999998</c:v>
                </c:pt>
                <c:pt idx="1581">
                  <c:v>0.61126999999999998</c:v>
                </c:pt>
                <c:pt idx="1582">
                  <c:v>0.61177000000000004</c:v>
                </c:pt>
                <c:pt idx="1583">
                  <c:v>0.61577000000000004</c:v>
                </c:pt>
                <c:pt idx="1584">
                  <c:v>0.61875000000000002</c:v>
                </c:pt>
                <c:pt idx="1585">
                  <c:v>0.61941000000000002</c:v>
                </c:pt>
                <c:pt idx="1586">
                  <c:v>0.61982999999999999</c:v>
                </c:pt>
                <c:pt idx="1587">
                  <c:v>0.62070000000000003</c:v>
                </c:pt>
                <c:pt idx="1588">
                  <c:v>0.62182999999999999</c:v>
                </c:pt>
                <c:pt idx="1589">
                  <c:v>0.62524999999999997</c:v>
                </c:pt>
                <c:pt idx="1590">
                  <c:v>0.62724999999999997</c:v>
                </c:pt>
                <c:pt idx="1591">
                  <c:v>0.63077000000000005</c:v>
                </c:pt>
                <c:pt idx="1592">
                  <c:v>0.63183</c:v>
                </c:pt>
                <c:pt idx="1593">
                  <c:v>0.63224999999999998</c:v>
                </c:pt>
                <c:pt idx="1594">
                  <c:v>0.63399000000000005</c:v>
                </c:pt>
                <c:pt idx="1595">
                  <c:v>0.63776999999999995</c:v>
                </c:pt>
                <c:pt idx="1596">
                  <c:v>0.63793999999999995</c:v>
                </c:pt>
                <c:pt idx="1597">
                  <c:v>0.63824000000000003</c:v>
                </c:pt>
                <c:pt idx="1598">
                  <c:v>0.63873000000000002</c:v>
                </c:pt>
                <c:pt idx="1599">
                  <c:v>0.63934000000000002</c:v>
                </c:pt>
                <c:pt idx="1600">
                  <c:v>0.64185000000000003</c:v>
                </c:pt>
                <c:pt idx="1601">
                  <c:v>0.64310999999999996</c:v>
                </c:pt>
                <c:pt idx="1602">
                  <c:v>0.64371</c:v>
                </c:pt>
                <c:pt idx="1603">
                  <c:v>0.64371</c:v>
                </c:pt>
                <c:pt idx="1604">
                  <c:v>0.64770000000000005</c:v>
                </c:pt>
                <c:pt idx="1605">
                  <c:v>0.64851999999999999</c:v>
                </c:pt>
                <c:pt idx="1606">
                  <c:v>0.64870000000000005</c:v>
                </c:pt>
                <c:pt idx="1607">
                  <c:v>0.64961999999999998</c:v>
                </c:pt>
                <c:pt idx="1608">
                  <c:v>0.66213</c:v>
                </c:pt>
                <c:pt idx="1609">
                  <c:v>0.66469999999999996</c:v>
                </c:pt>
                <c:pt idx="1610">
                  <c:v>0.67071999999999998</c:v>
                </c:pt>
                <c:pt idx="1611">
                  <c:v>0.67773000000000005</c:v>
                </c:pt>
                <c:pt idx="1612">
                  <c:v>0.68189999999999995</c:v>
                </c:pt>
                <c:pt idx="1613">
                  <c:v>0.68371999999999999</c:v>
                </c:pt>
                <c:pt idx="1614">
                  <c:v>0.68518999999999997</c:v>
                </c:pt>
                <c:pt idx="1615">
                  <c:v>0.68872</c:v>
                </c:pt>
                <c:pt idx="1616">
                  <c:v>0.68935000000000002</c:v>
                </c:pt>
                <c:pt idx="1617">
                  <c:v>0.68935999999999997</c:v>
                </c:pt>
                <c:pt idx="1618">
                  <c:v>0.69072</c:v>
                </c:pt>
                <c:pt idx="1619">
                  <c:v>0.69318000000000002</c:v>
                </c:pt>
                <c:pt idx="1620">
                  <c:v>0.69718000000000002</c:v>
                </c:pt>
                <c:pt idx="1621">
                  <c:v>0.69818000000000002</c:v>
                </c:pt>
                <c:pt idx="1622">
                  <c:v>0.69918000000000002</c:v>
                </c:pt>
                <c:pt idx="1623">
                  <c:v>0.69918000000000002</c:v>
                </c:pt>
                <c:pt idx="1624">
                  <c:v>0.69932000000000005</c:v>
                </c:pt>
                <c:pt idx="1625">
                  <c:v>0.69991999999999999</c:v>
                </c:pt>
                <c:pt idx="1626">
                  <c:v>0.70069999999999999</c:v>
                </c:pt>
                <c:pt idx="1627">
                  <c:v>0.70116999999999996</c:v>
                </c:pt>
                <c:pt idx="1628">
                  <c:v>0.70191999999999999</c:v>
                </c:pt>
                <c:pt idx="1629">
                  <c:v>0.70191999999999999</c:v>
                </c:pt>
                <c:pt idx="1630">
                  <c:v>0.71570999999999996</c:v>
                </c:pt>
                <c:pt idx="1631">
                  <c:v>0.71874000000000005</c:v>
                </c:pt>
                <c:pt idx="1632">
                  <c:v>0.71967999999999999</c:v>
                </c:pt>
                <c:pt idx="1633">
                  <c:v>0.71969000000000005</c:v>
                </c:pt>
                <c:pt idx="1634">
                  <c:v>0.72014999999999996</c:v>
                </c:pt>
                <c:pt idx="1635">
                  <c:v>0.72074000000000005</c:v>
                </c:pt>
                <c:pt idx="1636">
                  <c:v>0.72674000000000005</c:v>
                </c:pt>
                <c:pt idx="1637">
                  <c:v>0.72774000000000005</c:v>
                </c:pt>
                <c:pt idx="1638">
                  <c:v>0.72865999999999997</c:v>
                </c:pt>
                <c:pt idx="1639">
                  <c:v>0.73014000000000001</c:v>
                </c:pt>
                <c:pt idx="1640">
                  <c:v>0.73160999999999998</c:v>
                </c:pt>
                <c:pt idx="1641">
                  <c:v>0.73368</c:v>
                </c:pt>
                <c:pt idx="1642">
                  <c:v>0.73394999999999999</c:v>
                </c:pt>
                <c:pt idx="1643">
                  <c:v>0.73494999999999999</c:v>
                </c:pt>
                <c:pt idx="1644">
                  <c:v>0.73568</c:v>
                </c:pt>
                <c:pt idx="1645">
                  <c:v>0.73595999999999995</c:v>
                </c:pt>
                <c:pt idx="1646">
                  <c:v>0.73675000000000002</c:v>
                </c:pt>
                <c:pt idx="1647">
                  <c:v>0.74195999999999995</c:v>
                </c:pt>
                <c:pt idx="1648">
                  <c:v>0.74275999999999998</c:v>
                </c:pt>
                <c:pt idx="1649">
                  <c:v>0.74573</c:v>
                </c:pt>
                <c:pt idx="1650">
                  <c:v>0.74607000000000001</c:v>
                </c:pt>
                <c:pt idx="1651">
                  <c:v>0.74911000000000005</c:v>
                </c:pt>
                <c:pt idx="1652">
                  <c:v>0.74929999999999997</c:v>
                </c:pt>
                <c:pt idx="1653">
                  <c:v>0.75073999999999996</c:v>
                </c:pt>
                <c:pt idx="1654">
                  <c:v>0.75899000000000005</c:v>
                </c:pt>
                <c:pt idx="1655">
                  <c:v>0.76075999999999999</c:v>
                </c:pt>
                <c:pt idx="1656">
                  <c:v>0.7611</c:v>
                </c:pt>
                <c:pt idx="1657">
                  <c:v>0.76165000000000005</c:v>
                </c:pt>
                <c:pt idx="1658">
                  <c:v>0.76566000000000001</c:v>
                </c:pt>
                <c:pt idx="1659">
                  <c:v>0.76666000000000001</c:v>
                </c:pt>
                <c:pt idx="1660">
                  <c:v>0.76673999999999998</c:v>
                </c:pt>
                <c:pt idx="1661">
                  <c:v>0.76709000000000005</c:v>
                </c:pt>
                <c:pt idx="1662">
                  <c:v>0.76865000000000006</c:v>
                </c:pt>
                <c:pt idx="1663">
                  <c:v>0.76932</c:v>
                </c:pt>
                <c:pt idx="1664">
                  <c:v>0.77309000000000005</c:v>
                </c:pt>
                <c:pt idx="1665">
                  <c:v>0.77929000000000004</c:v>
                </c:pt>
                <c:pt idx="1666">
                  <c:v>0.78807000000000005</c:v>
                </c:pt>
                <c:pt idx="1667">
                  <c:v>0.78907000000000005</c:v>
                </c:pt>
                <c:pt idx="1668">
                  <c:v>0.78927999999999998</c:v>
                </c:pt>
                <c:pt idx="1669">
                  <c:v>0.79661999999999999</c:v>
                </c:pt>
                <c:pt idx="1670">
                  <c:v>0.79862999999999995</c:v>
                </c:pt>
                <c:pt idx="1671">
                  <c:v>0.83980999999999995</c:v>
                </c:pt>
                <c:pt idx="1672">
                  <c:v>0.83980999999999995</c:v>
                </c:pt>
                <c:pt idx="1673">
                  <c:v>0.85482000000000002</c:v>
                </c:pt>
                <c:pt idx="1674">
                  <c:v>0.93584999999999996</c:v>
                </c:pt>
                <c:pt idx="1675">
                  <c:v>0.97423000000000004</c:v>
                </c:pt>
                <c:pt idx="1676">
                  <c:v>1.0124200000000001</c:v>
                </c:pt>
                <c:pt idx="1677">
                  <c:v>1.0198799999999999</c:v>
                </c:pt>
                <c:pt idx="1678">
                  <c:v>1.02088</c:v>
                </c:pt>
                <c:pt idx="1679">
                  <c:v>1.02789</c:v>
                </c:pt>
                <c:pt idx="1680">
                  <c:v>1.04817</c:v>
                </c:pt>
                <c:pt idx="1681">
                  <c:v>1.1209199999999999</c:v>
                </c:pt>
                <c:pt idx="1682">
                  <c:v>1.2322500000000001</c:v>
                </c:pt>
                <c:pt idx="1683">
                  <c:v>1.23597</c:v>
                </c:pt>
                <c:pt idx="1684">
                  <c:v>1.29911</c:v>
                </c:pt>
                <c:pt idx="1685">
                  <c:v>1.3041</c:v>
                </c:pt>
                <c:pt idx="1686">
                  <c:v>1.3061100000000001</c:v>
                </c:pt>
                <c:pt idx="1687">
                  <c:v>1.3131699999999999</c:v>
                </c:pt>
                <c:pt idx="1688">
                  <c:v>1.3290999999999999</c:v>
                </c:pt>
                <c:pt idx="1689">
                  <c:v>1.34101</c:v>
                </c:pt>
                <c:pt idx="1690">
                  <c:v>1.3513599999999999</c:v>
                </c:pt>
                <c:pt idx="1691">
                  <c:v>1.35608</c:v>
                </c:pt>
                <c:pt idx="1692">
                  <c:v>1.39103</c:v>
                </c:pt>
                <c:pt idx="1693">
                  <c:v>1.4163300000000001</c:v>
                </c:pt>
                <c:pt idx="1694">
                  <c:v>1.5428999999999999</c:v>
                </c:pt>
                <c:pt idx="1695">
                  <c:v>1.54901</c:v>
                </c:pt>
                <c:pt idx="1696">
                  <c:v>1.6150500000000001</c:v>
                </c:pt>
                <c:pt idx="1697">
                  <c:v>1.69706</c:v>
                </c:pt>
                <c:pt idx="1698">
                  <c:v>1.8011900000000001</c:v>
                </c:pt>
                <c:pt idx="1699">
                  <c:v>1.9116500000000001</c:v>
                </c:pt>
                <c:pt idx="1700">
                  <c:v>2.2613699999999999</c:v>
                </c:pt>
              </c:numCache>
            </c:numRef>
          </c:xVal>
          <c:yVal>
            <c:numRef>
              <c:f>'SNe Ia Data'!$P$7:$P$1707</c:f>
              <c:numCache>
                <c:formatCode>0.00</c:formatCode>
                <c:ptCount val="1701"/>
                <c:pt idx="0">
                  <c:v>0.48694863024021728</c:v>
                </c:pt>
                <c:pt idx="1">
                  <c:v>0.47789490924021649</c:v>
                </c:pt>
                <c:pt idx="2">
                  <c:v>0.60866604168856497</c:v>
                </c:pt>
                <c:pt idx="3">
                  <c:v>0.63705539168856617</c:v>
                </c:pt>
                <c:pt idx="4">
                  <c:v>0.34303228710434297</c:v>
                </c:pt>
                <c:pt idx="5">
                  <c:v>0.18583362878444731</c:v>
                </c:pt>
                <c:pt idx="6">
                  <c:v>-0.22996559012232609</c:v>
                </c:pt>
                <c:pt idx="7">
                  <c:v>-9.2676520122324746E-2</c:v>
                </c:pt>
                <c:pt idx="8">
                  <c:v>-0.26643826012232452</c:v>
                </c:pt>
                <c:pt idx="9">
                  <c:v>-0.18827415012232507</c:v>
                </c:pt>
                <c:pt idx="10">
                  <c:v>0.68416129322252317</c:v>
                </c:pt>
                <c:pt idx="11">
                  <c:v>0.90418126220918893</c:v>
                </c:pt>
                <c:pt idx="12">
                  <c:v>0.71740443420918609</c:v>
                </c:pt>
                <c:pt idx="13">
                  <c:v>0.81457317664673212</c:v>
                </c:pt>
                <c:pt idx="14">
                  <c:v>7.7111366835680428E-3</c:v>
                </c:pt>
                <c:pt idx="15">
                  <c:v>0.21352591571917756</c:v>
                </c:pt>
                <c:pt idx="16">
                  <c:v>0.24589486071917932</c:v>
                </c:pt>
                <c:pt idx="17">
                  <c:v>0.23212964839403583</c:v>
                </c:pt>
                <c:pt idx="18">
                  <c:v>0.30255486839403289</c:v>
                </c:pt>
                <c:pt idx="19">
                  <c:v>0.50543832292927604</c:v>
                </c:pt>
                <c:pt idx="20">
                  <c:v>0.66086751292927559</c:v>
                </c:pt>
                <c:pt idx="21">
                  <c:v>-0.32742003523106078</c:v>
                </c:pt>
                <c:pt idx="22">
                  <c:v>-0.48268298701632517</c:v>
                </c:pt>
                <c:pt idx="23">
                  <c:v>6.7006302983674715E-2</c:v>
                </c:pt>
                <c:pt idx="24">
                  <c:v>-0.35082024701632619</c:v>
                </c:pt>
                <c:pt idx="25">
                  <c:v>-0.22418552701632422</c:v>
                </c:pt>
                <c:pt idx="26">
                  <c:v>0.18972061298367393</c:v>
                </c:pt>
                <c:pt idx="27">
                  <c:v>-0.1816699169665803</c:v>
                </c:pt>
                <c:pt idx="28">
                  <c:v>-2.3904043966581412E-2</c:v>
                </c:pt>
                <c:pt idx="29">
                  <c:v>-0.15278797090164176</c:v>
                </c:pt>
                <c:pt idx="30">
                  <c:v>-1.4593499849866021E-2</c:v>
                </c:pt>
                <c:pt idx="31">
                  <c:v>3.1643421162108609E-3</c:v>
                </c:pt>
                <c:pt idx="32">
                  <c:v>-2.9789987883791724E-2</c:v>
                </c:pt>
                <c:pt idx="33">
                  <c:v>-0.28429058581539479</c:v>
                </c:pt>
                <c:pt idx="34">
                  <c:v>-0.34947629081539233</c:v>
                </c:pt>
                <c:pt idx="35">
                  <c:v>-0.20794428000727905</c:v>
                </c:pt>
                <c:pt idx="36">
                  <c:v>0.2146293735168463</c:v>
                </c:pt>
                <c:pt idx="37">
                  <c:v>0.51691287255636809</c:v>
                </c:pt>
                <c:pt idx="38">
                  <c:v>-8.7302988190874231E-2</c:v>
                </c:pt>
                <c:pt idx="39">
                  <c:v>8.0418431809121671E-2</c:v>
                </c:pt>
                <c:pt idx="40">
                  <c:v>-7.2779618190875084E-2</c:v>
                </c:pt>
                <c:pt idx="41">
                  <c:v>-1.2733323170466022</c:v>
                </c:pt>
                <c:pt idx="42">
                  <c:v>-0.94514094804659976</c:v>
                </c:pt>
                <c:pt idx="43">
                  <c:v>-7.3708369249800398E-2</c:v>
                </c:pt>
                <c:pt idx="44">
                  <c:v>-0.16464118124979876</c:v>
                </c:pt>
                <c:pt idx="45">
                  <c:v>-2.0219406249800898E-2</c:v>
                </c:pt>
                <c:pt idx="46">
                  <c:v>-0.12518043024979875</c:v>
                </c:pt>
                <c:pt idx="47">
                  <c:v>2.9537103651236407E-2</c:v>
                </c:pt>
                <c:pt idx="48">
                  <c:v>3.8096593651232524E-2</c:v>
                </c:pt>
                <c:pt idx="49">
                  <c:v>-1.9805926348766434E-2</c:v>
                </c:pt>
                <c:pt idx="50">
                  <c:v>0.83697656926967312</c:v>
                </c:pt>
                <c:pt idx="51">
                  <c:v>0.1987697207581931</c:v>
                </c:pt>
                <c:pt idx="52">
                  <c:v>0.24527377839921627</c:v>
                </c:pt>
                <c:pt idx="53">
                  <c:v>0.22687906839921368</c:v>
                </c:pt>
                <c:pt idx="54">
                  <c:v>-0.4083220801391434</c:v>
                </c:pt>
                <c:pt idx="55">
                  <c:v>-0.9921643049622304</c:v>
                </c:pt>
                <c:pt idx="56">
                  <c:v>2.356756123442949E-2</c:v>
                </c:pt>
                <c:pt idx="57">
                  <c:v>-0.25982458246659235</c:v>
                </c:pt>
                <c:pt idx="58">
                  <c:v>-0.14878872423440015</c:v>
                </c:pt>
                <c:pt idx="59">
                  <c:v>-0.15900774423440112</c:v>
                </c:pt>
                <c:pt idx="60">
                  <c:v>-0.15250874423440308</c:v>
                </c:pt>
                <c:pt idx="61">
                  <c:v>5.6241990389345631E-2</c:v>
                </c:pt>
                <c:pt idx="62">
                  <c:v>-4.0485439148014279E-2</c:v>
                </c:pt>
                <c:pt idx="63">
                  <c:v>-2.8473855148014593E-2</c:v>
                </c:pt>
                <c:pt idx="64">
                  <c:v>-4.3855170148013656E-2</c:v>
                </c:pt>
                <c:pt idx="65">
                  <c:v>9.0812692884846058E-2</c:v>
                </c:pt>
                <c:pt idx="66">
                  <c:v>0.1374548558848474</c:v>
                </c:pt>
                <c:pt idx="67">
                  <c:v>0.38199432476746864</c:v>
                </c:pt>
                <c:pt idx="68">
                  <c:v>0.32049415476747356</c:v>
                </c:pt>
                <c:pt idx="69">
                  <c:v>0.33378076476746799</c:v>
                </c:pt>
                <c:pt idx="70">
                  <c:v>-0.17244036266517782</c:v>
                </c:pt>
                <c:pt idx="71">
                  <c:v>-0.23103626266517807</c:v>
                </c:pt>
                <c:pt idx="72">
                  <c:v>2.4675990535754977E-2</c:v>
                </c:pt>
                <c:pt idx="73">
                  <c:v>-1.6887816270141798E-2</c:v>
                </c:pt>
                <c:pt idx="74">
                  <c:v>-0.13379033327014156</c:v>
                </c:pt>
                <c:pt idx="75">
                  <c:v>1.1228422729857357E-2</c:v>
                </c:pt>
                <c:pt idx="76">
                  <c:v>-0.2727014394858287</c:v>
                </c:pt>
                <c:pt idx="77">
                  <c:v>9.8560600514169039E-2</c:v>
                </c:pt>
                <c:pt idx="78">
                  <c:v>1.6096680514166906E-2</c:v>
                </c:pt>
                <c:pt idx="79">
                  <c:v>-0.15085529689226718</c:v>
                </c:pt>
                <c:pt idx="80">
                  <c:v>-0.21408550106922775</c:v>
                </c:pt>
                <c:pt idx="81">
                  <c:v>0.5342347162016452</c:v>
                </c:pt>
                <c:pt idx="82">
                  <c:v>-0.13662639796100962</c:v>
                </c:pt>
                <c:pt idx="83">
                  <c:v>2.7361590038992745E-2</c:v>
                </c:pt>
                <c:pt idx="84">
                  <c:v>-0.18369821090035288</c:v>
                </c:pt>
                <c:pt idx="85">
                  <c:v>-1.9989969900350957E-2</c:v>
                </c:pt>
                <c:pt idx="86">
                  <c:v>-3.8591622541659376E-2</c:v>
                </c:pt>
                <c:pt idx="87">
                  <c:v>-3.1607060610554072E-2</c:v>
                </c:pt>
                <c:pt idx="88">
                  <c:v>-0.47534299266881419</c:v>
                </c:pt>
                <c:pt idx="89">
                  <c:v>-0.4413959326688186</c:v>
                </c:pt>
                <c:pt idx="90">
                  <c:v>-0.51126390266881572</c:v>
                </c:pt>
                <c:pt idx="91">
                  <c:v>-0.32319930462303148</c:v>
                </c:pt>
                <c:pt idx="92">
                  <c:v>6.8042765627311041E-2</c:v>
                </c:pt>
                <c:pt idx="93">
                  <c:v>-8.7122555223160703E-2</c:v>
                </c:pt>
                <c:pt idx="94">
                  <c:v>-0.11419327122315792</c:v>
                </c:pt>
                <c:pt idx="95">
                  <c:v>-4.6179680501914788E-2</c:v>
                </c:pt>
                <c:pt idx="96">
                  <c:v>-3.6268410501918424E-2</c:v>
                </c:pt>
                <c:pt idx="97">
                  <c:v>-2.0223450501916318E-2</c:v>
                </c:pt>
                <c:pt idx="98">
                  <c:v>-0.60595638645920502</c:v>
                </c:pt>
                <c:pt idx="99">
                  <c:v>-6.444887767187879E-3</c:v>
                </c:pt>
                <c:pt idx="100">
                  <c:v>0.22331634523280286</c:v>
                </c:pt>
                <c:pt idx="101">
                  <c:v>0.20377399023281129</c:v>
                </c:pt>
                <c:pt idx="102">
                  <c:v>0.19518474823280485</c:v>
                </c:pt>
                <c:pt idx="103">
                  <c:v>-0.17141603452898835</c:v>
                </c:pt>
                <c:pt idx="104">
                  <c:v>-0.24169378752898751</c:v>
                </c:pt>
                <c:pt idx="105">
                  <c:v>-0.22177370631575144</c:v>
                </c:pt>
                <c:pt idx="106">
                  <c:v>-0.12305758631575259</c:v>
                </c:pt>
                <c:pt idx="107">
                  <c:v>0.38240881288699313</c:v>
                </c:pt>
                <c:pt idx="108">
                  <c:v>-0.59134312152477264</c:v>
                </c:pt>
                <c:pt idx="109">
                  <c:v>-0.47413677852477321</c:v>
                </c:pt>
                <c:pt idx="110">
                  <c:v>-0.286777968524774</c:v>
                </c:pt>
                <c:pt idx="111">
                  <c:v>-0.43781301468397515</c:v>
                </c:pt>
                <c:pt idx="112">
                  <c:v>-0.21469226331471702</c:v>
                </c:pt>
                <c:pt idx="113">
                  <c:v>-0.16764747331471597</c:v>
                </c:pt>
                <c:pt idx="114">
                  <c:v>0.10608660076853482</c:v>
                </c:pt>
                <c:pt idx="115">
                  <c:v>-6.6104292314648205E-3</c:v>
                </c:pt>
                <c:pt idx="116">
                  <c:v>0.123028657178061</c:v>
                </c:pt>
                <c:pt idx="117">
                  <c:v>-7.8399131747140416E-2</c:v>
                </c:pt>
                <c:pt idx="118">
                  <c:v>-0.10282346334628301</c:v>
                </c:pt>
                <c:pt idx="119">
                  <c:v>3.8176488920839802E-2</c:v>
                </c:pt>
                <c:pt idx="120">
                  <c:v>-1.2895917079163155E-2</c:v>
                </c:pt>
                <c:pt idx="121">
                  <c:v>-0.1304522951466538</c:v>
                </c:pt>
                <c:pt idx="122">
                  <c:v>-0.3084305815252506</c:v>
                </c:pt>
                <c:pt idx="123">
                  <c:v>-6.4442114525249394E-2</c:v>
                </c:pt>
                <c:pt idx="124">
                  <c:v>0.27881151611379806</c:v>
                </c:pt>
                <c:pt idx="125">
                  <c:v>0.31843333817214159</c:v>
                </c:pt>
                <c:pt idx="126">
                  <c:v>0.22073914817214302</c:v>
                </c:pt>
                <c:pt idx="127">
                  <c:v>0.48986671671296733</c:v>
                </c:pt>
                <c:pt idx="128">
                  <c:v>7.0229854712970052E-2</c:v>
                </c:pt>
                <c:pt idx="129">
                  <c:v>0.16466209671296639</c:v>
                </c:pt>
                <c:pt idx="130">
                  <c:v>0.16668202567520751</c:v>
                </c:pt>
                <c:pt idx="131">
                  <c:v>1.8738436719338836E-2</c:v>
                </c:pt>
                <c:pt idx="132">
                  <c:v>0.36084832685458679</c:v>
                </c:pt>
                <c:pt idx="133">
                  <c:v>0.22113788368798026</c:v>
                </c:pt>
                <c:pt idx="134">
                  <c:v>0.1625907484294018</c:v>
                </c:pt>
                <c:pt idx="135">
                  <c:v>0.1715600108856421</c:v>
                </c:pt>
                <c:pt idx="136">
                  <c:v>0.10793541015890895</c:v>
                </c:pt>
                <c:pt idx="137">
                  <c:v>0.10875935015891258</c:v>
                </c:pt>
                <c:pt idx="138">
                  <c:v>-1.9611705205612395E-2</c:v>
                </c:pt>
                <c:pt idx="139">
                  <c:v>-9.791803620561268E-2</c:v>
                </c:pt>
                <c:pt idx="140">
                  <c:v>-1.9384670277702298E-2</c:v>
                </c:pt>
                <c:pt idx="141">
                  <c:v>-1.6861767013040208E-2</c:v>
                </c:pt>
                <c:pt idx="142">
                  <c:v>-0.13833043601304951</c:v>
                </c:pt>
                <c:pt idx="143">
                  <c:v>-5.6626960357704093E-3</c:v>
                </c:pt>
                <c:pt idx="144">
                  <c:v>8.3955551964230324E-2</c:v>
                </c:pt>
                <c:pt idx="145">
                  <c:v>-0.17698619470971977</c:v>
                </c:pt>
                <c:pt idx="146">
                  <c:v>-0.21132330470971539</c:v>
                </c:pt>
                <c:pt idx="147">
                  <c:v>-0.23703410329939345</c:v>
                </c:pt>
                <c:pt idx="148">
                  <c:v>-0.30851750329939875</c:v>
                </c:pt>
                <c:pt idx="149">
                  <c:v>0.14184846399500373</c:v>
                </c:pt>
                <c:pt idx="150">
                  <c:v>0.15799605399499939</c:v>
                </c:pt>
                <c:pt idx="151">
                  <c:v>9.6413043994999725E-2</c:v>
                </c:pt>
                <c:pt idx="152">
                  <c:v>4.4523368814367359E-2</c:v>
                </c:pt>
                <c:pt idx="153">
                  <c:v>-1.2081331185633815E-2</c:v>
                </c:pt>
                <c:pt idx="154">
                  <c:v>2.1542618814365255E-2</c:v>
                </c:pt>
                <c:pt idx="155">
                  <c:v>-3.4675856741849032E-2</c:v>
                </c:pt>
                <c:pt idx="156">
                  <c:v>-0.13619983884957065</c:v>
                </c:pt>
                <c:pt idx="157">
                  <c:v>-8.0949212217433342E-2</c:v>
                </c:pt>
                <c:pt idx="158">
                  <c:v>-1.9514961151095633E-2</c:v>
                </c:pt>
                <c:pt idx="159">
                  <c:v>-0.16296257315109131</c:v>
                </c:pt>
                <c:pt idx="160">
                  <c:v>-1.027448781838558E-2</c:v>
                </c:pt>
                <c:pt idx="161">
                  <c:v>-8.9136903518038935E-4</c:v>
                </c:pt>
                <c:pt idx="162">
                  <c:v>-1.6677999312015857E-2</c:v>
                </c:pt>
                <c:pt idx="163">
                  <c:v>-6.04150483120236E-2</c:v>
                </c:pt>
                <c:pt idx="164">
                  <c:v>0.468760674687978</c:v>
                </c:pt>
                <c:pt idx="165">
                  <c:v>0.33402671468797962</c:v>
                </c:pt>
                <c:pt idx="166">
                  <c:v>0.40802510468797948</c:v>
                </c:pt>
                <c:pt idx="167">
                  <c:v>7.7654774403441706E-3</c:v>
                </c:pt>
                <c:pt idx="168">
                  <c:v>0.26734217920574821</c:v>
                </c:pt>
                <c:pt idx="169">
                  <c:v>-0.15777793184518174</c:v>
                </c:pt>
                <c:pt idx="170">
                  <c:v>-4.806877214942773E-2</c:v>
                </c:pt>
                <c:pt idx="171">
                  <c:v>-2.0805953168633096E-2</c:v>
                </c:pt>
                <c:pt idx="172">
                  <c:v>-0.15600184386591565</c:v>
                </c:pt>
                <c:pt idx="173">
                  <c:v>-0.19488181386591918</c:v>
                </c:pt>
                <c:pt idx="174">
                  <c:v>-5.6556273601280793E-2</c:v>
                </c:pt>
                <c:pt idx="175">
                  <c:v>-0.12775321078234469</c:v>
                </c:pt>
                <c:pt idx="176">
                  <c:v>9.3389341627414524E-2</c:v>
                </c:pt>
                <c:pt idx="177">
                  <c:v>0.26316974732608145</c:v>
                </c:pt>
                <c:pt idx="178">
                  <c:v>-0.13669380407443299</c:v>
                </c:pt>
                <c:pt idx="179">
                  <c:v>6.0891062861031742E-2</c:v>
                </c:pt>
                <c:pt idx="180">
                  <c:v>-2.6740567138972438E-2</c:v>
                </c:pt>
                <c:pt idx="181">
                  <c:v>-0.250262656935476</c:v>
                </c:pt>
                <c:pt idx="182">
                  <c:v>0.15493784352084106</c:v>
                </c:pt>
                <c:pt idx="183">
                  <c:v>-0.24437949149459115</c:v>
                </c:pt>
                <c:pt idx="184">
                  <c:v>1.7183437725080353E-2</c:v>
                </c:pt>
                <c:pt idx="185">
                  <c:v>0.32814555414881852</c:v>
                </c:pt>
                <c:pt idx="186">
                  <c:v>6.1040385810699149E-2</c:v>
                </c:pt>
                <c:pt idx="187">
                  <c:v>3.1088563366544975E-2</c:v>
                </c:pt>
                <c:pt idx="188">
                  <c:v>0.10094052304781798</c:v>
                </c:pt>
                <c:pt idx="189">
                  <c:v>0.17634685149522511</c:v>
                </c:pt>
                <c:pt idx="190">
                  <c:v>0.10552906149523267</c:v>
                </c:pt>
                <c:pt idx="191">
                  <c:v>-6.4142221504766894E-2</c:v>
                </c:pt>
                <c:pt idx="192">
                  <c:v>-0.18584579550476832</c:v>
                </c:pt>
                <c:pt idx="193">
                  <c:v>-0.33990064257509545</c:v>
                </c:pt>
                <c:pt idx="194">
                  <c:v>-0.30676467257509188</c:v>
                </c:pt>
                <c:pt idx="195">
                  <c:v>-8.2189240718619772E-3</c:v>
                </c:pt>
                <c:pt idx="196">
                  <c:v>-7.8929082071859114E-2</c:v>
                </c:pt>
                <c:pt idx="197">
                  <c:v>0.23817855932851018</c:v>
                </c:pt>
                <c:pt idx="198">
                  <c:v>-9.5539562108939435E-3</c:v>
                </c:pt>
                <c:pt idx="199">
                  <c:v>-3.5897254165909942E-2</c:v>
                </c:pt>
                <c:pt idx="200">
                  <c:v>2.8176975834092843E-2</c:v>
                </c:pt>
                <c:pt idx="201">
                  <c:v>-0.12440299381591302</c:v>
                </c:pt>
                <c:pt idx="202">
                  <c:v>-0.27251576381591036</c:v>
                </c:pt>
                <c:pt idx="203">
                  <c:v>0.21277513759791589</c:v>
                </c:pt>
                <c:pt idx="204">
                  <c:v>-8.2253142612614738E-2</c:v>
                </c:pt>
                <c:pt idx="205">
                  <c:v>2.1775389652695765E-2</c:v>
                </c:pt>
                <c:pt idx="206">
                  <c:v>2.0198669652693013E-2</c:v>
                </c:pt>
                <c:pt idx="207">
                  <c:v>-9.4348940347309451E-2</c:v>
                </c:pt>
                <c:pt idx="208">
                  <c:v>-3.4207178033426544E-2</c:v>
                </c:pt>
                <c:pt idx="209">
                  <c:v>1.5582493394497021E-2</c:v>
                </c:pt>
                <c:pt idx="210">
                  <c:v>-0.32255258660550368</c:v>
                </c:pt>
                <c:pt idx="211">
                  <c:v>-5.830883632117434E-2</c:v>
                </c:pt>
                <c:pt idx="212">
                  <c:v>-0.20941171588001595</c:v>
                </c:pt>
                <c:pt idx="213">
                  <c:v>5.6908328794754937E-2</c:v>
                </c:pt>
                <c:pt idx="214">
                  <c:v>0.10257337055701043</c:v>
                </c:pt>
                <c:pt idx="215">
                  <c:v>-0.32842869768595051</c:v>
                </c:pt>
                <c:pt idx="216">
                  <c:v>-7.4448091883837719E-2</c:v>
                </c:pt>
                <c:pt idx="217">
                  <c:v>9.0657399172840769E-2</c:v>
                </c:pt>
                <c:pt idx="218">
                  <c:v>0.18479943917284203</c:v>
                </c:pt>
                <c:pt idx="219">
                  <c:v>-0.25645652082715742</c:v>
                </c:pt>
                <c:pt idx="220">
                  <c:v>-0.43627138126219478</c:v>
                </c:pt>
                <c:pt idx="221">
                  <c:v>-0.33293600126219047</c:v>
                </c:pt>
                <c:pt idx="222">
                  <c:v>0.23953815368827236</c:v>
                </c:pt>
                <c:pt idx="223">
                  <c:v>0.11238794761332116</c:v>
                </c:pt>
                <c:pt idx="224">
                  <c:v>-0.3336633733192329</c:v>
                </c:pt>
                <c:pt idx="225">
                  <c:v>-0.13530686909061274</c:v>
                </c:pt>
                <c:pt idx="226">
                  <c:v>-0.39340482211772354</c:v>
                </c:pt>
                <c:pt idx="227">
                  <c:v>-0.1964621031177245</c:v>
                </c:pt>
                <c:pt idx="228">
                  <c:v>0.32987034398483672</c:v>
                </c:pt>
                <c:pt idx="229">
                  <c:v>-0.14997810691096447</c:v>
                </c:pt>
                <c:pt idx="230">
                  <c:v>-0.19253509691095871</c:v>
                </c:pt>
                <c:pt idx="231">
                  <c:v>9.1472022277784504E-2</c:v>
                </c:pt>
                <c:pt idx="232">
                  <c:v>0.25757048227778512</c:v>
                </c:pt>
                <c:pt idx="233">
                  <c:v>6.0375449497442446E-2</c:v>
                </c:pt>
                <c:pt idx="234">
                  <c:v>-0.11391320004531025</c:v>
                </c:pt>
                <c:pt idx="235">
                  <c:v>-0.1538778360453108</c:v>
                </c:pt>
                <c:pt idx="236">
                  <c:v>-0.5382161891524504</c:v>
                </c:pt>
                <c:pt idx="237">
                  <c:v>-6.374263917166445E-3</c:v>
                </c:pt>
                <c:pt idx="238">
                  <c:v>2.3711346082833984E-2</c:v>
                </c:pt>
                <c:pt idx="239">
                  <c:v>-0.26189039389380042</c:v>
                </c:pt>
                <c:pt idx="240">
                  <c:v>-0.13890039604081039</c:v>
                </c:pt>
                <c:pt idx="241">
                  <c:v>7.6688307729000371E-5</c:v>
                </c:pt>
                <c:pt idx="242">
                  <c:v>-5.6161241692265662E-2</c:v>
                </c:pt>
                <c:pt idx="243">
                  <c:v>-0.18696683805110581</c:v>
                </c:pt>
                <c:pt idx="244">
                  <c:v>-0.20571872905109956</c:v>
                </c:pt>
                <c:pt idx="245">
                  <c:v>-5.9061546453570202E-2</c:v>
                </c:pt>
                <c:pt idx="246">
                  <c:v>-0.20550727030225602</c:v>
                </c:pt>
                <c:pt idx="247">
                  <c:v>0.18624882038530188</c:v>
                </c:pt>
                <c:pt idx="248">
                  <c:v>0.61302529833059793</c:v>
                </c:pt>
                <c:pt idx="249">
                  <c:v>-0.30982915566940505</c:v>
                </c:pt>
                <c:pt idx="250">
                  <c:v>-1.8169091801212289E-3</c:v>
                </c:pt>
                <c:pt idx="251">
                  <c:v>-6.3888279382027235E-2</c:v>
                </c:pt>
                <c:pt idx="252">
                  <c:v>3.3726820617971498E-2</c:v>
                </c:pt>
                <c:pt idx="253">
                  <c:v>5.1526835784684977E-2</c:v>
                </c:pt>
                <c:pt idx="254">
                  <c:v>3.3668102784687903E-2</c:v>
                </c:pt>
                <c:pt idx="255">
                  <c:v>0.13497585442726034</c:v>
                </c:pt>
                <c:pt idx="256">
                  <c:v>1.0590577922499733E-2</c:v>
                </c:pt>
                <c:pt idx="257">
                  <c:v>-3.6788920774952771E-3</c:v>
                </c:pt>
                <c:pt idx="258">
                  <c:v>-6.605594806566728E-2</c:v>
                </c:pt>
                <c:pt idx="259">
                  <c:v>0.20744496924852029</c:v>
                </c:pt>
                <c:pt idx="260">
                  <c:v>0.2413496392485257</c:v>
                </c:pt>
                <c:pt idx="261">
                  <c:v>9.6435012863459235E-2</c:v>
                </c:pt>
                <c:pt idx="262">
                  <c:v>8.3041302863456679E-2</c:v>
                </c:pt>
                <c:pt idx="263">
                  <c:v>0.1121406985252591</c:v>
                </c:pt>
                <c:pt idx="264">
                  <c:v>-0.23235400573215514</c:v>
                </c:pt>
                <c:pt idx="265">
                  <c:v>7.0195310843907066E-2</c:v>
                </c:pt>
                <c:pt idx="266">
                  <c:v>-5.0976398084827679E-2</c:v>
                </c:pt>
                <c:pt idx="267">
                  <c:v>-0.24344920217966859</c:v>
                </c:pt>
                <c:pt idx="268">
                  <c:v>2.4721907820328681E-2</c:v>
                </c:pt>
                <c:pt idx="269">
                  <c:v>-8.2688024583930542E-2</c:v>
                </c:pt>
                <c:pt idx="270">
                  <c:v>-0.2416363445839238</c:v>
                </c:pt>
                <c:pt idx="271">
                  <c:v>-0.10767170458392883</c:v>
                </c:pt>
                <c:pt idx="272">
                  <c:v>-4.7557564583925682E-2</c:v>
                </c:pt>
                <c:pt idx="273">
                  <c:v>0.29705289300272852</c:v>
                </c:pt>
                <c:pt idx="274">
                  <c:v>0.1470786951694123</c:v>
                </c:pt>
                <c:pt idx="275">
                  <c:v>-1.3883524830589522E-2</c:v>
                </c:pt>
                <c:pt idx="276">
                  <c:v>-6.9830373422377079E-2</c:v>
                </c:pt>
                <c:pt idx="277">
                  <c:v>-7.2791463422376523E-2</c:v>
                </c:pt>
                <c:pt idx="278">
                  <c:v>-0.18326865342237397</c:v>
                </c:pt>
                <c:pt idx="279">
                  <c:v>7.692820588857785E-3</c:v>
                </c:pt>
                <c:pt idx="280">
                  <c:v>0.47976110662136762</c:v>
                </c:pt>
                <c:pt idx="281">
                  <c:v>-6.4592807272575214E-2</c:v>
                </c:pt>
                <c:pt idx="282">
                  <c:v>-0.35133664945020371</c:v>
                </c:pt>
                <c:pt idx="283">
                  <c:v>-0.19525526945020744</c:v>
                </c:pt>
                <c:pt idx="284">
                  <c:v>-0.20788668985755976</c:v>
                </c:pt>
                <c:pt idx="285">
                  <c:v>-0.14744694009252868</c:v>
                </c:pt>
                <c:pt idx="286">
                  <c:v>-0.20238991409252804</c:v>
                </c:pt>
                <c:pt idx="287">
                  <c:v>9.357102844772669E-2</c:v>
                </c:pt>
                <c:pt idx="288">
                  <c:v>-4.3477070370691706E-2</c:v>
                </c:pt>
                <c:pt idx="289">
                  <c:v>-0.12442872700619745</c:v>
                </c:pt>
                <c:pt idx="290">
                  <c:v>-0.40374287800914033</c:v>
                </c:pt>
                <c:pt idx="291">
                  <c:v>9.5580971990855801E-2</c:v>
                </c:pt>
                <c:pt idx="292">
                  <c:v>0.38017717812348906</c:v>
                </c:pt>
                <c:pt idx="293">
                  <c:v>0.46830427812349029</c:v>
                </c:pt>
                <c:pt idx="294">
                  <c:v>-6.2605898338873089E-2</c:v>
                </c:pt>
                <c:pt idx="295">
                  <c:v>-7.1177948338871033E-2</c:v>
                </c:pt>
                <c:pt idx="296">
                  <c:v>-7.4387188338867816E-2</c:v>
                </c:pt>
                <c:pt idx="297">
                  <c:v>-0.11527054073876286</c:v>
                </c:pt>
                <c:pt idx="298">
                  <c:v>-0.50050447025030564</c:v>
                </c:pt>
                <c:pt idx="299">
                  <c:v>-0.18542550554536064</c:v>
                </c:pt>
                <c:pt idx="300">
                  <c:v>-7.347353369989662E-2</c:v>
                </c:pt>
                <c:pt idx="301">
                  <c:v>3.5324647914578122E-2</c:v>
                </c:pt>
                <c:pt idx="302">
                  <c:v>-0.19148607338239287</c:v>
                </c:pt>
                <c:pt idx="303">
                  <c:v>-0.17084433338239791</c:v>
                </c:pt>
                <c:pt idx="304">
                  <c:v>6.8028046140923948E-2</c:v>
                </c:pt>
                <c:pt idx="305">
                  <c:v>8.7917291865799996E-2</c:v>
                </c:pt>
                <c:pt idx="306">
                  <c:v>-0.2634140933304252</c:v>
                </c:pt>
                <c:pt idx="307">
                  <c:v>-8.8101749464307488E-2</c:v>
                </c:pt>
                <c:pt idx="308">
                  <c:v>8.3491657497340555E-2</c:v>
                </c:pt>
                <c:pt idx="309">
                  <c:v>0.11175480970294416</c:v>
                </c:pt>
                <c:pt idx="310">
                  <c:v>0.27009896964845836</c:v>
                </c:pt>
                <c:pt idx="311">
                  <c:v>-9.714255145143369E-2</c:v>
                </c:pt>
                <c:pt idx="312">
                  <c:v>-0.10341749145143808</c:v>
                </c:pt>
                <c:pt idx="313">
                  <c:v>6.1155249171854109E-2</c:v>
                </c:pt>
                <c:pt idx="314">
                  <c:v>-1.6670662380796841E-2</c:v>
                </c:pt>
                <c:pt idx="315">
                  <c:v>2.3025427619209893E-2</c:v>
                </c:pt>
                <c:pt idx="316">
                  <c:v>-8.8966139830688462E-2</c:v>
                </c:pt>
                <c:pt idx="317">
                  <c:v>-9.7072498407840158E-2</c:v>
                </c:pt>
                <c:pt idx="318">
                  <c:v>-2.2685439407844399E-2</c:v>
                </c:pt>
                <c:pt idx="319">
                  <c:v>-0.11684790412552104</c:v>
                </c:pt>
                <c:pt idx="320">
                  <c:v>-7.8377334125519837E-2</c:v>
                </c:pt>
                <c:pt idx="321">
                  <c:v>0.17853029308262336</c:v>
                </c:pt>
                <c:pt idx="322">
                  <c:v>-0.14973433409926429</c:v>
                </c:pt>
                <c:pt idx="323">
                  <c:v>-3.899657631362885E-2</c:v>
                </c:pt>
                <c:pt idx="324">
                  <c:v>-0.11349893478635664</c:v>
                </c:pt>
                <c:pt idx="325">
                  <c:v>-0.22330122743092318</c:v>
                </c:pt>
                <c:pt idx="326">
                  <c:v>0.25944046942438348</c:v>
                </c:pt>
                <c:pt idx="327">
                  <c:v>-3.107937057561827E-2</c:v>
                </c:pt>
                <c:pt idx="328">
                  <c:v>-3.3059392369125362E-2</c:v>
                </c:pt>
                <c:pt idx="329">
                  <c:v>-6.2930912369125735E-2</c:v>
                </c:pt>
                <c:pt idx="330">
                  <c:v>4.9572676995502718E-2</c:v>
                </c:pt>
                <c:pt idx="331">
                  <c:v>-0.1789925630696132</c:v>
                </c:pt>
                <c:pt idx="332">
                  <c:v>-2.961562060626477E-2</c:v>
                </c:pt>
                <c:pt idx="333">
                  <c:v>-3.1008003090391867E-2</c:v>
                </c:pt>
                <c:pt idx="334">
                  <c:v>6.0069952274517391E-3</c:v>
                </c:pt>
                <c:pt idx="335">
                  <c:v>0.10063899121200848</c:v>
                </c:pt>
                <c:pt idx="336">
                  <c:v>-0.34650049987846643</c:v>
                </c:pt>
                <c:pt idx="337">
                  <c:v>-0.60331866987846894</c:v>
                </c:pt>
                <c:pt idx="338">
                  <c:v>-0.13906764249391301</c:v>
                </c:pt>
                <c:pt idx="339">
                  <c:v>-6.8245105493907943E-2</c:v>
                </c:pt>
                <c:pt idx="340">
                  <c:v>-9.3749809493914427E-2</c:v>
                </c:pt>
                <c:pt idx="341">
                  <c:v>-0.1934577478290862</c:v>
                </c:pt>
                <c:pt idx="342">
                  <c:v>-0.17125807782908709</c:v>
                </c:pt>
                <c:pt idx="343">
                  <c:v>-0.1257769274523497</c:v>
                </c:pt>
                <c:pt idx="344">
                  <c:v>-0.15249112921135577</c:v>
                </c:pt>
                <c:pt idx="345">
                  <c:v>4.3525364474490402E-3</c:v>
                </c:pt>
                <c:pt idx="346">
                  <c:v>4.4575824282787835E-2</c:v>
                </c:pt>
                <c:pt idx="347">
                  <c:v>-3.7827845717217201E-2</c:v>
                </c:pt>
                <c:pt idx="348">
                  <c:v>-0.39757456571721406</c:v>
                </c:pt>
                <c:pt idx="349">
                  <c:v>-0.13052242389243673</c:v>
                </c:pt>
                <c:pt idx="350">
                  <c:v>-2.6516353149951044E-2</c:v>
                </c:pt>
                <c:pt idx="351">
                  <c:v>-7.4857858947112277E-2</c:v>
                </c:pt>
                <c:pt idx="352">
                  <c:v>-8.8971089124605385E-2</c:v>
                </c:pt>
                <c:pt idx="353">
                  <c:v>4.0953408753949816E-3</c:v>
                </c:pt>
                <c:pt idx="354">
                  <c:v>-7.6600443593342504E-2</c:v>
                </c:pt>
                <c:pt idx="355">
                  <c:v>5.272341870487196E-3</c:v>
                </c:pt>
                <c:pt idx="356">
                  <c:v>5.8576664846171411E-2</c:v>
                </c:pt>
                <c:pt idx="357">
                  <c:v>-0.54014931415382961</c:v>
                </c:pt>
                <c:pt idx="358">
                  <c:v>-0.16794983000205832</c:v>
                </c:pt>
                <c:pt idx="359">
                  <c:v>-0.10915563536388362</c:v>
                </c:pt>
                <c:pt idx="360">
                  <c:v>4.555460463611638E-2</c:v>
                </c:pt>
                <c:pt idx="361">
                  <c:v>2.8848423950378788E-2</c:v>
                </c:pt>
                <c:pt idx="362">
                  <c:v>-3.7599450835926973E-2</c:v>
                </c:pt>
                <c:pt idx="363">
                  <c:v>-0.10585812622016988</c:v>
                </c:pt>
                <c:pt idx="364">
                  <c:v>-0.17478582622016603</c:v>
                </c:pt>
                <c:pt idx="365">
                  <c:v>0.18667186277983205</c:v>
                </c:pt>
                <c:pt idx="366">
                  <c:v>-4.4966377854663619E-2</c:v>
                </c:pt>
                <c:pt idx="367">
                  <c:v>-6.3618948298774569E-2</c:v>
                </c:pt>
                <c:pt idx="368">
                  <c:v>-6.1683582987726027E-3</c:v>
                </c:pt>
                <c:pt idx="369">
                  <c:v>-0.14923676829877763</c:v>
                </c:pt>
                <c:pt idx="370">
                  <c:v>0.1545507855427104</c:v>
                </c:pt>
                <c:pt idx="371">
                  <c:v>8.1093624941360076E-2</c:v>
                </c:pt>
                <c:pt idx="372">
                  <c:v>2.602843494136664E-2</c:v>
                </c:pt>
                <c:pt idx="373">
                  <c:v>-0.22687478505864078</c:v>
                </c:pt>
                <c:pt idx="374">
                  <c:v>-0.2181144144771352</c:v>
                </c:pt>
                <c:pt idx="375">
                  <c:v>-0.24599562447713197</c:v>
                </c:pt>
                <c:pt idx="376">
                  <c:v>-0.2345238486313832</c:v>
                </c:pt>
                <c:pt idx="377">
                  <c:v>-2.6658166070802736E-2</c:v>
                </c:pt>
                <c:pt idx="378">
                  <c:v>0.1430824571114897</c:v>
                </c:pt>
                <c:pt idx="379">
                  <c:v>0.11064776306734814</c:v>
                </c:pt>
                <c:pt idx="380">
                  <c:v>-0.29735790808064877</c:v>
                </c:pt>
                <c:pt idx="381">
                  <c:v>-0.27143536708064886</c:v>
                </c:pt>
                <c:pt idx="382">
                  <c:v>-0.12523292808065634</c:v>
                </c:pt>
                <c:pt idx="383">
                  <c:v>-7.3407048080653681E-2</c:v>
                </c:pt>
                <c:pt idx="384">
                  <c:v>-0.14995318917191014</c:v>
                </c:pt>
                <c:pt idx="385">
                  <c:v>-0.66698132366379781</c:v>
                </c:pt>
                <c:pt idx="386">
                  <c:v>-0.20819095932511544</c:v>
                </c:pt>
                <c:pt idx="387">
                  <c:v>6.1594254674879778E-2</c:v>
                </c:pt>
                <c:pt idx="388">
                  <c:v>0.11241515267488467</c:v>
                </c:pt>
                <c:pt idx="389">
                  <c:v>-3.9186494093030433E-2</c:v>
                </c:pt>
                <c:pt idx="390">
                  <c:v>-5.5191084093031861E-2</c:v>
                </c:pt>
                <c:pt idx="391">
                  <c:v>-0.11941030238920547</c:v>
                </c:pt>
                <c:pt idx="392">
                  <c:v>-0.17187812924557022</c:v>
                </c:pt>
                <c:pt idx="393">
                  <c:v>-0.37357354524556285</c:v>
                </c:pt>
                <c:pt idx="394">
                  <c:v>2.0503695106746989E-2</c:v>
                </c:pt>
                <c:pt idx="395">
                  <c:v>7.8952045106746027E-2</c:v>
                </c:pt>
                <c:pt idx="396">
                  <c:v>-6.1664725550770072E-2</c:v>
                </c:pt>
                <c:pt idx="397">
                  <c:v>-0.15299343234666907</c:v>
                </c:pt>
                <c:pt idx="398">
                  <c:v>-0.60377830773371954</c:v>
                </c:pt>
                <c:pt idx="399">
                  <c:v>-2.7136161082339072E-2</c:v>
                </c:pt>
                <c:pt idx="400">
                  <c:v>0.15538144611619487</c:v>
                </c:pt>
                <c:pt idx="401">
                  <c:v>0.11117562931099201</c:v>
                </c:pt>
                <c:pt idx="402">
                  <c:v>-0.10433982068900605</c:v>
                </c:pt>
                <c:pt idx="403">
                  <c:v>-0.34793982068900675</c:v>
                </c:pt>
                <c:pt idx="404">
                  <c:v>6.6650223310993795E-2</c:v>
                </c:pt>
                <c:pt idx="405">
                  <c:v>-0.10438140402719398</c:v>
                </c:pt>
                <c:pt idx="406">
                  <c:v>-8.6140234027197948E-2</c:v>
                </c:pt>
                <c:pt idx="407">
                  <c:v>-0.12698061181492193</c:v>
                </c:pt>
                <c:pt idx="408">
                  <c:v>4.7959082805320463E-2</c:v>
                </c:pt>
                <c:pt idx="409">
                  <c:v>-9.7283198633419943E-2</c:v>
                </c:pt>
                <c:pt idx="410">
                  <c:v>-3.466455863341622E-2</c:v>
                </c:pt>
                <c:pt idx="411">
                  <c:v>-0.20713771611499254</c:v>
                </c:pt>
                <c:pt idx="412">
                  <c:v>-8.8761946098664168E-2</c:v>
                </c:pt>
                <c:pt idx="413">
                  <c:v>1.4372465055949135E-2</c:v>
                </c:pt>
                <c:pt idx="414">
                  <c:v>-2.1278937282531274E-2</c:v>
                </c:pt>
                <c:pt idx="415">
                  <c:v>-4.1442167211990011E-2</c:v>
                </c:pt>
                <c:pt idx="416">
                  <c:v>2.3774968788004003E-2</c:v>
                </c:pt>
                <c:pt idx="417">
                  <c:v>-0.21014477421199018</c:v>
                </c:pt>
                <c:pt idx="418">
                  <c:v>-9.6053514211988045E-2</c:v>
                </c:pt>
                <c:pt idx="419">
                  <c:v>9.834128367174344E-3</c:v>
                </c:pt>
                <c:pt idx="420">
                  <c:v>5.1253083546356493E-3</c:v>
                </c:pt>
                <c:pt idx="421">
                  <c:v>0.12147089985356985</c:v>
                </c:pt>
                <c:pt idx="422">
                  <c:v>-0.15267556844448649</c:v>
                </c:pt>
                <c:pt idx="423">
                  <c:v>-0.16152251644449223</c:v>
                </c:pt>
                <c:pt idx="424">
                  <c:v>-0.18904735744448686</c:v>
                </c:pt>
                <c:pt idx="425">
                  <c:v>-0.11449357660964665</c:v>
                </c:pt>
                <c:pt idx="426">
                  <c:v>0.12814608305681219</c:v>
                </c:pt>
                <c:pt idx="427">
                  <c:v>-0.19377176651092043</c:v>
                </c:pt>
                <c:pt idx="428">
                  <c:v>0.19865849857549733</c:v>
                </c:pt>
                <c:pt idx="429">
                  <c:v>1.7323708768913093E-2</c:v>
                </c:pt>
                <c:pt idx="430">
                  <c:v>-4.6311416669041705E-2</c:v>
                </c:pt>
                <c:pt idx="431">
                  <c:v>-0.18928968874603669</c:v>
                </c:pt>
                <c:pt idx="432">
                  <c:v>4.9728894517215849E-2</c:v>
                </c:pt>
                <c:pt idx="433">
                  <c:v>0.10355445451722289</c:v>
                </c:pt>
                <c:pt idx="434">
                  <c:v>0.10854752451721339</c:v>
                </c:pt>
                <c:pt idx="435">
                  <c:v>-0.16018048276166752</c:v>
                </c:pt>
                <c:pt idx="436">
                  <c:v>-3.8412529779250804E-2</c:v>
                </c:pt>
                <c:pt idx="437">
                  <c:v>-8.3921859779252372E-2</c:v>
                </c:pt>
                <c:pt idx="438">
                  <c:v>-0.2774365392825402</c:v>
                </c:pt>
                <c:pt idx="439">
                  <c:v>5.7469170717460827E-2</c:v>
                </c:pt>
                <c:pt idx="440">
                  <c:v>-0.10949211728254227</c:v>
                </c:pt>
                <c:pt idx="441">
                  <c:v>-3.9575507282535227E-2</c:v>
                </c:pt>
                <c:pt idx="442">
                  <c:v>-0.23264708228253994</c:v>
                </c:pt>
                <c:pt idx="443">
                  <c:v>6.4708673180227549E-2</c:v>
                </c:pt>
                <c:pt idx="444">
                  <c:v>0.19656600577778249</c:v>
                </c:pt>
                <c:pt idx="445">
                  <c:v>-0.14798851909631594</c:v>
                </c:pt>
                <c:pt idx="446">
                  <c:v>-6.3746283096321577E-2</c:v>
                </c:pt>
                <c:pt idx="447">
                  <c:v>-0.59592008923260664</c:v>
                </c:pt>
                <c:pt idx="448">
                  <c:v>-0.29076455679005164</c:v>
                </c:pt>
                <c:pt idx="449">
                  <c:v>-0.13361540428293495</c:v>
                </c:pt>
                <c:pt idx="450">
                  <c:v>-0.47148956137203868</c:v>
                </c:pt>
                <c:pt idx="451">
                  <c:v>5.2287422359704294E-2</c:v>
                </c:pt>
                <c:pt idx="452">
                  <c:v>0.26988677315939213</c:v>
                </c:pt>
                <c:pt idx="453">
                  <c:v>-0.28343682422845262</c:v>
                </c:pt>
                <c:pt idx="454">
                  <c:v>0.10313383179490643</c:v>
                </c:pt>
                <c:pt idx="455">
                  <c:v>-4.5963487924609581E-3</c:v>
                </c:pt>
                <c:pt idx="456">
                  <c:v>-8.6906598792452883E-2</c:v>
                </c:pt>
                <c:pt idx="457">
                  <c:v>-0.2440974857763436</c:v>
                </c:pt>
                <c:pt idx="458">
                  <c:v>-0.39535705760804518</c:v>
                </c:pt>
                <c:pt idx="459">
                  <c:v>0.12110159537052567</c:v>
                </c:pt>
                <c:pt idx="460">
                  <c:v>-0.11468371778908448</c:v>
                </c:pt>
                <c:pt idx="461">
                  <c:v>-6.775646089405285E-2</c:v>
                </c:pt>
                <c:pt idx="462">
                  <c:v>2.2804438516359937E-2</c:v>
                </c:pt>
                <c:pt idx="463">
                  <c:v>-0.21241377449974408</c:v>
                </c:pt>
                <c:pt idx="464">
                  <c:v>1.6225482007705239E-2</c:v>
                </c:pt>
                <c:pt idx="465">
                  <c:v>4.0249212007701374E-2</c:v>
                </c:pt>
                <c:pt idx="466">
                  <c:v>-6.8728841896685822E-2</c:v>
                </c:pt>
                <c:pt idx="467">
                  <c:v>0.33506941011639668</c:v>
                </c:pt>
                <c:pt idx="468">
                  <c:v>-9.6756706231289513E-2</c:v>
                </c:pt>
                <c:pt idx="469">
                  <c:v>-0.13912746623128669</c:v>
                </c:pt>
                <c:pt idx="470">
                  <c:v>-0.1568085562312902</c:v>
                </c:pt>
                <c:pt idx="471">
                  <c:v>-9.7411570531846792E-3</c:v>
                </c:pt>
                <c:pt idx="472">
                  <c:v>6.6670500331866833E-3</c:v>
                </c:pt>
                <c:pt idx="473">
                  <c:v>-2.8819175537542208E-2</c:v>
                </c:pt>
                <c:pt idx="474">
                  <c:v>-2.5212820011901727E-2</c:v>
                </c:pt>
                <c:pt idx="475">
                  <c:v>-0.18716056139180637</c:v>
                </c:pt>
                <c:pt idx="476">
                  <c:v>-0.31387166978677783</c:v>
                </c:pt>
                <c:pt idx="477">
                  <c:v>-4.488915075930322E-2</c:v>
                </c:pt>
                <c:pt idx="478">
                  <c:v>-9.666461967586315E-2</c:v>
                </c:pt>
                <c:pt idx="479">
                  <c:v>-0.16833002223093985</c:v>
                </c:pt>
                <c:pt idx="480">
                  <c:v>-0.11846042846465821</c:v>
                </c:pt>
                <c:pt idx="481">
                  <c:v>0.17105266103659744</c:v>
                </c:pt>
                <c:pt idx="482">
                  <c:v>0.12520704208827027</c:v>
                </c:pt>
                <c:pt idx="483">
                  <c:v>-0.35936472991173218</c:v>
                </c:pt>
                <c:pt idx="484">
                  <c:v>-0.49952567191173358</c:v>
                </c:pt>
                <c:pt idx="485">
                  <c:v>-4.2952250005122039E-2</c:v>
                </c:pt>
                <c:pt idx="486">
                  <c:v>-3.0525259419356132E-2</c:v>
                </c:pt>
                <c:pt idx="487">
                  <c:v>-0.15583776941935668</c:v>
                </c:pt>
                <c:pt idx="488">
                  <c:v>-6.0973619045853411E-2</c:v>
                </c:pt>
                <c:pt idx="489">
                  <c:v>-5.2670833092221869E-2</c:v>
                </c:pt>
                <c:pt idx="490">
                  <c:v>2.4108455514650018E-2</c:v>
                </c:pt>
                <c:pt idx="491">
                  <c:v>-0.13378376388515534</c:v>
                </c:pt>
                <c:pt idx="492">
                  <c:v>-7.8995138851496449E-3</c:v>
                </c:pt>
                <c:pt idx="493">
                  <c:v>-0.14706231388515789</c:v>
                </c:pt>
                <c:pt idx="494">
                  <c:v>5.2447195821912374E-2</c:v>
                </c:pt>
                <c:pt idx="495">
                  <c:v>1.3774715821909922E-2</c:v>
                </c:pt>
                <c:pt idx="496">
                  <c:v>6.9793095821914619E-2</c:v>
                </c:pt>
                <c:pt idx="497">
                  <c:v>-0.22269093542139018</c:v>
                </c:pt>
                <c:pt idx="498">
                  <c:v>-4.1333362884728331E-2</c:v>
                </c:pt>
                <c:pt idx="499">
                  <c:v>-2.8544650884725797E-2</c:v>
                </c:pt>
                <c:pt idx="500">
                  <c:v>0.32280129725308626</c:v>
                </c:pt>
                <c:pt idx="501">
                  <c:v>4.4387967416767538E-2</c:v>
                </c:pt>
                <c:pt idx="502">
                  <c:v>0.10076423041677174</c:v>
                </c:pt>
                <c:pt idx="503">
                  <c:v>-8.4783611767441869E-2</c:v>
                </c:pt>
                <c:pt idx="504">
                  <c:v>-3.6771257767441057E-2</c:v>
                </c:pt>
                <c:pt idx="505">
                  <c:v>6.6270357084547982E-3</c:v>
                </c:pt>
                <c:pt idx="506">
                  <c:v>-0.19927357818789915</c:v>
                </c:pt>
                <c:pt idx="507">
                  <c:v>-0.14831112545545011</c:v>
                </c:pt>
                <c:pt idx="508">
                  <c:v>-1.4069434173720197E-2</c:v>
                </c:pt>
                <c:pt idx="509">
                  <c:v>-0.1082529916316588</c:v>
                </c:pt>
                <c:pt idx="510">
                  <c:v>8.3016209230564186E-3</c:v>
                </c:pt>
                <c:pt idx="511">
                  <c:v>-1.073434907694093E-2</c:v>
                </c:pt>
                <c:pt idx="512">
                  <c:v>8.1484348272013563E-2</c:v>
                </c:pt>
                <c:pt idx="513">
                  <c:v>-0.20534001172798355</c:v>
                </c:pt>
                <c:pt idx="514">
                  <c:v>0.20711583527202038</c:v>
                </c:pt>
                <c:pt idx="515">
                  <c:v>-7.9197834226924613E-2</c:v>
                </c:pt>
                <c:pt idx="516">
                  <c:v>-0.14166307422691915</c:v>
                </c:pt>
                <c:pt idx="517">
                  <c:v>-0.11241066422692114</c:v>
                </c:pt>
                <c:pt idx="518">
                  <c:v>-9.1932586610916189E-2</c:v>
                </c:pt>
                <c:pt idx="519">
                  <c:v>0.15642434489041079</c:v>
                </c:pt>
                <c:pt idx="520">
                  <c:v>-8.6459659380082599E-3</c:v>
                </c:pt>
                <c:pt idx="521">
                  <c:v>-0.17085487281423895</c:v>
                </c:pt>
                <c:pt idx="522">
                  <c:v>-1.5023024093785864E-2</c:v>
                </c:pt>
                <c:pt idx="523">
                  <c:v>0.14795484990621333</c:v>
                </c:pt>
                <c:pt idx="524">
                  <c:v>-4.4074482229845557E-2</c:v>
                </c:pt>
                <c:pt idx="525">
                  <c:v>-1.4011382847463949E-2</c:v>
                </c:pt>
                <c:pt idx="526">
                  <c:v>1.7474864152539737E-2</c:v>
                </c:pt>
                <c:pt idx="527">
                  <c:v>-3.5302101359761195E-2</c:v>
                </c:pt>
                <c:pt idx="528">
                  <c:v>0.1230970766760322</c:v>
                </c:pt>
                <c:pt idx="529">
                  <c:v>0.14271850667603303</c:v>
                </c:pt>
                <c:pt idx="530">
                  <c:v>-2.034860149422002E-2</c:v>
                </c:pt>
                <c:pt idx="531">
                  <c:v>-0.11304273292859079</c:v>
                </c:pt>
                <c:pt idx="532">
                  <c:v>0.23437475969181065</c:v>
                </c:pt>
                <c:pt idx="533">
                  <c:v>-8.3599954753275085E-2</c:v>
                </c:pt>
                <c:pt idx="534">
                  <c:v>2.7866397010591015E-2</c:v>
                </c:pt>
                <c:pt idx="535">
                  <c:v>-3.3275151536017233E-2</c:v>
                </c:pt>
                <c:pt idx="536">
                  <c:v>-1.0025474663777345E-2</c:v>
                </c:pt>
                <c:pt idx="537">
                  <c:v>5.147515336219044E-3</c:v>
                </c:pt>
                <c:pt idx="538">
                  <c:v>-0.12392935150827356</c:v>
                </c:pt>
                <c:pt idx="539">
                  <c:v>-0.25193403675358184</c:v>
                </c:pt>
                <c:pt idx="540">
                  <c:v>0.16128558085939915</c:v>
                </c:pt>
                <c:pt idx="541">
                  <c:v>-0.16450658815046637</c:v>
                </c:pt>
                <c:pt idx="542">
                  <c:v>-9.8118324693430736E-2</c:v>
                </c:pt>
                <c:pt idx="543">
                  <c:v>5.5152797515546581E-2</c:v>
                </c:pt>
                <c:pt idx="544">
                  <c:v>3.6136244691427066E-2</c:v>
                </c:pt>
                <c:pt idx="545">
                  <c:v>-1.0897172183298665E-2</c:v>
                </c:pt>
                <c:pt idx="546">
                  <c:v>4.9259332132415068E-2</c:v>
                </c:pt>
                <c:pt idx="547">
                  <c:v>-5.0051811867582785E-2</c:v>
                </c:pt>
                <c:pt idx="548">
                  <c:v>-0.24787834958967636</c:v>
                </c:pt>
                <c:pt idx="549">
                  <c:v>-5.3252034902797618E-2</c:v>
                </c:pt>
                <c:pt idx="550">
                  <c:v>-0.10360415767205211</c:v>
                </c:pt>
                <c:pt idx="551">
                  <c:v>0.38579842789224728</c:v>
                </c:pt>
                <c:pt idx="552">
                  <c:v>-8.1651228988903313E-2</c:v>
                </c:pt>
                <c:pt idx="553">
                  <c:v>0.14041669301109749</c:v>
                </c:pt>
                <c:pt idx="554">
                  <c:v>-6.6058238133578584E-2</c:v>
                </c:pt>
                <c:pt idx="555">
                  <c:v>-0.36911952166743589</c:v>
                </c:pt>
                <c:pt idx="556">
                  <c:v>9.8813661466692793E-2</c:v>
                </c:pt>
                <c:pt idx="557">
                  <c:v>-6.8285055316820831E-2</c:v>
                </c:pt>
                <c:pt idx="558">
                  <c:v>0.24763029347367649</c:v>
                </c:pt>
                <c:pt idx="559">
                  <c:v>5.5555233653414859E-2</c:v>
                </c:pt>
                <c:pt idx="560">
                  <c:v>-3.1980598598664756E-2</c:v>
                </c:pt>
                <c:pt idx="561">
                  <c:v>-6.1076101598658283E-2</c:v>
                </c:pt>
                <c:pt idx="562">
                  <c:v>0.16164310885915256</c:v>
                </c:pt>
                <c:pt idx="563">
                  <c:v>-0.4123143397177671</c:v>
                </c:pt>
                <c:pt idx="564">
                  <c:v>-0.2535440697177691</c:v>
                </c:pt>
                <c:pt idx="565">
                  <c:v>1.1279510282228955E-2</c:v>
                </c:pt>
                <c:pt idx="566">
                  <c:v>7.6452295282230409E-2</c:v>
                </c:pt>
                <c:pt idx="567">
                  <c:v>-1.725478702979899E-2</c:v>
                </c:pt>
                <c:pt idx="568">
                  <c:v>5.5602233600531292E-2</c:v>
                </c:pt>
                <c:pt idx="569">
                  <c:v>-3.7336041940775999E-2</c:v>
                </c:pt>
                <c:pt idx="570">
                  <c:v>-6.2347321940777078E-2</c:v>
                </c:pt>
                <c:pt idx="571">
                  <c:v>-0.20017389398369545</c:v>
                </c:pt>
                <c:pt idx="572">
                  <c:v>-1.2503941573108079E-2</c:v>
                </c:pt>
                <c:pt idx="573">
                  <c:v>-6.0303239611876336E-2</c:v>
                </c:pt>
                <c:pt idx="574">
                  <c:v>0.35614999553656901</c:v>
                </c:pt>
                <c:pt idx="575">
                  <c:v>0.19068084853656586</c:v>
                </c:pt>
                <c:pt idx="576">
                  <c:v>-0.10759788049151098</c:v>
                </c:pt>
                <c:pt idx="577">
                  <c:v>-4.5070744440224075E-2</c:v>
                </c:pt>
                <c:pt idx="578">
                  <c:v>3.900084222968303E-2</c:v>
                </c:pt>
                <c:pt idx="579">
                  <c:v>-0.18498263709088292</c:v>
                </c:pt>
                <c:pt idx="580">
                  <c:v>-0.21902233009087979</c:v>
                </c:pt>
                <c:pt idx="581">
                  <c:v>9.4589706452246958E-2</c:v>
                </c:pt>
                <c:pt idx="582">
                  <c:v>0.44984270789347391</c:v>
                </c:pt>
                <c:pt idx="583">
                  <c:v>-9.9557135486058712E-2</c:v>
                </c:pt>
                <c:pt idx="584">
                  <c:v>0.23513665145095786</c:v>
                </c:pt>
                <c:pt idx="585">
                  <c:v>-1.202394240758764E-2</c:v>
                </c:pt>
                <c:pt idx="586">
                  <c:v>-0.15393639828256767</c:v>
                </c:pt>
                <c:pt idx="587">
                  <c:v>-0.20120025517471873</c:v>
                </c:pt>
                <c:pt idx="588">
                  <c:v>8.1357794073404932E-2</c:v>
                </c:pt>
                <c:pt idx="589">
                  <c:v>0.11866342072474367</c:v>
                </c:pt>
                <c:pt idx="590">
                  <c:v>5.4909182066367634E-2</c:v>
                </c:pt>
                <c:pt idx="591">
                  <c:v>0.28883252749251653</c:v>
                </c:pt>
                <c:pt idx="592">
                  <c:v>-0.17019674340942004</c:v>
                </c:pt>
                <c:pt idx="593">
                  <c:v>-0.14377686340941409</c:v>
                </c:pt>
                <c:pt idx="594">
                  <c:v>-0.21450217816596506</c:v>
                </c:pt>
                <c:pt idx="595">
                  <c:v>-0.12161693166137155</c:v>
                </c:pt>
                <c:pt idx="596">
                  <c:v>0.19991168714380336</c:v>
                </c:pt>
                <c:pt idx="597">
                  <c:v>-0.21004319664731952</c:v>
                </c:pt>
                <c:pt idx="598">
                  <c:v>9.1952658041904556E-2</c:v>
                </c:pt>
                <c:pt idx="599">
                  <c:v>0.11220868965904174</c:v>
                </c:pt>
                <c:pt idx="600">
                  <c:v>-7.9478545753218555E-2</c:v>
                </c:pt>
                <c:pt idx="601">
                  <c:v>0.20126799139350027</c:v>
                </c:pt>
                <c:pt idx="602">
                  <c:v>2.894934007078831E-2</c:v>
                </c:pt>
                <c:pt idx="603">
                  <c:v>-0.55195911792922203</c:v>
                </c:pt>
                <c:pt idx="604">
                  <c:v>-9.881397539210468E-2</c:v>
                </c:pt>
                <c:pt idx="605">
                  <c:v>-0.1432377753921088</c:v>
                </c:pt>
                <c:pt idx="606">
                  <c:v>-9.3233431543957579E-2</c:v>
                </c:pt>
                <c:pt idx="607">
                  <c:v>-8.2465489011326554E-2</c:v>
                </c:pt>
                <c:pt idx="608">
                  <c:v>0.13006533985229396</c:v>
                </c:pt>
                <c:pt idx="609">
                  <c:v>-0.15887092314771678</c:v>
                </c:pt>
                <c:pt idx="610">
                  <c:v>-5.69653831477126E-2</c:v>
                </c:pt>
                <c:pt idx="611">
                  <c:v>-8.5155917218912691E-2</c:v>
                </c:pt>
                <c:pt idx="612">
                  <c:v>-4.3362919136974654E-2</c:v>
                </c:pt>
                <c:pt idx="613">
                  <c:v>6.1731675110607398E-2</c:v>
                </c:pt>
                <c:pt idx="614">
                  <c:v>-0.11666638077165459</c:v>
                </c:pt>
                <c:pt idx="615">
                  <c:v>6.9260248693829851E-2</c:v>
                </c:pt>
                <c:pt idx="616">
                  <c:v>0.11473777663039897</c:v>
                </c:pt>
                <c:pt idx="617">
                  <c:v>-4.1114497649353154E-2</c:v>
                </c:pt>
                <c:pt idx="618">
                  <c:v>6.3745100248013387E-2</c:v>
                </c:pt>
                <c:pt idx="619">
                  <c:v>-7.6177834690412283E-2</c:v>
                </c:pt>
                <c:pt idx="620">
                  <c:v>-1.9616004295386347E-3</c:v>
                </c:pt>
                <c:pt idx="621">
                  <c:v>6.1744409570465564E-2</c:v>
                </c:pt>
                <c:pt idx="622">
                  <c:v>-0.25527972141365041</c:v>
                </c:pt>
                <c:pt idx="623">
                  <c:v>-0.16886831835275729</c:v>
                </c:pt>
                <c:pt idx="624">
                  <c:v>-0.22769292967637966</c:v>
                </c:pt>
                <c:pt idx="625">
                  <c:v>0.12740087624558782</c:v>
                </c:pt>
                <c:pt idx="626">
                  <c:v>-0.27305972026289993</c:v>
                </c:pt>
                <c:pt idx="627">
                  <c:v>1.3491331414698493E-2</c:v>
                </c:pt>
                <c:pt idx="628">
                  <c:v>-0.14354819295139976</c:v>
                </c:pt>
                <c:pt idx="629">
                  <c:v>1.6392134155786664E-2</c:v>
                </c:pt>
                <c:pt idx="630">
                  <c:v>5.6968834155782133E-2</c:v>
                </c:pt>
                <c:pt idx="631">
                  <c:v>9.1918286580501274E-2</c:v>
                </c:pt>
                <c:pt idx="632">
                  <c:v>7.8212049428927344E-3</c:v>
                </c:pt>
                <c:pt idx="633">
                  <c:v>-3.0672453719375881E-3</c:v>
                </c:pt>
                <c:pt idx="634">
                  <c:v>1.3459436147698511E-2</c:v>
                </c:pt>
                <c:pt idx="635">
                  <c:v>1.7742926147697347E-2</c:v>
                </c:pt>
                <c:pt idx="636">
                  <c:v>-4.3809766296952546E-2</c:v>
                </c:pt>
                <c:pt idx="637">
                  <c:v>-0.23235502495471394</c:v>
                </c:pt>
                <c:pt idx="638">
                  <c:v>-0.29223499268937303</c:v>
                </c:pt>
                <c:pt idx="639">
                  <c:v>9.3658698546477126E-3</c:v>
                </c:pt>
                <c:pt idx="640">
                  <c:v>-3.8269943316961985E-2</c:v>
                </c:pt>
                <c:pt idx="641">
                  <c:v>-0.16656197597183819</c:v>
                </c:pt>
                <c:pt idx="642">
                  <c:v>-0.12166055805118248</c:v>
                </c:pt>
                <c:pt idx="643">
                  <c:v>-0.11678884823797375</c:v>
                </c:pt>
                <c:pt idx="644">
                  <c:v>-0.25462436281669198</c:v>
                </c:pt>
                <c:pt idx="645">
                  <c:v>-6.3894379367873455E-2</c:v>
                </c:pt>
                <c:pt idx="646">
                  <c:v>0.22327207890955236</c:v>
                </c:pt>
                <c:pt idx="647">
                  <c:v>-0.1524990898026175</c:v>
                </c:pt>
                <c:pt idx="648">
                  <c:v>-0.31556008859411833</c:v>
                </c:pt>
                <c:pt idx="649">
                  <c:v>-0.11239617951080305</c:v>
                </c:pt>
                <c:pt idx="650">
                  <c:v>-1.967327874965008E-3</c:v>
                </c:pt>
                <c:pt idx="651">
                  <c:v>0.11050426721942586</c:v>
                </c:pt>
                <c:pt idx="652">
                  <c:v>0.2227891488019651</c:v>
                </c:pt>
                <c:pt idx="653">
                  <c:v>-0.3141428642929327</c:v>
                </c:pt>
                <c:pt idx="654">
                  <c:v>-0.14480825570662859</c:v>
                </c:pt>
                <c:pt idx="655">
                  <c:v>4.9002073743956487E-2</c:v>
                </c:pt>
                <c:pt idx="656">
                  <c:v>-1.9398465591230263E-2</c:v>
                </c:pt>
                <c:pt idx="657">
                  <c:v>-0.36467962559122924</c:v>
                </c:pt>
                <c:pt idx="658">
                  <c:v>-2.8261684988521552E-2</c:v>
                </c:pt>
                <c:pt idx="659">
                  <c:v>0.14112458363142366</c:v>
                </c:pt>
                <c:pt idx="660">
                  <c:v>-3.3354662635431964E-2</c:v>
                </c:pt>
                <c:pt idx="661">
                  <c:v>6.8739593438927216E-2</c:v>
                </c:pt>
                <c:pt idx="662">
                  <c:v>0.11143281383864689</c:v>
                </c:pt>
                <c:pt idx="663">
                  <c:v>-8.8636468564807558E-2</c:v>
                </c:pt>
                <c:pt idx="664">
                  <c:v>4.8207706612366508E-2</c:v>
                </c:pt>
                <c:pt idx="665">
                  <c:v>-0.2568320602859302</c:v>
                </c:pt>
                <c:pt idx="666">
                  <c:v>-2.0062022525920042E-2</c:v>
                </c:pt>
                <c:pt idx="667">
                  <c:v>-0.12867592190433896</c:v>
                </c:pt>
                <c:pt idx="668">
                  <c:v>-4.122673892317863E-2</c:v>
                </c:pt>
                <c:pt idx="669">
                  <c:v>-4.4591840354968326E-4</c:v>
                </c:pt>
                <c:pt idx="670">
                  <c:v>2.8358815068628473E-2</c:v>
                </c:pt>
                <c:pt idx="671">
                  <c:v>-4.0452662327794542E-2</c:v>
                </c:pt>
                <c:pt idx="672">
                  <c:v>-4.8356448785980888E-2</c:v>
                </c:pt>
                <c:pt idx="673">
                  <c:v>-0.12076760878598236</c:v>
                </c:pt>
                <c:pt idx="674">
                  <c:v>-5.4739855920331593E-3</c:v>
                </c:pt>
                <c:pt idx="675">
                  <c:v>-7.0130452108323027E-2</c:v>
                </c:pt>
                <c:pt idx="676">
                  <c:v>0.1490616678916723</c:v>
                </c:pt>
                <c:pt idx="677">
                  <c:v>-0.76848616320285146</c:v>
                </c:pt>
                <c:pt idx="678">
                  <c:v>-3.4955968649526881E-2</c:v>
                </c:pt>
                <c:pt idx="679">
                  <c:v>0.12030168054453583</c:v>
                </c:pt>
                <c:pt idx="680">
                  <c:v>0.14832461754453163</c:v>
                </c:pt>
                <c:pt idx="681">
                  <c:v>0.15790223414166604</c:v>
                </c:pt>
                <c:pt idx="682">
                  <c:v>-0.22658881329719094</c:v>
                </c:pt>
                <c:pt idx="683">
                  <c:v>-0.21342593229719142</c:v>
                </c:pt>
                <c:pt idx="684">
                  <c:v>-5.2352192568065448E-2</c:v>
                </c:pt>
                <c:pt idx="685">
                  <c:v>0.10973159167775037</c:v>
                </c:pt>
                <c:pt idx="686">
                  <c:v>-0.14433517408794927</c:v>
                </c:pt>
                <c:pt idx="687">
                  <c:v>-7.8948015618209411E-2</c:v>
                </c:pt>
                <c:pt idx="688">
                  <c:v>-0.22572847040142818</c:v>
                </c:pt>
                <c:pt idx="689">
                  <c:v>1.6487035418364826E-2</c:v>
                </c:pt>
                <c:pt idx="690">
                  <c:v>-7.7193463829587472E-2</c:v>
                </c:pt>
                <c:pt idx="691">
                  <c:v>0.15772461559838291</c:v>
                </c:pt>
                <c:pt idx="692">
                  <c:v>-0.17494157913818498</c:v>
                </c:pt>
                <c:pt idx="693">
                  <c:v>0.2379143244283739</c:v>
                </c:pt>
                <c:pt idx="694">
                  <c:v>-2.178125069843162E-2</c:v>
                </c:pt>
                <c:pt idx="695">
                  <c:v>0.10688182751280806</c:v>
                </c:pt>
                <c:pt idx="696">
                  <c:v>-0.13024638489612528</c:v>
                </c:pt>
                <c:pt idx="697">
                  <c:v>-0.16982322724663845</c:v>
                </c:pt>
                <c:pt idx="698">
                  <c:v>-0.26384008938014603</c:v>
                </c:pt>
                <c:pt idx="699">
                  <c:v>-0.27508355638014592</c:v>
                </c:pt>
                <c:pt idx="700">
                  <c:v>0.1250339603111712</c:v>
                </c:pt>
                <c:pt idx="701">
                  <c:v>-0.19777212824922685</c:v>
                </c:pt>
                <c:pt idx="702">
                  <c:v>-0.13064233394639757</c:v>
                </c:pt>
                <c:pt idx="703">
                  <c:v>0.29883526039579067</c:v>
                </c:pt>
                <c:pt idx="704">
                  <c:v>-0.12731255192548474</c:v>
                </c:pt>
                <c:pt idx="705">
                  <c:v>-0.20618289113759403</c:v>
                </c:pt>
                <c:pt idx="706">
                  <c:v>-0.22058822087736019</c:v>
                </c:pt>
                <c:pt idx="707">
                  <c:v>-4.4904888416624544E-2</c:v>
                </c:pt>
                <c:pt idx="708">
                  <c:v>0.12034135242715394</c:v>
                </c:pt>
                <c:pt idx="709">
                  <c:v>6.826395296361909E-2</c:v>
                </c:pt>
                <c:pt idx="710">
                  <c:v>0.25014951503597871</c:v>
                </c:pt>
                <c:pt idx="711">
                  <c:v>4.2252064488685903E-2</c:v>
                </c:pt>
                <c:pt idx="712">
                  <c:v>-0.16319391162075192</c:v>
                </c:pt>
                <c:pt idx="713">
                  <c:v>-8.2134461244166346E-2</c:v>
                </c:pt>
                <c:pt idx="714">
                  <c:v>-8.01951092014761E-2</c:v>
                </c:pt>
                <c:pt idx="715">
                  <c:v>-3.2611519201473982E-2</c:v>
                </c:pt>
                <c:pt idx="716">
                  <c:v>0.2450848534575627</c:v>
                </c:pt>
                <c:pt idx="717">
                  <c:v>2.6149519372253849E-3</c:v>
                </c:pt>
                <c:pt idx="718">
                  <c:v>4.2709079637532454E-2</c:v>
                </c:pt>
                <c:pt idx="719">
                  <c:v>-0.12512936786134787</c:v>
                </c:pt>
                <c:pt idx="720">
                  <c:v>0.24193369531811015</c:v>
                </c:pt>
                <c:pt idx="721">
                  <c:v>0.24526979381882086</c:v>
                </c:pt>
                <c:pt idx="722">
                  <c:v>0.26276388381882043</c:v>
                </c:pt>
                <c:pt idx="723">
                  <c:v>-2.5967911832772472E-2</c:v>
                </c:pt>
                <c:pt idx="724">
                  <c:v>2.6983703861873209E-2</c:v>
                </c:pt>
                <c:pt idx="725">
                  <c:v>-0.22214531916456792</c:v>
                </c:pt>
                <c:pt idx="726">
                  <c:v>-9.2689729747355898E-2</c:v>
                </c:pt>
                <c:pt idx="727">
                  <c:v>-5.9218614917348589E-2</c:v>
                </c:pt>
                <c:pt idx="728">
                  <c:v>-1.0516248071688494E-2</c:v>
                </c:pt>
                <c:pt idx="729">
                  <c:v>-4.7849451575309843E-2</c:v>
                </c:pt>
                <c:pt idx="730">
                  <c:v>-4.2711768424112506E-2</c:v>
                </c:pt>
                <c:pt idx="731">
                  <c:v>0.13863880369305548</c:v>
                </c:pt>
                <c:pt idx="732">
                  <c:v>-3.4264364519529522E-2</c:v>
                </c:pt>
                <c:pt idx="733">
                  <c:v>-5.4709512266008176E-2</c:v>
                </c:pt>
                <c:pt idx="734">
                  <c:v>-0.10446408516551031</c:v>
                </c:pt>
                <c:pt idx="735">
                  <c:v>-0.12035751345851509</c:v>
                </c:pt>
                <c:pt idx="736">
                  <c:v>-5.9500227204779321E-2</c:v>
                </c:pt>
                <c:pt idx="737">
                  <c:v>6.1421657862041457E-2</c:v>
                </c:pt>
                <c:pt idx="738">
                  <c:v>0.16814650823765476</c:v>
                </c:pt>
                <c:pt idx="739">
                  <c:v>0.1196253131404319</c:v>
                </c:pt>
                <c:pt idx="740">
                  <c:v>0.23643974126257916</c:v>
                </c:pt>
                <c:pt idx="741">
                  <c:v>3.7638130433833794E-2</c:v>
                </c:pt>
                <c:pt idx="742">
                  <c:v>0.14328651781007551</c:v>
                </c:pt>
                <c:pt idx="743">
                  <c:v>-2.0127815028104123E-2</c:v>
                </c:pt>
                <c:pt idx="744">
                  <c:v>-0.18350729617009165</c:v>
                </c:pt>
                <c:pt idx="745">
                  <c:v>3.0816888212306992E-2</c:v>
                </c:pt>
                <c:pt idx="746">
                  <c:v>-0.15821860595011117</c:v>
                </c:pt>
                <c:pt idx="747">
                  <c:v>0.11539855237266039</c:v>
                </c:pt>
                <c:pt idx="748">
                  <c:v>-8.3508773199874042E-2</c:v>
                </c:pt>
                <c:pt idx="749">
                  <c:v>4.1096696147270961E-2</c:v>
                </c:pt>
                <c:pt idx="750">
                  <c:v>7.090761923338107E-2</c:v>
                </c:pt>
                <c:pt idx="751">
                  <c:v>0.39196318962539323</c:v>
                </c:pt>
                <c:pt idx="752">
                  <c:v>4.7168475194339976E-2</c:v>
                </c:pt>
                <c:pt idx="753">
                  <c:v>1.3562645147857211E-2</c:v>
                </c:pt>
                <c:pt idx="754">
                  <c:v>1.2315760405428477E-2</c:v>
                </c:pt>
                <c:pt idx="755">
                  <c:v>5.4125876346986956E-2</c:v>
                </c:pt>
                <c:pt idx="756">
                  <c:v>0.15100679067622025</c:v>
                </c:pt>
                <c:pt idx="757">
                  <c:v>-0.19998601453630727</c:v>
                </c:pt>
                <c:pt idx="758">
                  <c:v>-7.5857219186303837E-4</c:v>
                </c:pt>
                <c:pt idx="759">
                  <c:v>8.2959526338754586E-2</c:v>
                </c:pt>
                <c:pt idx="760">
                  <c:v>1.9028117840704795E-2</c:v>
                </c:pt>
                <c:pt idx="761">
                  <c:v>-6.8039355944648605E-2</c:v>
                </c:pt>
                <c:pt idx="762">
                  <c:v>-0.15920203475297257</c:v>
                </c:pt>
                <c:pt idx="763">
                  <c:v>-0.14928969923350621</c:v>
                </c:pt>
                <c:pt idx="764">
                  <c:v>-2.1895310859626704E-2</c:v>
                </c:pt>
                <c:pt idx="765">
                  <c:v>3.5165003644962667E-2</c:v>
                </c:pt>
                <c:pt idx="766">
                  <c:v>1.5847651259754514E-2</c:v>
                </c:pt>
                <c:pt idx="767">
                  <c:v>-3.4154511113797525E-3</c:v>
                </c:pt>
                <c:pt idx="768">
                  <c:v>-5.6490985157886087E-2</c:v>
                </c:pt>
                <c:pt idx="769">
                  <c:v>-4.7212870367054904E-2</c:v>
                </c:pt>
                <c:pt idx="770">
                  <c:v>-6.3972006674475779E-2</c:v>
                </c:pt>
                <c:pt idx="771">
                  <c:v>-7.0899711729623505E-2</c:v>
                </c:pt>
                <c:pt idx="772">
                  <c:v>0.172739952345907</c:v>
                </c:pt>
                <c:pt idx="773">
                  <c:v>0.1395451137124013</c:v>
                </c:pt>
                <c:pt idx="774">
                  <c:v>-0.10717987144833785</c:v>
                </c:pt>
                <c:pt idx="775">
                  <c:v>0.13544454476904377</c:v>
                </c:pt>
                <c:pt idx="776">
                  <c:v>3.4153101743861214E-2</c:v>
                </c:pt>
                <c:pt idx="777">
                  <c:v>0.4584671264772382</c:v>
                </c:pt>
                <c:pt idx="778">
                  <c:v>-0.20951567031907814</c:v>
                </c:pt>
                <c:pt idx="779">
                  <c:v>-7.0481176722935857E-2</c:v>
                </c:pt>
                <c:pt idx="780">
                  <c:v>-1.67276351145631E-2</c:v>
                </c:pt>
                <c:pt idx="781">
                  <c:v>3.3102031545411137E-3</c:v>
                </c:pt>
                <c:pt idx="782">
                  <c:v>2.5021984669550079E-2</c:v>
                </c:pt>
                <c:pt idx="783">
                  <c:v>-7.6340909560677517E-2</c:v>
                </c:pt>
                <c:pt idx="784">
                  <c:v>-3.387914526317104E-2</c:v>
                </c:pt>
                <c:pt idx="785">
                  <c:v>-9.3208627713948999E-2</c:v>
                </c:pt>
                <c:pt idx="786">
                  <c:v>4.8100026425323961E-2</c:v>
                </c:pt>
                <c:pt idx="787">
                  <c:v>-4.5344051985836131E-2</c:v>
                </c:pt>
                <c:pt idx="788">
                  <c:v>-3.0468053955061691E-2</c:v>
                </c:pt>
                <c:pt idx="789">
                  <c:v>-2.4523566170429945E-2</c:v>
                </c:pt>
                <c:pt idx="790">
                  <c:v>-1.3825821518828718E-2</c:v>
                </c:pt>
                <c:pt idx="791">
                  <c:v>0.2807870228594993</c:v>
                </c:pt>
                <c:pt idx="792">
                  <c:v>0.22566673332156739</c:v>
                </c:pt>
                <c:pt idx="793">
                  <c:v>9.082105792919748E-2</c:v>
                </c:pt>
                <c:pt idx="794">
                  <c:v>-0.16541488778175051</c:v>
                </c:pt>
                <c:pt idx="795">
                  <c:v>-2.828844379489226E-2</c:v>
                </c:pt>
                <c:pt idx="796">
                  <c:v>5.9298135766681526E-2</c:v>
                </c:pt>
                <c:pt idx="797">
                  <c:v>0.41240430422750762</c:v>
                </c:pt>
                <c:pt idx="798">
                  <c:v>-5.6544259663304786E-2</c:v>
                </c:pt>
                <c:pt idx="799">
                  <c:v>2.0117812621165854E-2</c:v>
                </c:pt>
                <c:pt idx="800">
                  <c:v>4.1086851363033361E-2</c:v>
                </c:pt>
                <c:pt idx="801">
                  <c:v>9.1578908604788012E-2</c:v>
                </c:pt>
                <c:pt idx="802">
                  <c:v>2.3053702472402904E-2</c:v>
                </c:pt>
                <c:pt idx="803">
                  <c:v>7.6607002778203537E-2</c:v>
                </c:pt>
                <c:pt idx="804">
                  <c:v>7.4042478826612523E-3</c:v>
                </c:pt>
                <c:pt idx="805">
                  <c:v>0.11835659409194221</c:v>
                </c:pt>
                <c:pt idx="806">
                  <c:v>0.27626795155948258</c:v>
                </c:pt>
                <c:pt idx="807">
                  <c:v>3.5900602425755324E-2</c:v>
                </c:pt>
                <c:pt idx="808">
                  <c:v>0.15338271373124712</c:v>
                </c:pt>
                <c:pt idx="809">
                  <c:v>2.5942967138590234E-2</c:v>
                </c:pt>
                <c:pt idx="810">
                  <c:v>0.48016115771548584</c:v>
                </c:pt>
                <c:pt idx="811">
                  <c:v>3.684416758381559E-2</c:v>
                </c:pt>
                <c:pt idx="812">
                  <c:v>-4.4928994186477667E-2</c:v>
                </c:pt>
                <c:pt idx="813">
                  <c:v>-3.2587379873646682E-2</c:v>
                </c:pt>
                <c:pt idx="814">
                  <c:v>1.4208821499195778E-2</c:v>
                </c:pt>
                <c:pt idx="815">
                  <c:v>0.10602624580975117</c:v>
                </c:pt>
                <c:pt idx="816">
                  <c:v>6.7699186282240476E-2</c:v>
                </c:pt>
                <c:pt idx="817">
                  <c:v>-8.2898333158716753E-2</c:v>
                </c:pt>
                <c:pt idx="818">
                  <c:v>-0.13055979500742154</c:v>
                </c:pt>
                <c:pt idx="819">
                  <c:v>-6.3405184078028753E-2</c:v>
                </c:pt>
                <c:pt idx="820">
                  <c:v>-3.177385742858263E-2</c:v>
                </c:pt>
                <c:pt idx="821">
                  <c:v>0.10171183029928699</c:v>
                </c:pt>
                <c:pt idx="822">
                  <c:v>-3.3095475614508985E-2</c:v>
                </c:pt>
                <c:pt idx="823">
                  <c:v>-9.0718725563156966E-2</c:v>
                </c:pt>
                <c:pt idx="824">
                  <c:v>4.580915162723187E-2</c:v>
                </c:pt>
                <c:pt idx="825">
                  <c:v>8.6649949925067915E-2</c:v>
                </c:pt>
                <c:pt idx="826">
                  <c:v>-5.0702481616610839E-2</c:v>
                </c:pt>
                <c:pt idx="827">
                  <c:v>-4.8611470179338312E-4</c:v>
                </c:pt>
                <c:pt idx="828">
                  <c:v>-5.5319186970734791E-2</c:v>
                </c:pt>
                <c:pt idx="829">
                  <c:v>0.14076627138705788</c:v>
                </c:pt>
                <c:pt idx="830">
                  <c:v>9.2164700257669097E-2</c:v>
                </c:pt>
                <c:pt idx="831">
                  <c:v>-0.1728154054744806</c:v>
                </c:pt>
                <c:pt idx="832">
                  <c:v>-1.2279705579231859E-2</c:v>
                </c:pt>
                <c:pt idx="833">
                  <c:v>0.17053228498623696</c:v>
                </c:pt>
                <c:pt idx="834">
                  <c:v>1.8844111666417973E-2</c:v>
                </c:pt>
                <c:pt idx="835">
                  <c:v>0.10367530110886491</c:v>
                </c:pt>
                <c:pt idx="836">
                  <c:v>0.17265976349182921</c:v>
                </c:pt>
                <c:pt idx="837">
                  <c:v>-0.25379275604505835</c:v>
                </c:pt>
                <c:pt idx="838">
                  <c:v>-0.12716375515024225</c:v>
                </c:pt>
                <c:pt idx="839">
                  <c:v>-0.25562577306533996</c:v>
                </c:pt>
                <c:pt idx="840">
                  <c:v>0.15097333667349488</c:v>
                </c:pt>
                <c:pt idx="841">
                  <c:v>-0.38443970551396944</c:v>
                </c:pt>
                <c:pt idx="842">
                  <c:v>-0.24556343462616326</c:v>
                </c:pt>
                <c:pt idx="843">
                  <c:v>-0.3758355902975552</c:v>
                </c:pt>
                <c:pt idx="844">
                  <c:v>-0.14246549505461559</c:v>
                </c:pt>
                <c:pt idx="845">
                  <c:v>-0.15125737228531477</c:v>
                </c:pt>
                <c:pt idx="846">
                  <c:v>0.21176312621184934</c:v>
                </c:pt>
                <c:pt idx="847">
                  <c:v>-9.2679220053724976E-2</c:v>
                </c:pt>
                <c:pt idx="848">
                  <c:v>1.7424854860891514E-2</c:v>
                </c:pt>
                <c:pt idx="849">
                  <c:v>-4.3003747661032321E-3</c:v>
                </c:pt>
                <c:pt idx="850">
                  <c:v>-0.16671763024339015</c:v>
                </c:pt>
                <c:pt idx="851">
                  <c:v>-9.1110111273096095E-2</c:v>
                </c:pt>
                <c:pt idx="852">
                  <c:v>-7.8679721680842363E-2</c:v>
                </c:pt>
                <c:pt idx="853">
                  <c:v>-1.5831445981270065E-2</c:v>
                </c:pt>
                <c:pt idx="854">
                  <c:v>0.1022304449386553</c:v>
                </c:pt>
                <c:pt idx="855">
                  <c:v>-0.29007483594223515</c:v>
                </c:pt>
                <c:pt idx="856">
                  <c:v>-0.1549542783804938</c:v>
                </c:pt>
                <c:pt idx="857">
                  <c:v>9.1921115335026116E-2</c:v>
                </c:pt>
                <c:pt idx="858">
                  <c:v>0.2643466205691567</c:v>
                </c:pt>
                <c:pt idx="859">
                  <c:v>5.0575825542111374E-2</c:v>
                </c:pt>
                <c:pt idx="860">
                  <c:v>9.7746239408266433E-2</c:v>
                </c:pt>
                <c:pt idx="861">
                  <c:v>5.9170743641416834E-3</c:v>
                </c:pt>
                <c:pt idx="862">
                  <c:v>4.9447420312624502E-2</c:v>
                </c:pt>
                <c:pt idx="863">
                  <c:v>-0.19468420318873569</c:v>
                </c:pt>
                <c:pt idx="864">
                  <c:v>0.27074301052038408</c:v>
                </c:pt>
                <c:pt idx="865">
                  <c:v>-0.1217718117908646</c:v>
                </c:pt>
                <c:pt idx="866">
                  <c:v>-3.8921487765414042E-2</c:v>
                </c:pt>
                <c:pt idx="867">
                  <c:v>-0.1213992979687788</c:v>
                </c:pt>
                <c:pt idx="868">
                  <c:v>-4.5675723466409579E-2</c:v>
                </c:pt>
                <c:pt idx="869">
                  <c:v>9.9804125991127535E-2</c:v>
                </c:pt>
                <c:pt idx="870">
                  <c:v>-0.13593730792700143</c:v>
                </c:pt>
                <c:pt idx="871">
                  <c:v>1.885476531683139E-2</c:v>
                </c:pt>
                <c:pt idx="872">
                  <c:v>4.8183848666617735E-2</c:v>
                </c:pt>
                <c:pt idx="873">
                  <c:v>-8.5464566514801277E-2</c:v>
                </c:pt>
                <c:pt idx="874">
                  <c:v>0.20115899493887213</c:v>
                </c:pt>
                <c:pt idx="875">
                  <c:v>2.6826579764012592E-2</c:v>
                </c:pt>
                <c:pt idx="876">
                  <c:v>-1.4195644039631361E-2</c:v>
                </c:pt>
                <c:pt idx="877">
                  <c:v>-3.4318954970515847E-2</c:v>
                </c:pt>
                <c:pt idx="878">
                  <c:v>-0.19877077628512296</c:v>
                </c:pt>
                <c:pt idx="879">
                  <c:v>0.11842789123964081</c:v>
                </c:pt>
                <c:pt idx="880">
                  <c:v>0.40917121806144507</c:v>
                </c:pt>
                <c:pt idx="881">
                  <c:v>3.3796682134699552E-2</c:v>
                </c:pt>
                <c:pt idx="882">
                  <c:v>0.22223528951712979</c:v>
                </c:pt>
                <c:pt idx="883">
                  <c:v>-0.12689573668389187</c:v>
                </c:pt>
                <c:pt idx="884">
                  <c:v>1.3594093722893774E-2</c:v>
                </c:pt>
                <c:pt idx="885">
                  <c:v>-9.6961522754881457E-2</c:v>
                </c:pt>
                <c:pt idx="886">
                  <c:v>-4.159665506623611E-2</c:v>
                </c:pt>
                <c:pt idx="887">
                  <c:v>0.30605303394393957</c:v>
                </c:pt>
                <c:pt idx="888">
                  <c:v>-0.21745401362942829</c:v>
                </c:pt>
                <c:pt idx="889">
                  <c:v>-9.5727983319690679E-2</c:v>
                </c:pt>
                <c:pt idx="890">
                  <c:v>0.20534644482335551</c:v>
                </c:pt>
                <c:pt idx="891">
                  <c:v>2.0876999122357631E-2</c:v>
                </c:pt>
                <c:pt idx="892">
                  <c:v>5.0069912445437126E-2</c:v>
                </c:pt>
                <c:pt idx="893">
                  <c:v>-3.7650740127915583E-2</c:v>
                </c:pt>
                <c:pt idx="894">
                  <c:v>7.5191783644669385E-2</c:v>
                </c:pt>
                <c:pt idx="895">
                  <c:v>-7.5105420673011736E-2</c:v>
                </c:pt>
                <c:pt idx="896">
                  <c:v>-0.20837576237111932</c:v>
                </c:pt>
                <c:pt idx="897">
                  <c:v>-0.10356423074262722</c:v>
                </c:pt>
                <c:pt idx="898">
                  <c:v>-0.1023074845052605</c:v>
                </c:pt>
                <c:pt idx="899">
                  <c:v>0.14114730259083075</c:v>
                </c:pt>
                <c:pt idx="900">
                  <c:v>0.19509733529979911</c:v>
                </c:pt>
                <c:pt idx="901">
                  <c:v>-1.4596539994016666E-2</c:v>
                </c:pt>
                <c:pt idx="902">
                  <c:v>0.1308725397225885</c:v>
                </c:pt>
                <c:pt idx="903">
                  <c:v>0.13780652194340348</c:v>
                </c:pt>
                <c:pt idx="904">
                  <c:v>9.1603516223841552E-2</c:v>
                </c:pt>
                <c:pt idx="905">
                  <c:v>0.35984149751436689</c:v>
                </c:pt>
                <c:pt idx="906">
                  <c:v>0.12920977562576041</c:v>
                </c:pt>
                <c:pt idx="907">
                  <c:v>-0.17184117868726645</c:v>
                </c:pt>
                <c:pt idx="908">
                  <c:v>1.2634820769690691E-2</c:v>
                </c:pt>
                <c:pt idx="909">
                  <c:v>0.14230143677743001</c:v>
                </c:pt>
                <c:pt idx="910">
                  <c:v>5.495785516568219E-2</c:v>
                </c:pt>
                <c:pt idx="911">
                  <c:v>-9.2675585112722558E-2</c:v>
                </c:pt>
                <c:pt idx="912">
                  <c:v>0.12923514815005888</c:v>
                </c:pt>
                <c:pt idx="913">
                  <c:v>8.7268148775677901E-2</c:v>
                </c:pt>
                <c:pt idx="914">
                  <c:v>6.7663554190573905E-2</c:v>
                </c:pt>
                <c:pt idx="915">
                  <c:v>9.2975850520936376E-2</c:v>
                </c:pt>
                <c:pt idx="916">
                  <c:v>-0.28697730300113733</c:v>
                </c:pt>
                <c:pt idx="917">
                  <c:v>8.2072610977341753E-2</c:v>
                </c:pt>
                <c:pt idx="918">
                  <c:v>0.20141585324397226</c:v>
                </c:pt>
                <c:pt idx="919">
                  <c:v>0.35497641324397478</c:v>
                </c:pt>
                <c:pt idx="920">
                  <c:v>-7.0925010335116667E-2</c:v>
                </c:pt>
                <c:pt idx="921">
                  <c:v>0.10289081067420369</c:v>
                </c:pt>
                <c:pt idx="922">
                  <c:v>-8.787900291854811E-2</c:v>
                </c:pt>
                <c:pt idx="923">
                  <c:v>0.16785188569090792</c:v>
                </c:pt>
                <c:pt idx="924">
                  <c:v>-0.20076759223718454</c:v>
                </c:pt>
                <c:pt idx="925">
                  <c:v>0.22357738660839033</c:v>
                </c:pt>
                <c:pt idx="926">
                  <c:v>3.6126799395461262E-2</c:v>
                </c:pt>
                <c:pt idx="927">
                  <c:v>1.0790927528709915E-2</c:v>
                </c:pt>
                <c:pt idx="928">
                  <c:v>8.0029384862356778E-2</c:v>
                </c:pt>
                <c:pt idx="929">
                  <c:v>-5.5387388110688107E-3</c:v>
                </c:pt>
                <c:pt idx="930">
                  <c:v>6.3870185265145096E-2</c:v>
                </c:pt>
                <c:pt idx="931">
                  <c:v>0.15840431156524204</c:v>
                </c:pt>
                <c:pt idx="932">
                  <c:v>-3.7069237346848638E-2</c:v>
                </c:pt>
                <c:pt idx="933">
                  <c:v>-1.1130660232538503E-2</c:v>
                </c:pt>
                <c:pt idx="934">
                  <c:v>3.2887444754607031E-2</c:v>
                </c:pt>
                <c:pt idx="935">
                  <c:v>-2.1396844970126949E-2</c:v>
                </c:pt>
                <c:pt idx="936">
                  <c:v>0.10892855385029776</c:v>
                </c:pt>
                <c:pt idx="937">
                  <c:v>-9.7613464928635096E-2</c:v>
                </c:pt>
                <c:pt idx="938">
                  <c:v>-0.28440046457629364</c:v>
                </c:pt>
                <c:pt idx="939">
                  <c:v>-0.12965797330123507</c:v>
                </c:pt>
                <c:pt idx="940">
                  <c:v>0.13988967721601142</c:v>
                </c:pt>
                <c:pt idx="941">
                  <c:v>0.55431406286062668</c:v>
                </c:pt>
                <c:pt idx="942">
                  <c:v>0.10478014459167184</c:v>
                </c:pt>
                <c:pt idx="943">
                  <c:v>0.11398356359273265</c:v>
                </c:pt>
                <c:pt idx="944">
                  <c:v>0.18793459892784625</c:v>
                </c:pt>
                <c:pt idx="945">
                  <c:v>5.4175850638245038E-2</c:v>
                </c:pt>
                <c:pt idx="946">
                  <c:v>-0.2191951114774966</c:v>
                </c:pt>
                <c:pt idx="947">
                  <c:v>6.4310234031900393E-2</c:v>
                </c:pt>
                <c:pt idx="948">
                  <c:v>-0.17465095172602219</c:v>
                </c:pt>
                <c:pt idx="949">
                  <c:v>0.17264205809272681</c:v>
                </c:pt>
                <c:pt idx="950">
                  <c:v>-7.9264635610982737E-3</c:v>
                </c:pt>
                <c:pt idx="951">
                  <c:v>5.5536114600961639E-2</c:v>
                </c:pt>
                <c:pt idx="952">
                  <c:v>-0.24257848431206241</c:v>
                </c:pt>
                <c:pt idx="953">
                  <c:v>0.11637599580608082</c:v>
                </c:pt>
                <c:pt idx="954">
                  <c:v>-7.5105049832366433E-2</c:v>
                </c:pt>
                <c:pt idx="955">
                  <c:v>5.6489794872462085E-2</c:v>
                </c:pt>
                <c:pt idx="956">
                  <c:v>-1.7511471486372443E-2</c:v>
                </c:pt>
                <c:pt idx="957">
                  <c:v>8.9926041180945049E-2</c:v>
                </c:pt>
                <c:pt idx="958">
                  <c:v>7.5635660370068081E-2</c:v>
                </c:pt>
                <c:pt idx="959">
                  <c:v>4.3123681904660316E-2</c:v>
                </c:pt>
                <c:pt idx="960">
                  <c:v>4.1505207165556612E-2</c:v>
                </c:pt>
                <c:pt idx="961">
                  <c:v>-4.0047513076309826E-2</c:v>
                </c:pt>
                <c:pt idx="962">
                  <c:v>0.22103910496620927</c:v>
                </c:pt>
                <c:pt idx="963">
                  <c:v>-4.4071928858983256E-2</c:v>
                </c:pt>
                <c:pt idx="964">
                  <c:v>-4.3430970671856528E-2</c:v>
                </c:pt>
                <c:pt idx="965">
                  <c:v>0.16854270916424952</c:v>
                </c:pt>
                <c:pt idx="966">
                  <c:v>0.15964472438245991</c:v>
                </c:pt>
                <c:pt idx="967">
                  <c:v>-0.41987830519767755</c:v>
                </c:pt>
                <c:pt idx="968">
                  <c:v>-4.2739021990612969E-2</c:v>
                </c:pt>
                <c:pt idx="969">
                  <c:v>0.19822752170998825</c:v>
                </c:pt>
                <c:pt idx="970">
                  <c:v>-6.9091781382596196E-2</c:v>
                </c:pt>
                <c:pt idx="971">
                  <c:v>7.4740215820554567E-3</c:v>
                </c:pt>
                <c:pt idx="972">
                  <c:v>-0.16364805016930717</c:v>
                </c:pt>
                <c:pt idx="973">
                  <c:v>0.23100707563457235</c:v>
                </c:pt>
                <c:pt idx="974">
                  <c:v>-0.47538201250264933</c:v>
                </c:pt>
                <c:pt idx="975">
                  <c:v>4.5761791509747241E-2</c:v>
                </c:pt>
                <c:pt idx="976">
                  <c:v>-0.13403932145630648</c:v>
                </c:pt>
                <c:pt idx="977">
                  <c:v>-4.3042876304163258E-2</c:v>
                </c:pt>
                <c:pt idx="978">
                  <c:v>0.1049556938776135</c:v>
                </c:pt>
                <c:pt idx="979">
                  <c:v>-0.15796460507458931</c:v>
                </c:pt>
                <c:pt idx="980">
                  <c:v>5.5526937973681356E-2</c:v>
                </c:pt>
                <c:pt idx="981">
                  <c:v>-0.19983303904047034</c:v>
                </c:pt>
                <c:pt idx="982">
                  <c:v>1.0708290034820322E-2</c:v>
                </c:pt>
                <c:pt idx="983">
                  <c:v>-8.6984097540963035E-3</c:v>
                </c:pt>
                <c:pt idx="984">
                  <c:v>-0.11652578907153099</c:v>
                </c:pt>
                <c:pt idx="985">
                  <c:v>-7.9151275371913243E-2</c:v>
                </c:pt>
                <c:pt idx="986">
                  <c:v>-0.15859664227593129</c:v>
                </c:pt>
                <c:pt idx="987">
                  <c:v>0.4280552349342841</c:v>
                </c:pt>
                <c:pt idx="988">
                  <c:v>0.27660842092156912</c:v>
                </c:pt>
                <c:pt idx="989">
                  <c:v>-0.18273554299887707</c:v>
                </c:pt>
                <c:pt idx="990">
                  <c:v>0.12278316550470691</c:v>
                </c:pt>
                <c:pt idx="991">
                  <c:v>0.11689004498240507</c:v>
                </c:pt>
                <c:pt idx="992">
                  <c:v>3.2504162472328346E-2</c:v>
                </c:pt>
                <c:pt idx="993">
                  <c:v>-2.9491670576504703E-3</c:v>
                </c:pt>
                <c:pt idx="994">
                  <c:v>0.22011051653487357</c:v>
                </c:pt>
                <c:pt idx="995">
                  <c:v>0.1146859964913105</c:v>
                </c:pt>
                <c:pt idx="996">
                  <c:v>0.23351431350256036</c:v>
                </c:pt>
                <c:pt idx="997">
                  <c:v>3.4629401195736875E-2</c:v>
                </c:pt>
                <c:pt idx="998">
                  <c:v>2.7213651519353732E-2</c:v>
                </c:pt>
                <c:pt idx="999">
                  <c:v>-9.0999127094640642E-2</c:v>
                </c:pt>
                <c:pt idx="1000">
                  <c:v>5.2189641272946119E-2</c:v>
                </c:pt>
                <c:pt idx="1001">
                  <c:v>7.2730627977961149E-2</c:v>
                </c:pt>
                <c:pt idx="1002">
                  <c:v>-5.1300263076598185E-2</c:v>
                </c:pt>
                <c:pt idx="1003">
                  <c:v>0.16393137124218526</c:v>
                </c:pt>
                <c:pt idx="1004">
                  <c:v>-0.30172633819609018</c:v>
                </c:pt>
                <c:pt idx="1005">
                  <c:v>0.11540543187069119</c:v>
                </c:pt>
                <c:pt idx="1006">
                  <c:v>-0.18162026059381731</c:v>
                </c:pt>
                <c:pt idx="1007">
                  <c:v>-4.6147330017646482E-2</c:v>
                </c:pt>
                <c:pt idx="1008">
                  <c:v>4.2840639982358653E-2</c:v>
                </c:pt>
                <c:pt idx="1009">
                  <c:v>9.4120127147185428E-2</c:v>
                </c:pt>
                <c:pt idx="1010">
                  <c:v>0.16312008644320031</c:v>
                </c:pt>
                <c:pt idx="1011">
                  <c:v>4.3761283605100232E-2</c:v>
                </c:pt>
                <c:pt idx="1012">
                  <c:v>-3.3936782528442677E-2</c:v>
                </c:pt>
                <c:pt idx="1013">
                  <c:v>9.1917603982487606E-2</c:v>
                </c:pt>
                <c:pt idx="1014">
                  <c:v>-0.18627567601750883</c:v>
                </c:pt>
                <c:pt idx="1015">
                  <c:v>9.6411396057568766E-2</c:v>
                </c:pt>
                <c:pt idx="1016">
                  <c:v>0.13832570445999437</c:v>
                </c:pt>
                <c:pt idx="1017">
                  <c:v>7.1035913933052086E-2</c:v>
                </c:pt>
                <c:pt idx="1018">
                  <c:v>8.809846714008529E-2</c:v>
                </c:pt>
                <c:pt idx="1019">
                  <c:v>-9.6067591772779792E-2</c:v>
                </c:pt>
                <c:pt idx="1020">
                  <c:v>0.28398467826487916</c:v>
                </c:pt>
                <c:pt idx="1021">
                  <c:v>-9.1259983115364207E-2</c:v>
                </c:pt>
                <c:pt idx="1022">
                  <c:v>3.36264814888807E-2</c:v>
                </c:pt>
                <c:pt idx="1023">
                  <c:v>7.5887723754036074E-2</c:v>
                </c:pt>
                <c:pt idx="1024">
                  <c:v>1.3146962953399566E-2</c:v>
                </c:pt>
                <c:pt idx="1025">
                  <c:v>4.1908042769748022E-2</c:v>
                </c:pt>
                <c:pt idx="1026">
                  <c:v>-2.8964174905198092E-2</c:v>
                </c:pt>
                <c:pt idx="1027">
                  <c:v>4.7959531103323627E-2</c:v>
                </c:pt>
                <c:pt idx="1028">
                  <c:v>-0.29195695786661702</c:v>
                </c:pt>
                <c:pt idx="1029">
                  <c:v>-0.13748297731225279</c:v>
                </c:pt>
                <c:pt idx="1030">
                  <c:v>0.1550502652332213</c:v>
                </c:pt>
                <c:pt idx="1031">
                  <c:v>0.17084320130311426</c:v>
                </c:pt>
                <c:pt idx="1032">
                  <c:v>-4.6106654534128211E-4</c:v>
                </c:pt>
                <c:pt idx="1033">
                  <c:v>-0.16564568936624369</c:v>
                </c:pt>
                <c:pt idx="1034">
                  <c:v>8.8550364415809213E-2</c:v>
                </c:pt>
                <c:pt idx="1035">
                  <c:v>-0.3362122744670657</c:v>
                </c:pt>
                <c:pt idx="1036">
                  <c:v>2.4007829280407122E-2</c:v>
                </c:pt>
                <c:pt idx="1037">
                  <c:v>0.28901165857581645</c:v>
                </c:pt>
                <c:pt idx="1038">
                  <c:v>4.3725945536003508E-2</c:v>
                </c:pt>
                <c:pt idx="1039">
                  <c:v>2.6730521744013913E-3</c:v>
                </c:pt>
                <c:pt idx="1040">
                  <c:v>-0.13158729940843727</c:v>
                </c:pt>
                <c:pt idx="1041">
                  <c:v>9.8213416356855987E-2</c:v>
                </c:pt>
                <c:pt idx="1042">
                  <c:v>-1.3647020261231546E-2</c:v>
                </c:pt>
                <c:pt idx="1043">
                  <c:v>-1.4217509522808314E-2</c:v>
                </c:pt>
                <c:pt idx="1044">
                  <c:v>-0.10569922794294939</c:v>
                </c:pt>
                <c:pt idx="1045">
                  <c:v>0.17067907456841169</c:v>
                </c:pt>
                <c:pt idx="1046">
                  <c:v>9.3357412563221942E-3</c:v>
                </c:pt>
                <c:pt idx="1047">
                  <c:v>0.25892530327663366</c:v>
                </c:pt>
                <c:pt idx="1048">
                  <c:v>-0.12713371423274111</c:v>
                </c:pt>
                <c:pt idx="1049">
                  <c:v>1.1433259094530968E-2</c:v>
                </c:pt>
                <c:pt idx="1050">
                  <c:v>-5.4071057606464024E-2</c:v>
                </c:pt>
                <c:pt idx="1051">
                  <c:v>0.33453685535887701</c:v>
                </c:pt>
                <c:pt idx="1052">
                  <c:v>6.818151222891089E-2</c:v>
                </c:pt>
                <c:pt idx="1053">
                  <c:v>-0.36536793176311022</c:v>
                </c:pt>
                <c:pt idx="1054">
                  <c:v>-4.2907635038318404E-2</c:v>
                </c:pt>
                <c:pt idx="1055">
                  <c:v>4.6875732697408523E-2</c:v>
                </c:pt>
                <c:pt idx="1056">
                  <c:v>0.15971397876920435</c:v>
                </c:pt>
                <c:pt idx="1057">
                  <c:v>7.1959125464793772E-2</c:v>
                </c:pt>
                <c:pt idx="1058">
                  <c:v>-0.11472181753757127</c:v>
                </c:pt>
                <c:pt idx="1059">
                  <c:v>-3.7168674376850674E-2</c:v>
                </c:pt>
                <c:pt idx="1060">
                  <c:v>0.38465860118903805</c:v>
                </c:pt>
                <c:pt idx="1061">
                  <c:v>4.0403568806965495E-2</c:v>
                </c:pt>
                <c:pt idx="1062">
                  <c:v>0.33739916079935028</c:v>
                </c:pt>
                <c:pt idx="1063">
                  <c:v>6.5560319705852521E-2</c:v>
                </c:pt>
                <c:pt idx="1064">
                  <c:v>1.3934105655522444E-2</c:v>
                </c:pt>
                <c:pt idx="1065">
                  <c:v>0.1540338297983368</c:v>
                </c:pt>
                <c:pt idx="1066">
                  <c:v>-0.23720253742843767</c:v>
                </c:pt>
                <c:pt idx="1067">
                  <c:v>-0.11452801395308398</c:v>
                </c:pt>
                <c:pt idx="1068">
                  <c:v>-5.7515281494886494E-2</c:v>
                </c:pt>
                <c:pt idx="1069">
                  <c:v>0.16630173267778758</c:v>
                </c:pt>
                <c:pt idx="1070">
                  <c:v>-5.6373695098024257E-2</c:v>
                </c:pt>
                <c:pt idx="1071">
                  <c:v>6.5485214945582015E-2</c:v>
                </c:pt>
                <c:pt idx="1072">
                  <c:v>4.9082183031352145E-2</c:v>
                </c:pt>
                <c:pt idx="1073">
                  <c:v>0.15421103298547933</c:v>
                </c:pt>
                <c:pt idx="1074">
                  <c:v>-5.2238842272807062E-2</c:v>
                </c:pt>
                <c:pt idx="1075">
                  <c:v>5.2778326266185616E-2</c:v>
                </c:pt>
                <c:pt idx="1076">
                  <c:v>-0.10700641704244873</c:v>
                </c:pt>
                <c:pt idx="1077">
                  <c:v>-0.14532428807605413</c:v>
                </c:pt>
                <c:pt idx="1078">
                  <c:v>0.2727938457410346</c:v>
                </c:pt>
                <c:pt idx="1079">
                  <c:v>8.6204061240316321E-2</c:v>
                </c:pt>
                <c:pt idx="1080">
                  <c:v>4.6581106349250945E-2</c:v>
                </c:pt>
                <c:pt idx="1081">
                  <c:v>-5.1182371668843984E-2</c:v>
                </c:pt>
                <c:pt idx="1082">
                  <c:v>9.0519569767536723E-2</c:v>
                </c:pt>
                <c:pt idx="1083">
                  <c:v>6.3669910923970008E-2</c:v>
                </c:pt>
                <c:pt idx="1084">
                  <c:v>0.36542926263831532</c:v>
                </c:pt>
                <c:pt idx="1085">
                  <c:v>2.6028362601032029E-2</c:v>
                </c:pt>
                <c:pt idx="1086">
                  <c:v>0.13845512641300672</c:v>
                </c:pt>
                <c:pt idx="1087">
                  <c:v>0.28995684084974727</c:v>
                </c:pt>
                <c:pt idx="1088">
                  <c:v>3.5671646193563333E-2</c:v>
                </c:pt>
                <c:pt idx="1089">
                  <c:v>0.20366353137951876</c:v>
                </c:pt>
                <c:pt idx="1090">
                  <c:v>0.26137336389284371</c:v>
                </c:pt>
                <c:pt idx="1091">
                  <c:v>-4.2486556363243722E-3</c:v>
                </c:pt>
                <c:pt idx="1092">
                  <c:v>7.5141645282037928E-2</c:v>
                </c:pt>
                <c:pt idx="1093">
                  <c:v>9.5480524131289712E-2</c:v>
                </c:pt>
                <c:pt idx="1094">
                  <c:v>0.10455208956879858</c:v>
                </c:pt>
                <c:pt idx="1095">
                  <c:v>4.7968495687982227E-3</c:v>
                </c:pt>
                <c:pt idx="1096">
                  <c:v>5.9878704805861105E-2</c:v>
                </c:pt>
                <c:pt idx="1097">
                  <c:v>-0.44966577350444936</c:v>
                </c:pt>
                <c:pt idx="1098">
                  <c:v>-1.971051844984828E-2</c:v>
                </c:pt>
                <c:pt idx="1099">
                  <c:v>0.19961264488303243</c:v>
                </c:pt>
                <c:pt idx="1100">
                  <c:v>6.4303695665081761E-2</c:v>
                </c:pt>
                <c:pt idx="1101">
                  <c:v>-0.12786002324450862</c:v>
                </c:pt>
                <c:pt idx="1102">
                  <c:v>5.8999221206619268E-3</c:v>
                </c:pt>
                <c:pt idx="1103">
                  <c:v>7.0742363656684404E-2</c:v>
                </c:pt>
                <c:pt idx="1104">
                  <c:v>5.6172964134397319E-2</c:v>
                </c:pt>
                <c:pt idx="1105">
                  <c:v>6.0365991052321988E-2</c:v>
                </c:pt>
                <c:pt idx="1106">
                  <c:v>2.8379193335155151E-2</c:v>
                </c:pt>
                <c:pt idx="1107">
                  <c:v>0.17136979867465385</c:v>
                </c:pt>
                <c:pt idx="1108">
                  <c:v>7.0319176839845454E-2</c:v>
                </c:pt>
                <c:pt idx="1109">
                  <c:v>9.8874876144002144E-2</c:v>
                </c:pt>
                <c:pt idx="1110">
                  <c:v>-0.12335917482893421</c:v>
                </c:pt>
                <c:pt idx="1111">
                  <c:v>-2.5513687970040166E-2</c:v>
                </c:pt>
                <c:pt idx="1112">
                  <c:v>0.10413548234543413</c:v>
                </c:pt>
                <c:pt idx="1113">
                  <c:v>6.9193014627529692E-2</c:v>
                </c:pt>
                <c:pt idx="1114">
                  <c:v>0.1010815089826167</c:v>
                </c:pt>
                <c:pt idx="1115">
                  <c:v>0.16085014614989035</c:v>
                </c:pt>
                <c:pt idx="1116">
                  <c:v>-0.18955711141026654</c:v>
                </c:pt>
                <c:pt idx="1117">
                  <c:v>-1.1010403156959114E-2</c:v>
                </c:pt>
                <c:pt idx="1118">
                  <c:v>0.34688615627523234</c:v>
                </c:pt>
                <c:pt idx="1119">
                  <c:v>0.14623538917507517</c:v>
                </c:pt>
                <c:pt idx="1120">
                  <c:v>-3.6753556233875884E-2</c:v>
                </c:pt>
                <c:pt idx="1121">
                  <c:v>9.5330364348598096E-3</c:v>
                </c:pt>
                <c:pt idx="1122">
                  <c:v>0.23261284041334562</c:v>
                </c:pt>
                <c:pt idx="1123">
                  <c:v>0.55398347895449973</c:v>
                </c:pt>
                <c:pt idx="1124">
                  <c:v>0.12946924976027674</c:v>
                </c:pt>
                <c:pt idx="1125">
                  <c:v>-0.1086725308535037</c:v>
                </c:pt>
                <c:pt idx="1126">
                  <c:v>2.3168368371408121E-2</c:v>
                </c:pt>
                <c:pt idx="1127">
                  <c:v>-0.23023506604030786</c:v>
                </c:pt>
                <c:pt idx="1128">
                  <c:v>7.1004097348129847E-2</c:v>
                </c:pt>
                <c:pt idx="1129">
                  <c:v>9.23671081758215E-3</c:v>
                </c:pt>
                <c:pt idx="1130">
                  <c:v>5.5935296854457306E-2</c:v>
                </c:pt>
                <c:pt idx="1131">
                  <c:v>0.11544980519065717</c:v>
                </c:pt>
                <c:pt idx="1132">
                  <c:v>0.30349576355941821</c:v>
                </c:pt>
                <c:pt idx="1133">
                  <c:v>-4.333813501901318E-3</c:v>
                </c:pt>
                <c:pt idx="1134">
                  <c:v>-0.24795776559544436</c:v>
                </c:pt>
                <c:pt idx="1135">
                  <c:v>3.9062677997968365E-2</c:v>
                </c:pt>
                <c:pt idx="1136">
                  <c:v>3.9162350929323964E-2</c:v>
                </c:pt>
                <c:pt idx="1137">
                  <c:v>-7.7857529284138138E-2</c:v>
                </c:pt>
                <c:pt idx="1138">
                  <c:v>9.4347161228704124E-2</c:v>
                </c:pt>
                <c:pt idx="1139">
                  <c:v>-8.2217526343484337E-3</c:v>
                </c:pt>
                <c:pt idx="1140">
                  <c:v>0.18726057909472615</c:v>
                </c:pt>
                <c:pt idx="1141">
                  <c:v>0.14268156985310299</c:v>
                </c:pt>
                <c:pt idx="1142">
                  <c:v>2.8137556115623852E-3</c:v>
                </c:pt>
                <c:pt idx="1143">
                  <c:v>-0.13617930049995408</c:v>
                </c:pt>
                <c:pt idx="1144">
                  <c:v>-3.6185865688381114E-2</c:v>
                </c:pt>
                <c:pt idx="1145">
                  <c:v>8.5136455919816001E-2</c:v>
                </c:pt>
                <c:pt idx="1146">
                  <c:v>3.2872576544988874E-2</c:v>
                </c:pt>
                <c:pt idx="1147">
                  <c:v>-0.19129433672269158</c:v>
                </c:pt>
                <c:pt idx="1148">
                  <c:v>-3.3875158617917123E-2</c:v>
                </c:pt>
                <c:pt idx="1149">
                  <c:v>0.2157683508454511</c:v>
                </c:pt>
                <c:pt idx="1150">
                  <c:v>-4.4426993999898912E-2</c:v>
                </c:pt>
                <c:pt idx="1151">
                  <c:v>0.13954386014889764</c:v>
                </c:pt>
                <c:pt idx="1152">
                  <c:v>0.11723584581962854</c:v>
                </c:pt>
                <c:pt idx="1153">
                  <c:v>0.12258076091651304</c:v>
                </c:pt>
                <c:pt idx="1154">
                  <c:v>-2.9820715090806971E-3</c:v>
                </c:pt>
                <c:pt idx="1155">
                  <c:v>0.27057505672340199</c:v>
                </c:pt>
                <c:pt idx="1156">
                  <c:v>0.14566656042114801</c:v>
                </c:pt>
                <c:pt idx="1157">
                  <c:v>-0.26665774615989335</c:v>
                </c:pt>
                <c:pt idx="1158">
                  <c:v>-1.2097539520013356E-2</c:v>
                </c:pt>
                <c:pt idx="1159">
                  <c:v>9.9131117636758859E-2</c:v>
                </c:pt>
                <c:pt idx="1160">
                  <c:v>9.5945219061398745E-2</c:v>
                </c:pt>
                <c:pt idx="1161">
                  <c:v>1.7763145082149379E-2</c:v>
                </c:pt>
                <c:pt idx="1162">
                  <c:v>0.19856330535480282</c:v>
                </c:pt>
                <c:pt idx="1163">
                  <c:v>-3.0626627941153117E-2</c:v>
                </c:pt>
                <c:pt idx="1164">
                  <c:v>-4.8615275413034453E-2</c:v>
                </c:pt>
                <c:pt idx="1165">
                  <c:v>-0.12319154042303637</c:v>
                </c:pt>
                <c:pt idx="1166">
                  <c:v>-3.3153730423038041E-2</c:v>
                </c:pt>
                <c:pt idx="1167">
                  <c:v>0.66744398567347218</c:v>
                </c:pt>
                <c:pt idx="1168">
                  <c:v>1.5343472601230701E-2</c:v>
                </c:pt>
                <c:pt idx="1169">
                  <c:v>1.6505147954838151E-2</c:v>
                </c:pt>
                <c:pt idx="1170">
                  <c:v>5.4679334174046801E-2</c:v>
                </c:pt>
                <c:pt idx="1171">
                  <c:v>-0.35712857746963067</c:v>
                </c:pt>
                <c:pt idx="1172">
                  <c:v>-0.10203278451810149</c:v>
                </c:pt>
                <c:pt idx="1173">
                  <c:v>0.27055460444735502</c:v>
                </c:pt>
                <c:pt idx="1174">
                  <c:v>1.652782387763807E-2</c:v>
                </c:pt>
                <c:pt idx="1175">
                  <c:v>9.6238189679674235E-2</c:v>
                </c:pt>
                <c:pt idx="1176">
                  <c:v>4.5791985062386686E-2</c:v>
                </c:pt>
                <c:pt idx="1177">
                  <c:v>0.32403324230336494</c:v>
                </c:pt>
                <c:pt idx="1178">
                  <c:v>4.8133157695723128E-2</c:v>
                </c:pt>
                <c:pt idx="1179">
                  <c:v>8.962829652865878E-3</c:v>
                </c:pt>
                <c:pt idx="1180">
                  <c:v>8.4394207616753647E-3</c:v>
                </c:pt>
                <c:pt idx="1181">
                  <c:v>0.29089361942293834</c:v>
                </c:pt>
                <c:pt idx="1182">
                  <c:v>-5.3182190963035225E-2</c:v>
                </c:pt>
                <c:pt idx="1183">
                  <c:v>-7.2750847755521875E-2</c:v>
                </c:pt>
                <c:pt idx="1184">
                  <c:v>8.5280973093773582E-2</c:v>
                </c:pt>
                <c:pt idx="1185">
                  <c:v>-0.29762706589900034</c:v>
                </c:pt>
                <c:pt idx="1186">
                  <c:v>9.8614973047858712E-2</c:v>
                </c:pt>
                <c:pt idx="1187">
                  <c:v>7.9598884301020689E-2</c:v>
                </c:pt>
                <c:pt idx="1188">
                  <c:v>3.5862983677695581E-2</c:v>
                </c:pt>
                <c:pt idx="1189">
                  <c:v>-0.37714734636483627</c:v>
                </c:pt>
                <c:pt idx="1190">
                  <c:v>-3.244583415342106E-2</c:v>
                </c:pt>
                <c:pt idx="1191">
                  <c:v>-5.9131103500028814E-2</c:v>
                </c:pt>
                <c:pt idx="1192">
                  <c:v>9.6952930439201168E-2</c:v>
                </c:pt>
                <c:pt idx="1193">
                  <c:v>0.14684386080621437</c:v>
                </c:pt>
                <c:pt idx="1194">
                  <c:v>1.7361252909466884E-3</c:v>
                </c:pt>
                <c:pt idx="1195">
                  <c:v>5.0569404230678572E-2</c:v>
                </c:pt>
                <c:pt idx="1196">
                  <c:v>-6.4544590003521307E-2</c:v>
                </c:pt>
                <c:pt idx="1197">
                  <c:v>0.27129500663141926</c:v>
                </c:pt>
                <c:pt idx="1198">
                  <c:v>0.34701763484942205</c:v>
                </c:pt>
                <c:pt idx="1199">
                  <c:v>-9.5057952390263267E-2</c:v>
                </c:pt>
                <c:pt idx="1200">
                  <c:v>5.9677970968465388E-2</c:v>
                </c:pt>
                <c:pt idx="1201">
                  <c:v>0.43723205805931542</c:v>
                </c:pt>
                <c:pt idx="1202">
                  <c:v>-9.150989120200137E-2</c:v>
                </c:pt>
                <c:pt idx="1203">
                  <c:v>0.25255066950776239</c:v>
                </c:pt>
                <c:pt idx="1204">
                  <c:v>0.20074745922367754</c:v>
                </c:pt>
                <c:pt idx="1205">
                  <c:v>0.36969263708149924</c:v>
                </c:pt>
                <c:pt idx="1206">
                  <c:v>-0.21704380013982671</c:v>
                </c:pt>
                <c:pt idx="1207">
                  <c:v>0.16251610811839612</c:v>
                </c:pt>
                <c:pt idx="1208">
                  <c:v>2.2345232019539196E-2</c:v>
                </c:pt>
                <c:pt idx="1209">
                  <c:v>0.35672123368507869</c:v>
                </c:pt>
                <c:pt idx="1210">
                  <c:v>7.6958672623817392E-2</c:v>
                </c:pt>
                <c:pt idx="1211">
                  <c:v>0.41954667179260952</c:v>
                </c:pt>
                <c:pt idx="1212">
                  <c:v>0.11472406452794104</c:v>
                </c:pt>
                <c:pt idx="1213">
                  <c:v>-8.5814761216475688E-2</c:v>
                </c:pt>
                <c:pt idx="1214">
                  <c:v>0.12702725258973402</c:v>
                </c:pt>
                <c:pt idx="1215">
                  <c:v>9.1053539344756018E-2</c:v>
                </c:pt>
                <c:pt idx="1216">
                  <c:v>-8.3137413635085977E-2</c:v>
                </c:pt>
                <c:pt idx="1217">
                  <c:v>-0.10475614450597703</c:v>
                </c:pt>
                <c:pt idx="1218">
                  <c:v>0.23219509464971111</c:v>
                </c:pt>
                <c:pt idx="1219">
                  <c:v>7.1044485913823507E-2</c:v>
                </c:pt>
                <c:pt idx="1220">
                  <c:v>-0.38189872348492315</c:v>
                </c:pt>
                <c:pt idx="1221">
                  <c:v>4.7261668220755837E-2</c:v>
                </c:pt>
                <c:pt idx="1222">
                  <c:v>2.1267530309934557E-2</c:v>
                </c:pt>
                <c:pt idx="1223">
                  <c:v>2.7140716758900396E-2</c:v>
                </c:pt>
                <c:pt idx="1224">
                  <c:v>0.11723686685313339</c:v>
                </c:pt>
                <c:pt idx="1225">
                  <c:v>0.36333248762274906</c:v>
                </c:pt>
                <c:pt idx="1226">
                  <c:v>0.17756961546935202</c:v>
                </c:pt>
                <c:pt idx="1227">
                  <c:v>0.33090977668818056</c:v>
                </c:pt>
                <c:pt idx="1228">
                  <c:v>2.2558481294794319E-3</c:v>
                </c:pt>
                <c:pt idx="1229">
                  <c:v>0.17469388677752562</c:v>
                </c:pt>
                <c:pt idx="1230">
                  <c:v>0.22698908520813887</c:v>
                </c:pt>
                <c:pt idx="1231">
                  <c:v>0.20013305956065608</c:v>
                </c:pt>
                <c:pt idx="1232">
                  <c:v>-0.10510906712692503</c:v>
                </c:pt>
                <c:pt idx="1233">
                  <c:v>-3.6892798891308587E-2</c:v>
                </c:pt>
                <c:pt idx="1234">
                  <c:v>-0.20300469386280184</c:v>
                </c:pt>
                <c:pt idx="1235">
                  <c:v>0.11368445089497925</c:v>
                </c:pt>
                <c:pt idx="1236">
                  <c:v>0.20414907926847548</c:v>
                </c:pt>
                <c:pt idx="1237">
                  <c:v>0.14791492155464425</c:v>
                </c:pt>
                <c:pt idx="1238">
                  <c:v>0.15938026515768655</c:v>
                </c:pt>
                <c:pt idx="1239">
                  <c:v>9.8831481030728696E-2</c:v>
                </c:pt>
                <c:pt idx="1240">
                  <c:v>0.10156172486546211</c:v>
                </c:pt>
                <c:pt idx="1241">
                  <c:v>-1.3591101394986538E-2</c:v>
                </c:pt>
                <c:pt idx="1242">
                  <c:v>-0.15614817187100982</c:v>
                </c:pt>
                <c:pt idx="1243">
                  <c:v>0.10295964367783483</c:v>
                </c:pt>
                <c:pt idx="1244">
                  <c:v>0.10896179789975236</c:v>
                </c:pt>
                <c:pt idx="1245">
                  <c:v>7.1106446609384477E-2</c:v>
                </c:pt>
                <c:pt idx="1246">
                  <c:v>0.20416557663246238</c:v>
                </c:pt>
                <c:pt idx="1247">
                  <c:v>3.5576000897322047E-2</c:v>
                </c:pt>
                <c:pt idx="1248">
                  <c:v>3.6450422412805494E-2</c:v>
                </c:pt>
                <c:pt idx="1249">
                  <c:v>0.21798347197982793</c:v>
                </c:pt>
                <c:pt idx="1250">
                  <c:v>-1.0387925734889336E-2</c:v>
                </c:pt>
                <c:pt idx="1251">
                  <c:v>0.32350942411952843</c:v>
                </c:pt>
                <c:pt idx="1252">
                  <c:v>0.1524448100973359</c:v>
                </c:pt>
                <c:pt idx="1253">
                  <c:v>0.23772927163825841</c:v>
                </c:pt>
                <c:pt idx="1254">
                  <c:v>0.10454134080710276</c:v>
                </c:pt>
                <c:pt idx="1255">
                  <c:v>0.29643317776046985</c:v>
                </c:pt>
                <c:pt idx="1256">
                  <c:v>0.20252549146185572</c:v>
                </c:pt>
                <c:pt idx="1257">
                  <c:v>-2.1858257538141856E-2</c:v>
                </c:pt>
                <c:pt idx="1258">
                  <c:v>0.30440396611680143</c:v>
                </c:pt>
                <c:pt idx="1259">
                  <c:v>2.1855820523548175E-2</c:v>
                </c:pt>
                <c:pt idx="1260">
                  <c:v>0.26473770560586019</c:v>
                </c:pt>
                <c:pt idx="1261">
                  <c:v>-0.34712682516158821</c:v>
                </c:pt>
                <c:pt idx="1262">
                  <c:v>-0.11645292278638664</c:v>
                </c:pt>
                <c:pt idx="1263">
                  <c:v>-0.1219563017863905</c:v>
                </c:pt>
                <c:pt idx="1264">
                  <c:v>0.16522111976239984</c:v>
                </c:pt>
                <c:pt idx="1265">
                  <c:v>8.6182412392666663E-2</c:v>
                </c:pt>
                <c:pt idx="1266">
                  <c:v>0.17717386030825821</c:v>
                </c:pt>
                <c:pt idx="1267">
                  <c:v>8.6817364275091791E-2</c:v>
                </c:pt>
                <c:pt idx="1268">
                  <c:v>4.6357233251043795E-2</c:v>
                </c:pt>
                <c:pt idx="1269">
                  <c:v>0.12073212471430139</c:v>
                </c:pt>
                <c:pt idx="1270">
                  <c:v>0.13537804660899866</c:v>
                </c:pt>
                <c:pt idx="1271">
                  <c:v>-0.12993292739477624</c:v>
                </c:pt>
                <c:pt idx="1272">
                  <c:v>0.10926922242057913</c:v>
                </c:pt>
                <c:pt idx="1273">
                  <c:v>0.40808506558525437</c:v>
                </c:pt>
                <c:pt idx="1274">
                  <c:v>-6.2850204541604171E-2</c:v>
                </c:pt>
                <c:pt idx="1275">
                  <c:v>0.15809371414483309</c:v>
                </c:pt>
                <c:pt idx="1276">
                  <c:v>7.7161134144823507E-2</c:v>
                </c:pt>
                <c:pt idx="1277">
                  <c:v>-3.6007580338065281E-2</c:v>
                </c:pt>
                <c:pt idx="1278">
                  <c:v>6.3051563946245892E-2</c:v>
                </c:pt>
                <c:pt idx="1279">
                  <c:v>0.35024873370739584</c:v>
                </c:pt>
                <c:pt idx="1280">
                  <c:v>0.12596498986054883</c:v>
                </c:pt>
                <c:pt idx="1281">
                  <c:v>0.15783719025547072</c:v>
                </c:pt>
                <c:pt idx="1282">
                  <c:v>-0.16500265737531095</c:v>
                </c:pt>
                <c:pt idx="1283">
                  <c:v>0.26591782595605906</c:v>
                </c:pt>
                <c:pt idx="1284">
                  <c:v>0.15534875720192787</c:v>
                </c:pt>
                <c:pt idx="1285">
                  <c:v>0.10080404164720846</c:v>
                </c:pt>
                <c:pt idx="1286">
                  <c:v>-1.5994939108416872E-2</c:v>
                </c:pt>
                <c:pt idx="1287">
                  <c:v>-9.029800156973522E-3</c:v>
                </c:pt>
                <c:pt idx="1288">
                  <c:v>-3.9297487844685008E-2</c:v>
                </c:pt>
                <c:pt idx="1289">
                  <c:v>-3.37652788994518E-2</c:v>
                </c:pt>
                <c:pt idx="1290">
                  <c:v>0.16037475710054849</c:v>
                </c:pt>
                <c:pt idx="1291">
                  <c:v>6.7806437100543349E-2</c:v>
                </c:pt>
                <c:pt idx="1292">
                  <c:v>-4.7825778415955256E-3</c:v>
                </c:pt>
                <c:pt idx="1293">
                  <c:v>-2.1079778575057162E-2</c:v>
                </c:pt>
                <c:pt idx="1294">
                  <c:v>0.33898147576914539</c:v>
                </c:pt>
                <c:pt idx="1295">
                  <c:v>6.1835433190253752E-3</c:v>
                </c:pt>
                <c:pt idx="1296">
                  <c:v>3.3277833319019123E-2</c:v>
                </c:pt>
                <c:pt idx="1297">
                  <c:v>9.9706268802748355E-2</c:v>
                </c:pt>
                <c:pt idx="1298">
                  <c:v>-2.1590154306736054E-2</c:v>
                </c:pt>
                <c:pt idx="1299">
                  <c:v>3.154572910494835E-2</c:v>
                </c:pt>
                <c:pt idx="1300">
                  <c:v>-7.1647654716997522E-2</c:v>
                </c:pt>
                <c:pt idx="1301">
                  <c:v>-6.3465564698432786E-3</c:v>
                </c:pt>
                <c:pt idx="1302">
                  <c:v>-0.25569306848876039</c:v>
                </c:pt>
                <c:pt idx="1303">
                  <c:v>0.10591292401726804</c:v>
                </c:pt>
                <c:pt idx="1304">
                  <c:v>8.1522668644360863E-2</c:v>
                </c:pt>
                <c:pt idx="1305">
                  <c:v>3.9019514678571454E-2</c:v>
                </c:pt>
                <c:pt idx="1306">
                  <c:v>5.1374075618589643E-2</c:v>
                </c:pt>
                <c:pt idx="1307">
                  <c:v>6.8463862143488541E-3</c:v>
                </c:pt>
                <c:pt idx="1308">
                  <c:v>0.11696917496227854</c:v>
                </c:pt>
                <c:pt idx="1309">
                  <c:v>-6.6547049946791503E-2</c:v>
                </c:pt>
                <c:pt idx="1310">
                  <c:v>0.14442616764860361</c:v>
                </c:pt>
                <c:pt idx="1311">
                  <c:v>0.12275503192836368</c:v>
                </c:pt>
                <c:pt idx="1312">
                  <c:v>0.16347496075256629</c:v>
                </c:pt>
                <c:pt idx="1313">
                  <c:v>0.10341669653772811</c:v>
                </c:pt>
                <c:pt idx="1314">
                  <c:v>0.10902657574682451</c:v>
                </c:pt>
                <c:pt idx="1315">
                  <c:v>3.1154284131154952E-2</c:v>
                </c:pt>
                <c:pt idx="1316">
                  <c:v>0.20124215581428473</c:v>
                </c:pt>
                <c:pt idx="1317">
                  <c:v>0.23868919766397312</c:v>
                </c:pt>
                <c:pt idx="1318">
                  <c:v>-0.1954507952649962</c:v>
                </c:pt>
                <c:pt idx="1319">
                  <c:v>0.1983907632331352</c:v>
                </c:pt>
                <c:pt idx="1320">
                  <c:v>0.13441295743538717</c:v>
                </c:pt>
                <c:pt idx="1321">
                  <c:v>0.13452436439903437</c:v>
                </c:pt>
                <c:pt idx="1322">
                  <c:v>3.773280243584054E-2</c:v>
                </c:pt>
                <c:pt idx="1323">
                  <c:v>7.0808173603609248E-3</c:v>
                </c:pt>
                <c:pt idx="1324">
                  <c:v>-0.20106762904902098</c:v>
                </c:pt>
                <c:pt idx="1325">
                  <c:v>0.27314943195098351</c:v>
                </c:pt>
                <c:pt idx="1326">
                  <c:v>9.6135909509840189E-3</c:v>
                </c:pt>
                <c:pt idx="1327">
                  <c:v>0.37054213048659079</c:v>
                </c:pt>
                <c:pt idx="1328">
                  <c:v>9.9921402958578653E-2</c:v>
                </c:pt>
                <c:pt idx="1329">
                  <c:v>7.8378698679003378E-2</c:v>
                </c:pt>
                <c:pt idx="1330">
                  <c:v>7.954440971990806E-2</c:v>
                </c:pt>
                <c:pt idx="1331">
                  <c:v>0.26802225100518484</c:v>
                </c:pt>
                <c:pt idx="1332">
                  <c:v>0.22784903800518208</c:v>
                </c:pt>
                <c:pt idx="1333">
                  <c:v>0.12730511571643888</c:v>
                </c:pt>
                <c:pt idx="1334">
                  <c:v>0.3167933594768968</c:v>
                </c:pt>
                <c:pt idx="1335">
                  <c:v>2.3613768912902344E-2</c:v>
                </c:pt>
                <c:pt idx="1336">
                  <c:v>0.15739033945903458</c:v>
                </c:pt>
                <c:pt idx="1337">
                  <c:v>-3.5219814564719343E-2</c:v>
                </c:pt>
                <c:pt idx="1338">
                  <c:v>9.1718777254214956E-3</c:v>
                </c:pt>
                <c:pt idx="1339">
                  <c:v>2.9915906989216978E-2</c:v>
                </c:pt>
                <c:pt idx="1340">
                  <c:v>0.2390835269892122</c:v>
                </c:pt>
                <c:pt idx="1341">
                  <c:v>0.22846723604886421</c:v>
                </c:pt>
                <c:pt idx="1342">
                  <c:v>-5.7133230820710423E-2</c:v>
                </c:pt>
                <c:pt idx="1343">
                  <c:v>-0.23210632098700756</c:v>
                </c:pt>
                <c:pt idx="1344">
                  <c:v>0.25316669291278515</c:v>
                </c:pt>
                <c:pt idx="1345">
                  <c:v>-0.16788698493019893</c:v>
                </c:pt>
                <c:pt idx="1346">
                  <c:v>2.604366311469164E-2</c:v>
                </c:pt>
                <c:pt idx="1347">
                  <c:v>6.2105784789373786E-2</c:v>
                </c:pt>
                <c:pt idx="1348">
                  <c:v>0.14919041457825699</c:v>
                </c:pt>
                <c:pt idx="1349">
                  <c:v>-0.15627582140997731</c:v>
                </c:pt>
                <c:pt idx="1350">
                  <c:v>-3.7725834621383569E-2</c:v>
                </c:pt>
                <c:pt idx="1351">
                  <c:v>-5.5411935578511873E-2</c:v>
                </c:pt>
                <c:pt idx="1352">
                  <c:v>8.9858931969644118E-4</c:v>
                </c:pt>
                <c:pt idx="1353">
                  <c:v>0.25279910008165984</c:v>
                </c:pt>
                <c:pt idx="1354">
                  <c:v>0.22374637481411952</c:v>
                </c:pt>
                <c:pt idx="1355">
                  <c:v>0.17090030809478662</c:v>
                </c:pt>
                <c:pt idx="1356">
                  <c:v>0.29301305966996694</c:v>
                </c:pt>
                <c:pt idx="1357">
                  <c:v>5.0868966703070839E-2</c:v>
                </c:pt>
                <c:pt idx="1358">
                  <c:v>0.16161956792792154</c:v>
                </c:pt>
                <c:pt idx="1359">
                  <c:v>5.7430965794623035E-2</c:v>
                </c:pt>
                <c:pt idx="1360">
                  <c:v>0.13080625371699739</c:v>
                </c:pt>
                <c:pt idx="1361">
                  <c:v>0.39950726399165859</c:v>
                </c:pt>
                <c:pt idx="1362">
                  <c:v>1.9082677645087642E-2</c:v>
                </c:pt>
                <c:pt idx="1363">
                  <c:v>-0.11660534335491946</c:v>
                </c:pt>
                <c:pt idx="1364">
                  <c:v>8.8192849105411142E-2</c:v>
                </c:pt>
                <c:pt idx="1365">
                  <c:v>5.4832495450092722E-2</c:v>
                </c:pt>
                <c:pt idx="1366">
                  <c:v>0.13196926747228588</c:v>
                </c:pt>
                <c:pt idx="1367">
                  <c:v>0.16954350247228689</c:v>
                </c:pt>
                <c:pt idx="1368">
                  <c:v>7.6372665370421089E-2</c:v>
                </c:pt>
                <c:pt idx="1369">
                  <c:v>0.16827422902991884</c:v>
                </c:pt>
                <c:pt idx="1370">
                  <c:v>0.12902486851716333</c:v>
                </c:pt>
                <c:pt idx="1371">
                  <c:v>-7.8262170071077719E-2</c:v>
                </c:pt>
                <c:pt idx="1372">
                  <c:v>0.10067736954859186</c:v>
                </c:pt>
                <c:pt idx="1373">
                  <c:v>5.0698002136385867E-2</c:v>
                </c:pt>
                <c:pt idx="1374">
                  <c:v>3.5219592359119645E-2</c:v>
                </c:pt>
                <c:pt idx="1375">
                  <c:v>0.2114785798255383</c:v>
                </c:pt>
                <c:pt idx="1376">
                  <c:v>2.4795003155816175E-2</c:v>
                </c:pt>
                <c:pt idx="1377">
                  <c:v>1.093484863331895E-2</c:v>
                </c:pt>
                <c:pt idx="1378">
                  <c:v>6.0566808786020943E-2</c:v>
                </c:pt>
                <c:pt idx="1379">
                  <c:v>0.15919990737893386</c:v>
                </c:pt>
                <c:pt idx="1380">
                  <c:v>-1.14164148283038E-2</c:v>
                </c:pt>
                <c:pt idx="1381">
                  <c:v>-1.8269699304980236E-3</c:v>
                </c:pt>
                <c:pt idx="1382">
                  <c:v>0.17507875447056165</c:v>
                </c:pt>
                <c:pt idx="1383">
                  <c:v>8.5738910539362223E-2</c:v>
                </c:pt>
                <c:pt idx="1384">
                  <c:v>-3.7372887889418394E-2</c:v>
                </c:pt>
                <c:pt idx="1385">
                  <c:v>0.11978598253826789</c:v>
                </c:pt>
                <c:pt idx="1386">
                  <c:v>0.16005003170371168</c:v>
                </c:pt>
                <c:pt idx="1387">
                  <c:v>1.0015999917648344E-2</c:v>
                </c:pt>
                <c:pt idx="1388">
                  <c:v>0.1210247934523494</c:v>
                </c:pt>
                <c:pt idx="1389">
                  <c:v>-0.14238739539157308</c:v>
                </c:pt>
                <c:pt idx="1390">
                  <c:v>-2.9284999608911733E-2</c:v>
                </c:pt>
                <c:pt idx="1391">
                  <c:v>-0.14761917192004148</c:v>
                </c:pt>
                <c:pt idx="1392">
                  <c:v>0.13034905024791499</c:v>
                </c:pt>
                <c:pt idx="1393">
                  <c:v>-2.3979375767837041E-2</c:v>
                </c:pt>
                <c:pt idx="1394">
                  <c:v>-3.4113599231638148E-2</c:v>
                </c:pt>
                <c:pt idx="1395">
                  <c:v>0.17886602006849017</c:v>
                </c:pt>
                <c:pt idx="1396">
                  <c:v>6.416738317145132E-2</c:v>
                </c:pt>
                <c:pt idx="1397">
                  <c:v>0.21921988567257245</c:v>
                </c:pt>
                <c:pt idx="1398">
                  <c:v>-0.26246087047274358</c:v>
                </c:pt>
                <c:pt idx="1399">
                  <c:v>0.26708910134521346</c:v>
                </c:pt>
                <c:pt idx="1400">
                  <c:v>0.18833085652332215</c:v>
                </c:pt>
                <c:pt idx="1401">
                  <c:v>0.1865002285377102</c:v>
                </c:pt>
                <c:pt idx="1402">
                  <c:v>3.9401847351534514E-2</c:v>
                </c:pt>
                <c:pt idx="1403">
                  <c:v>0.1449190929342592</c:v>
                </c:pt>
                <c:pt idx="1404">
                  <c:v>0.17727356221196544</c:v>
                </c:pt>
                <c:pt idx="1405">
                  <c:v>7.0097243527328601E-2</c:v>
                </c:pt>
                <c:pt idx="1406">
                  <c:v>1.9072644212016598E-2</c:v>
                </c:pt>
                <c:pt idx="1407">
                  <c:v>0.16862238719975409</c:v>
                </c:pt>
                <c:pt idx="1408">
                  <c:v>0.22218903371925336</c:v>
                </c:pt>
                <c:pt idx="1409">
                  <c:v>0.2194604028273659</c:v>
                </c:pt>
                <c:pt idx="1410">
                  <c:v>0.14817218529402965</c:v>
                </c:pt>
                <c:pt idx="1411">
                  <c:v>6.2672100317762158E-2</c:v>
                </c:pt>
                <c:pt idx="1412">
                  <c:v>0.12598305134098098</c:v>
                </c:pt>
                <c:pt idx="1413">
                  <c:v>-0.24721675533147902</c:v>
                </c:pt>
                <c:pt idx="1414">
                  <c:v>0.30871353679665248</c:v>
                </c:pt>
                <c:pt idx="1415">
                  <c:v>0.24475974675095102</c:v>
                </c:pt>
                <c:pt idx="1416">
                  <c:v>-0.10675327534198686</c:v>
                </c:pt>
                <c:pt idx="1417">
                  <c:v>0.41857858033436912</c:v>
                </c:pt>
                <c:pt idx="1418">
                  <c:v>6.1083891038052229E-2</c:v>
                </c:pt>
                <c:pt idx="1419">
                  <c:v>-2.7465361309751302E-2</c:v>
                </c:pt>
                <c:pt idx="1420">
                  <c:v>-8.8160973880270888E-2</c:v>
                </c:pt>
                <c:pt idx="1421">
                  <c:v>1.6350942888671227E-2</c:v>
                </c:pt>
                <c:pt idx="1422">
                  <c:v>0.14457921631295534</c:v>
                </c:pt>
                <c:pt idx="1423">
                  <c:v>1.7999218371869574E-2</c:v>
                </c:pt>
                <c:pt idx="1424">
                  <c:v>-5.5903852108350804E-2</c:v>
                </c:pt>
                <c:pt idx="1425">
                  <c:v>6.5376732104283519E-2</c:v>
                </c:pt>
                <c:pt idx="1426">
                  <c:v>0.13473046246211595</c:v>
                </c:pt>
                <c:pt idx="1427">
                  <c:v>4.3970258123792405E-2</c:v>
                </c:pt>
                <c:pt idx="1428">
                  <c:v>0.15894237487190566</c:v>
                </c:pt>
                <c:pt idx="1429">
                  <c:v>0.17391634956678814</c:v>
                </c:pt>
                <c:pt idx="1430">
                  <c:v>0.15924151307754641</c:v>
                </c:pt>
                <c:pt idx="1431">
                  <c:v>0.59808318696045859</c:v>
                </c:pt>
                <c:pt idx="1432">
                  <c:v>0.35396814322669456</c:v>
                </c:pt>
                <c:pt idx="1433">
                  <c:v>-2.2457665422180639E-2</c:v>
                </c:pt>
                <c:pt idx="1434">
                  <c:v>0.1905304142510218</c:v>
                </c:pt>
                <c:pt idx="1435">
                  <c:v>0.23128677183407831</c:v>
                </c:pt>
                <c:pt idx="1436">
                  <c:v>0.26036768247016084</c:v>
                </c:pt>
                <c:pt idx="1437">
                  <c:v>0.14291870833268661</c:v>
                </c:pt>
                <c:pt idx="1438">
                  <c:v>-0.10995724156804698</c:v>
                </c:pt>
                <c:pt idx="1439">
                  <c:v>0.23035261903529403</c:v>
                </c:pt>
                <c:pt idx="1440">
                  <c:v>-4.2667292452911454E-2</c:v>
                </c:pt>
                <c:pt idx="1441">
                  <c:v>0.14770802038902531</c:v>
                </c:pt>
                <c:pt idx="1442">
                  <c:v>-0.26653663608675515</c:v>
                </c:pt>
                <c:pt idx="1443">
                  <c:v>3.5617440470481654E-2</c:v>
                </c:pt>
                <c:pt idx="1444">
                  <c:v>-1.8648667132097785E-2</c:v>
                </c:pt>
                <c:pt idx="1445">
                  <c:v>0.50648501402206136</c:v>
                </c:pt>
                <c:pt idx="1446">
                  <c:v>5.2363793034402306E-3</c:v>
                </c:pt>
                <c:pt idx="1447">
                  <c:v>-5.654505695039802E-2</c:v>
                </c:pt>
                <c:pt idx="1448">
                  <c:v>0.16723853591243909</c:v>
                </c:pt>
                <c:pt idx="1449">
                  <c:v>0.16339283781992719</c:v>
                </c:pt>
                <c:pt idx="1450">
                  <c:v>3.4928790333353277E-2</c:v>
                </c:pt>
                <c:pt idx="1451">
                  <c:v>-1.6554352721001919E-2</c:v>
                </c:pt>
                <c:pt idx="1452">
                  <c:v>7.8340499620338733E-2</c:v>
                </c:pt>
                <c:pt idx="1453">
                  <c:v>0.2161711271185851</c:v>
                </c:pt>
                <c:pt idx="1454">
                  <c:v>0.23379804305479013</c:v>
                </c:pt>
                <c:pt idx="1455">
                  <c:v>-0.27899309918454662</c:v>
                </c:pt>
                <c:pt idx="1456">
                  <c:v>0.20549077114015546</c:v>
                </c:pt>
                <c:pt idx="1457">
                  <c:v>-0.23346883118617257</c:v>
                </c:pt>
                <c:pt idx="1458">
                  <c:v>0.35773883881382318</c:v>
                </c:pt>
                <c:pt idx="1459">
                  <c:v>-0.19818460713116792</c:v>
                </c:pt>
                <c:pt idx="1460">
                  <c:v>0.29854767510776981</c:v>
                </c:pt>
                <c:pt idx="1461">
                  <c:v>5.3453700156239847E-2</c:v>
                </c:pt>
                <c:pt idx="1462">
                  <c:v>0.13264208815574108</c:v>
                </c:pt>
                <c:pt idx="1463">
                  <c:v>-4.7452996009248238E-2</c:v>
                </c:pt>
                <c:pt idx="1464">
                  <c:v>2.6692881979187177E-2</c:v>
                </c:pt>
                <c:pt idx="1465">
                  <c:v>0.22038874875760683</c:v>
                </c:pt>
                <c:pt idx="1466">
                  <c:v>0.29321540022012016</c:v>
                </c:pt>
                <c:pt idx="1467">
                  <c:v>0.31934437758129519</c:v>
                </c:pt>
                <c:pt idx="1468">
                  <c:v>0.15251318510985357</c:v>
                </c:pt>
                <c:pt idx="1469">
                  <c:v>0.58015519708565932</c:v>
                </c:pt>
                <c:pt idx="1470">
                  <c:v>0.26451911314134691</c:v>
                </c:pt>
                <c:pt idx="1471">
                  <c:v>0.16323278768161487</c:v>
                </c:pt>
                <c:pt idx="1472">
                  <c:v>-0.13337745927670142</c:v>
                </c:pt>
                <c:pt idx="1473">
                  <c:v>0.43282944803845425</c:v>
                </c:pt>
                <c:pt idx="1474">
                  <c:v>0.17226963832018782</c:v>
                </c:pt>
                <c:pt idx="1475">
                  <c:v>0.31343699321926977</c:v>
                </c:pt>
                <c:pt idx="1476">
                  <c:v>0.12779603243212989</c:v>
                </c:pt>
                <c:pt idx="1477">
                  <c:v>0.11472014051905433</c:v>
                </c:pt>
                <c:pt idx="1478">
                  <c:v>0.47724368643778803</c:v>
                </c:pt>
                <c:pt idx="1479">
                  <c:v>3.2345547500284511E-2</c:v>
                </c:pt>
                <c:pt idx="1480">
                  <c:v>0.15554512698422229</c:v>
                </c:pt>
                <c:pt idx="1481">
                  <c:v>3.3165193536945026E-2</c:v>
                </c:pt>
                <c:pt idx="1482">
                  <c:v>6.4801345379251529E-2</c:v>
                </c:pt>
                <c:pt idx="1483">
                  <c:v>5.2913096020134276E-2</c:v>
                </c:pt>
                <c:pt idx="1484">
                  <c:v>0.49260849226446624</c:v>
                </c:pt>
                <c:pt idx="1485">
                  <c:v>0.17017377367401565</c:v>
                </c:pt>
                <c:pt idx="1486">
                  <c:v>0.24373475567105629</c:v>
                </c:pt>
                <c:pt idx="1487">
                  <c:v>1.7161039638999398E-2</c:v>
                </c:pt>
                <c:pt idx="1488">
                  <c:v>0.15057069316627292</c:v>
                </c:pt>
                <c:pt idx="1489">
                  <c:v>0.12934719534614914</c:v>
                </c:pt>
                <c:pt idx="1490">
                  <c:v>0.15165503050111084</c:v>
                </c:pt>
                <c:pt idx="1491">
                  <c:v>0.27095260863328008</c:v>
                </c:pt>
                <c:pt idx="1492">
                  <c:v>-1.9565803072644883E-2</c:v>
                </c:pt>
                <c:pt idx="1493">
                  <c:v>9.5470862076091123E-2</c:v>
                </c:pt>
                <c:pt idx="1494">
                  <c:v>5.7029749933001028E-2</c:v>
                </c:pt>
                <c:pt idx="1495">
                  <c:v>-6.0475690218602551E-2</c:v>
                </c:pt>
                <c:pt idx="1496">
                  <c:v>0.15097891558699672</c:v>
                </c:pt>
                <c:pt idx="1497">
                  <c:v>-9.3265350269362557E-3</c:v>
                </c:pt>
                <c:pt idx="1498">
                  <c:v>0.10003100781924701</c:v>
                </c:pt>
                <c:pt idx="1499">
                  <c:v>0.15543825331293704</c:v>
                </c:pt>
                <c:pt idx="1500">
                  <c:v>6.6402738813778228E-2</c:v>
                </c:pt>
                <c:pt idx="1501">
                  <c:v>-5.7750619294942851E-2</c:v>
                </c:pt>
                <c:pt idx="1502">
                  <c:v>-2.2418501813213254E-2</c:v>
                </c:pt>
                <c:pt idx="1503">
                  <c:v>-0.30726729592830537</c:v>
                </c:pt>
                <c:pt idx="1504">
                  <c:v>0.41002633220228546</c:v>
                </c:pt>
                <c:pt idx="1505">
                  <c:v>0.25799254049238129</c:v>
                </c:pt>
                <c:pt idx="1506">
                  <c:v>0.19829344739308397</c:v>
                </c:pt>
                <c:pt idx="1507">
                  <c:v>0.38180078963874564</c:v>
                </c:pt>
                <c:pt idx="1508">
                  <c:v>1.1667852555568459E-2</c:v>
                </c:pt>
                <c:pt idx="1509">
                  <c:v>8.3950750539813157E-2</c:v>
                </c:pt>
                <c:pt idx="1510">
                  <c:v>-1.2847223383616324E-3</c:v>
                </c:pt>
                <c:pt idx="1511">
                  <c:v>0.14652541737601155</c:v>
                </c:pt>
                <c:pt idx="1512">
                  <c:v>0.28905751684111181</c:v>
                </c:pt>
                <c:pt idx="1513">
                  <c:v>0.2716669195415804</c:v>
                </c:pt>
                <c:pt idx="1514">
                  <c:v>1.7551961529406412E-2</c:v>
                </c:pt>
                <c:pt idx="1515">
                  <c:v>3.2421297779038127E-2</c:v>
                </c:pt>
                <c:pt idx="1516">
                  <c:v>-7.7306005517463916E-2</c:v>
                </c:pt>
                <c:pt idx="1517">
                  <c:v>0.16236584801670517</c:v>
                </c:pt>
                <c:pt idx="1518">
                  <c:v>-0.43606325421229286</c:v>
                </c:pt>
                <c:pt idx="1519">
                  <c:v>0.5459057990114573</c:v>
                </c:pt>
                <c:pt idx="1520">
                  <c:v>0.30123216214101234</c:v>
                </c:pt>
                <c:pt idx="1521">
                  <c:v>-0.18131379304041673</c:v>
                </c:pt>
                <c:pt idx="1522">
                  <c:v>0.14973889251929506</c:v>
                </c:pt>
                <c:pt idx="1523">
                  <c:v>-9.9396959853301325E-2</c:v>
                </c:pt>
                <c:pt idx="1524">
                  <c:v>-0.11137870919385762</c:v>
                </c:pt>
                <c:pt idx="1525">
                  <c:v>0.25684882391836084</c:v>
                </c:pt>
                <c:pt idx="1526">
                  <c:v>7.089935705789685E-2</c:v>
                </c:pt>
                <c:pt idx="1527">
                  <c:v>0.11138491673116846</c:v>
                </c:pt>
                <c:pt idx="1528">
                  <c:v>-0.22696126056075627</c:v>
                </c:pt>
                <c:pt idx="1529">
                  <c:v>0.33523691277383705</c:v>
                </c:pt>
                <c:pt idx="1530">
                  <c:v>0.44576142503709093</c:v>
                </c:pt>
                <c:pt idx="1531">
                  <c:v>-0.16352887179473896</c:v>
                </c:pt>
                <c:pt idx="1532">
                  <c:v>-0.24722767044782756</c:v>
                </c:pt>
                <c:pt idx="1533">
                  <c:v>2.2855363265840367E-2</c:v>
                </c:pt>
                <c:pt idx="1534">
                  <c:v>0.16189816133673673</c:v>
                </c:pt>
                <c:pt idx="1535">
                  <c:v>-4.7078176155821438E-2</c:v>
                </c:pt>
                <c:pt idx="1536">
                  <c:v>-0.15979896295043261</c:v>
                </c:pt>
                <c:pt idx="1537">
                  <c:v>0.2040993604038519</c:v>
                </c:pt>
                <c:pt idx="1538">
                  <c:v>-0.14387816568655154</c:v>
                </c:pt>
                <c:pt idx="1539">
                  <c:v>0.11100672615519613</c:v>
                </c:pt>
                <c:pt idx="1540">
                  <c:v>0.4805669701580797</c:v>
                </c:pt>
                <c:pt idx="1541">
                  <c:v>4.2687630158084744E-2</c:v>
                </c:pt>
                <c:pt idx="1542">
                  <c:v>8.177465941008677E-2</c:v>
                </c:pt>
                <c:pt idx="1543">
                  <c:v>0.48966800942389455</c:v>
                </c:pt>
                <c:pt idx="1544">
                  <c:v>0.15272525370832568</c:v>
                </c:pt>
                <c:pt idx="1545">
                  <c:v>7.6436061515899212E-2</c:v>
                </c:pt>
                <c:pt idx="1546">
                  <c:v>0.13445530651590332</c:v>
                </c:pt>
                <c:pt idx="1547">
                  <c:v>0.133128511515892</c:v>
                </c:pt>
                <c:pt idx="1548">
                  <c:v>0.16205344928120979</c:v>
                </c:pt>
                <c:pt idx="1549">
                  <c:v>-0.2151421034097325</c:v>
                </c:pt>
                <c:pt idx="1550">
                  <c:v>-0.30577306165486817</c:v>
                </c:pt>
                <c:pt idx="1551">
                  <c:v>0.16618121902345706</c:v>
                </c:pt>
                <c:pt idx="1552">
                  <c:v>0.21405739660590228</c:v>
                </c:pt>
                <c:pt idx="1553">
                  <c:v>9.4100218830973859E-2</c:v>
                </c:pt>
                <c:pt idx="1554">
                  <c:v>0.24107363511593149</c:v>
                </c:pt>
                <c:pt idx="1555">
                  <c:v>8.073680756621826E-2</c:v>
                </c:pt>
                <c:pt idx="1556">
                  <c:v>-5.7867217509794955E-2</c:v>
                </c:pt>
                <c:pt idx="1557">
                  <c:v>9.3701296320659822E-2</c:v>
                </c:pt>
                <c:pt idx="1558">
                  <c:v>0.30378146502176406</c:v>
                </c:pt>
                <c:pt idx="1559">
                  <c:v>7.8093998878060233E-2</c:v>
                </c:pt>
                <c:pt idx="1560">
                  <c:v>0.24475001275163777</c:v>
                </c:pt>
                <c:pt idx="1561">
                  <c:v>0.36350906415194117</c:v>
                </c:pt>
                <c:pt idx="1562">
                  <c:v>0.18983696452058041</c:v>
                </c:pt>
                <c:pt idx="1563">
                  <c:v>0.36835961737283895</c:v>
                </c:pt>
                <c:pt idx="1564">
                  <c:v>0.12513000942085029</c:v>
                </c:pt>
                <c:pt idx="1565">
                  <c:v>0.25675006442085646</c:v>
                </c:pt>
                <c:pt idx="1566">
                  <c:v>0.11781063799289626</c:v>
                </c:pt>
                <c:pt idx="1567">
                  <c:v>0.32925018317990151</c:v>
                </c:pt>
                <c:pt idx="1568">
                  <c:v>0.16743490969189168</c:v>
                </c:pt>
                <c:pt idx="1569">
                  <c:v>0.13165161025364114</c:v>
                </c:pt>
                <c:pt idx="1570">
                  <c:v>4.658679315151204E-2</c:v>
                </c:pt>
                <c:pt idx="1571">
                  <c:v>9.6779856682594811E-2</c:v>
                </c:pt>
                <c:pt idx="1572">
                  <c:v>2.7158891161057852E-2</c:v>
                </c:pt>
                <c:pt idx="1573">
                  <c:v>0.30254087982599032</c:v>
                </c:pt>
                <c:pt idx="1574">
                  <c:v>0.28520142390768655</c:v>
                </c:pt>
                <c:pt idx="1575">
                  <c:v>0.10193287388032246</c:v>
                </c:pt>
                <c:pt idx="1576">
                  <c:v>0.1739148877577108</c:v>
                </c:pt>
                <c:pt idx="1577">
                  <c:v>-0.17315460647018455</c:v>
                </c:pt>
                <c:pt idx="1578">
                  <c:v>0.24153968590857744</c:v>
                </c:pt>
                <c:pt idx="1579">
                  <c:v>0.19198186925088123</c:v>
                </c:pt>
                <c:pt idx="1580">
                  <c:v>0.21671363730944648</c:v>
                </c:pt>
                <c:pt idx="1581">
                  <c:v>0.33020429190991507</c:v>
                </c:pt>
                <c:pt idx="1582">
                  <c:v>0.22167391203414866</c:v>
                </c:pt>
                <c:pt idx="1583">
                  <c:v>0.15512676954683968</c:v>
                </c:pt>
                <c:pt idx="1584">
                  <c:v>0.24972492232255661</c:v>
                </c:pt>
                <c:pt idx="1585">
                  <c:v>0.22083124816938948</c:v>
                </c:pt>
                <c:pt idx="1586">
                  <c:v>0.33445994125028022</c:v>
                </c:pt>
                <c:pt idx="1587">
                  <c:v>0.15102197257058947</c:v>
                </c:pt>
                <c:pt idx="1588">
                  <c:v>6.3534272266529968E-2</c:v>
                </c:pt>
                <c:pt idx="1589">
                  <c:v>0.15518288879386688</c:v>
                </c:pt>
                <c:pt idx="1590">
                  <c:v>3.5321801149585497E-2</c:v>
                </c:pt>
                <c:pt idx="1591">
                  <c:v>9.7709883766796679E-3</c:v>
                </c:pt>
                <c:pt idx="1592">
                  <c:v>-0.42743134140539496</c:v>
                </c:pt>
                <c:pt idx="1593">
                  <c:v>0.28734804393312885</c:v>
                </c:pt>
                <c:pt idx="1594">
                  <c:v>6.7736727286401788E-2</c:v>
                </c:pt>
                <c:pt idx="1595">
                  <c:v>-0.20482423970368302</c:v>
                </c:pt>
                <c:pt idx="1596">
                  <c:v>0.58350857018616864</c:v>
                </c:pt>
                <c:pt idx="1597">
                  <c:v>9.5559688176578561E-3</c:v>
                </c:pt>
                <c:pt idx="1598">
                  <c:v>0.45653201368050134</c:v>
                </c:pt>
                <c:pt idx="1599">
                  <c:v>-5.3552818675811409E-2</c:v>
                </c:pt>
                <c:pt idx="1600">
                  <c:v>0.30820550859694151</c:v>
                </c:pt>
                <c:pt idx="1601">
                  <c:v>-0.51391963956039888</c:v>
                </c:pt>
                <c:pt idx="1602">
                  <c:v>0.16890015229834887</c:v>
                </c:pt>
                <c:pt idx="1603">
                  <c:v>0.20814045129835534</c:v>
                </c:pt>
                <c:pt idx="1604">
                  <c:v>0.13607215198798883</c:v>
                </c:pt>
                <c:pt idx="1605">
                  <c:v>0.40636566644326422</c:v>
                </c:pt>
                <c:pt idx="1606">
                  <c:v>1.2811129957604805E-2</c:v>
                </c:pt>
                <c:pt idx="1607">
                  <c:v>0.31769856240092054</c:v>
                </c:pt>
                <c:pt idx="1608">
                  <c:v>0.10258228813162162</c:v>
                </c:pt>
                <c:pt idx="1609">
                  <c:v>0.34671927669579361</c:v>
                </c:pt>
                <c:pt idx="1610">
                  <c:v>0.19592623127235953</c:v>
                </c:pt>
                <c:pt idx="1611">
                  <c:v>0.46859905661086998</c:v>
                </c:pt>
                <c:pt idx="1612">
                  <c:v>0.22432048492951395</c:v>
                </c:pt>
                <c:pt idx="1613">
                  <c:v>0.30737419897364759</c:v>
                </c:pt>
                <c:pt idx="1614">
                  <c:v>0.17717706248618725</c:v>
                </c:pt>
                <c:pt idx="1615">
                  <c:v>0.10179611854770343</c:v>
                </c:pt>
                <c:pt idx="1616">
                  <c:v>7.0917069637879138E-2</c:v>
                </c:pt>
                <c:pt idx="1617">
                  <c:v>0.33513701004679319</c:v>
                </c:pt>
                <c:pt idx="1618">
                  <c:v>-6.7526540163115101E-2</c:v>
                </c:pt>
                <c:pt idx="1619">
                  <c:v>9.3709813774701445E-2</c:v>
                </c:pt>
                <c:pt idx="1620">
                  <c:v>0.25425390538590165</c:v>
                </c:pt>
                <c:pt idx="1621">
                  <c:v>0.20347685434836649</c:v>
                </c:pt>
                <c:pt idx="1622">
                  <c:v>1.8576932740202778E-2</c:v>
                </c:pt>
                <c:pt idx="1623">
                  <c:v>0.33324212274020226</c:v>
                </c:pt>
                <c:pt idx="1624">
                  <c:v>0.39493633252413929</c:v>
                </c:pt>
                <c:pt idx="1625">
                  <c:v>0.17011566336019257</c:v>
                </c:pt>
                <c:pt idx="1626">
                  <c:v>-7.8195452577958235E-3</c:v>
                </c:pt>
                <c:pt idx="1627">
                  <c:v>0.33397785887645881</c:v>
                </c:pt>
                <c:pt idx="1628">
                  <c:v>-9.7916446005697821E-2</c:v>
                </c:pt>
                <c:pt idx="1629">
                  <c:v>0.1789048939943072</c:v>
                </c:pt>
                <c:pt idx="1630">
                  <c:v>8.7459352848846095E-2</c:v>
                </c:pt>
                <c:pt idx="1631">
                  <c:v>8.9191647757516535E-2</c:v>
                </c:pt>
                <c:pt idx="1632">
                  <c:v>0.27326328554251944</c:v>
                </c:pt>
                <c:pt idx="1633">
                  <c:v>4.8138860129988359E-2</c:v>
                </c:pt>
                <c:pt idx="1634">
                  <c:v>0.20199899179255709</c:v>
                </c:pt>
                <c:pt idx="1635">
                  <c:v>0.17883576776653598</c:v>
                </c:pt>
                <c:pt idx="1636">
                  <c:v>0.20098245338504483</c:v>
                </c:pt>
                <c:pt idx="1637">
                  <c:v>0.12368345600656028</c:v>
                </c:pt>
                <c:pt idx="1638">
                  <c:v>0.43163140973194913</c:v>
                </c:pt>
                <c:pt idx="1639">
                  <c:v>-6.9449553549119969E-2</c:v>
                </c:pt>
                <c:pt idx="1640">
                  <c:v>0.17181271737815251</c:v>
                </c:pt>
                <c:pt idx="1641">
                  <c:v>9.7013017896834697E-2</c:v>
                </c:pt>
                <c:pt idx="1642">
                  <c:v>0.393752372699403</c:v>
                </c:pt>
                <c:pt idx="1643">
                  <c:v>0.32942602627768025</c:v>
                </c:pt>
                <c:pt idx="1644">
                  <c:v>0.18660453177072611</c:v>
                </c:pt>
                <c:pt idx="1645">
                  <c:v>0.10435307356610224</c:v>
                </c:pt>
                <c:pt idx="1646">
                  <c:v>0.1703117220454331</c:v>
                </c:pt>
                <c:pt idx="1647">
                  <c:v>0.71008593951231802</c:v>
                </c:pt>
                <c:pt idx="1648">
                  <c:v>7.5022098576887686E-2</c:v>
                </c:pt>
                <c:pt idx="1649">
                  <c:v>0.19680021330889019</c:v>
                </c:pt>
                <c:pt idx="1650">
                  <c:v>-8.4164314952559494E-3</c:v>
                </c:pt>
                <c:pt idx="1651">
                  <c:v>-0.13300751002568489</c:v>
                </c:pt>
                <c:pt idx="1652">
                  <c:v>0.28479124527075328</c:v>
                </c:pt>
                <c:pt idx="1653">
                  <c:v>-0.11124889945006089</c:v>
                </c:pt>
                <c:pt idx="1654">
                  <c:v>0.25455657851593116</c:v>
                </c:pt>
                <c:pt idx="1655">
                  <c:v>-1.9438995444055251E-2</c:v>
                </c:pt>
                <c:pt idx="1656">
                  <c:v>7.1721913323862907E-2</c:v>
                </c:pt>
                <c:pt idx="1657">
                  <c:v>9.6892121007996934E-2</c:v>
                </c:pt>
                <c:pt idx="1658">
                  <c:v>6.9857603649744249E-2</c:v>
                </c:pt>
                <c:pt idx="1659">
                  <c:v>0.49620903022414353</c:v>
                </c:pt>
                <c:pt idx="1660">
                  <c:v>0.21854370148615487</c:v>
                </c:pt>
                <c:pt idx="1661">
                  <c:v>0.67298367089042443</c:v>
                </c:pt>
                <c:pt idx="1662">
                  <c:v>3.1093585426212655E-2</c:v>
                </c:pt>
                <c:pt idx="1663">
                  <c:v>0.12867892125915859</c:v>
                </c:pt>
                <c:pt idx="1664">
                  <c:v>0.42192365173279001</c:v>
                </c:pt>
                <c:pt idx="1665">
                  <c:v>-0.22791397358449927</c:v>
                </c:pt>
                <c:pt idx="1666">
                  <c:v>0.32729749580716572</c:v>
                </c:pt>
                <c:pt idx="1667">
                  <c:v>0.22461128330243696</c:v>
                </c:pt>
                <c:pt idx="1668">
                  <c:v>0.15566336431490413</c:v>
                </c:pt>
                <c:pt idx="1669">
                  <c:v>-0.35182291341281058</c:v>
                </c:pt>
                <c:pt idx="1670">
                  <c:v>0.22528449968689301</c:v>
                </c:pt>
                <c:pt idx="1671">
                  <c:v>6.5269729703537394E-2</c:v>
                </c:pt>
                <c:pt idx="1672">
                  <c:v>-8.0903054296463495E-2</c:v>
                </c:pt>
                <c:pt idx="1673">
                  <c:v>0.2708212927128244</c:v>
                </c:pt>
                <c:pt idx="1674">
                  <c:v>-6.5759025883764366E-2</c:v>
                </c:pt>
                <c:pt idx="1675">
                  <c:v>0.54027933811119055</c:v>
                </c:pt>
                <c:pt idx="1676">
                  <c:v>0.31611137348702556</c:v>
                </c:pt>
                <c:pt idx="1677">
                  <c:v>0.58382679652603287</c:v>
                </c:pt>
                <c:pt idx="1678">
                  <c:v>0.18431605062568224</c:v>
                </c:pt>
                <c:pt idx="1679">
                  <c:v>1.012423003967335</c:v>
                </c:pt>
                <c:pt idx="1680">
                  <c:v>0.67171489632509918</c:v>
                </c:pt>
                <c:pt idx="1681">
                  <c:v>0.50385545232602169</c:v>
                </c:pt>
                <c:pt idx="1682">
                  <c:v>1.0149736920851637E-2</c:v>
                </c:pt>
                <c:pt idx="1683">
                  <c:v>0.53155686801951418</c:v>
                </c:pt>
                <c:pt idx="1684">
                  <c:v>0.49882223841683526</c:v>
                </c:pt>
                <c:pt idx="1685">
                  <c:v>0.31019892018561279</c:v>
                </c:pt>
                <c:pt idx="1686">
                  <c:v>0.51211506666172113</c:v>
                </c:pt>
                <c:pt idx="1687">
                  <c:v>0.36211328437172341</c:v>
                </c:pt>
                <c:pt idx="1688">
                  <c:v>0.50364329543117492</c:v>
                </c:pt>
                <c:pt idx="1689">
                  <c:v>0.27757290982761873</c:v>
                </c:pt>
                <c:pt idx="1690">
                  <c:v>8.2375749381746743E-2</c:v>
                </c:pt>
                <c:pt idx="1691">
                  <c:v>0.29412489924499852</c:v>
                </c:pt>
                <c:pt idx="1692">
                  <c:v>0.10926811025632333</c:v>
                </c:pt>
                <c:pt idx="1693">
                  <c:v>-0.22523659896021542</c:v>
                </c:pt>
                <c:pt idx="1694">
                  <c:v>0.41859271609965276</c:v>
                </c:pt>
                <c:pt idx="1695">
                  <c:v>0.64732265033916292</c:v>
                </c:pt>
                <c:pt idx="1696">
                  <c:v>0.172255635035647</c:v>
                </c:pt>
                <c:pt idx="1697">
                  <c:v>0.47005343655930432</c:v>
                </c:pt>
                <c:pt idx="1698">
                  <c:v>0.14972924481202909</c:v>
                </c:pt>
                <c:pt idx="1699">
                  <c:v>-0.35391638644746592</c:v>
                </c:pt>
                <c:pt idx="1700">
                  <c:v>-0.17461213267661435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B-452F-97AE-2FE788B5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72080"/>
        <c:axId val="909967648"/>
      </c:scatterChart>
      <c:valAx>
        <c:axId val="109837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Redshift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9967648"/>
        <c:crossesAt val="-1"/>
        <c:crossBetween val="midCat"/>
      </c:valAx>
      <c:valAx>
        <c:axId val="909967648"/>
        <c:scaling>
          <c:orientation val="minMax"/>
          <c:max val="1"/>
          <c:min val="-1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layout>
            <c:manualLayout>
              <c:xMode val="edge"/>
              <c:yMode val="edge"/>
              <c:x val="5.5555555555555566E-3"/>
              <c:y val="0.26184000437445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3720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404119939553"/>
          <c:y val="3.0513998250218721E-2"/>
          <c:w val="0.84306867891513559"/>
          <c:h val="0.80797200349956244"/>
        </c:manualLayout>
      </c:layout>
      <c:scatterChart>
        <c:scatterStyle val="lineMarker"/>
        <c:varyColors val="0"/>
        <c:ser>
          <c:idx val="2"/>
          <c:order val="2"/>
          <c:tx>
            <c:v>Observed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Data'!$B$7:$B$1707</c:f>
              <c:numCache>
                <c:formatCode>0.00</c:formatCode>
                <c:ptCount val="1701"/>
                <c:pt idx="0">
                  <c:v>1.2199999999999999E-3</c:v>
                </c:pt>
                <c:pt idx="1">
                  <c:v>1.2199999999999999E-3</c:v>
                </c:pt>
                <c:pt idx="2">
                  <c:v>2.5600000000000002E-3</c:v>
                </c:pt>
                <c:pt idx="3">
                  <c:v>2.5600000000000002E-3</c:v>
                </c:pt>
                <c:pt idx="4">
                  <c:v>2.99E-3</c:v>
                </c:pt>
                <c:pt idx="5">
                  <c:v>3.1700000000000001E-3</c:v>
                </c:pt>
                <c:pt idx="6">
                  <c:v>3.31E-3</c:v>
                </c:pt>
                <c:pt idx="7">
                  <c:v>3.31E-3</c:v>
                </c:pt>
                <c:pt idx="8">
                  <c:v>3.31E-3</c:v>
                </c:pt>
                <c:pt idx="9">
                  <c:v>3.31E-3</c:v>
                </c:pt>
                <c:pt idx="10">
                  <c:v>3.3300000000000001E-3</c:v>
                </c:pt>
                <c:pt idx="11">
                  <c:v>3.49E-3</c:v>
                </c:pt>
                <c:pt idx="12">
                  <c:v>3.49E-3</c:v>
                </c:pt>
                <c:pt idx="13">
                  <c:v>3.5899999999999999E-3</c:v>
                </c:pt>
                <c:pt idx="14">
                  <c:v>3.8400000000000001E-3</c:v>
                </c:pt>
                <c:pt idx="15">
                  <c:v>4.0699999999999998E-3</c:v>
                </c:pt>
                <c:pt idx="16">
                  <c:v>4.0699999999999998E-3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4.6499999999999996E-3</c:v>
                </c:pt>
                <c:pt idx="20">
                  <c:v>4.6499999999999996E-3</c:v>
                </c:pt>
                <c:pt idx="21">
                  <c:v>4.8199999999999996E-3</c:v>
                </c:pt>
                <c:pt idx="22">
                  <c:v>4.8300000000000001E-3</c:v>
                </c:pt>
                <c:pt idx="23">
                  <c:v>4.8300000000000001E-3</c:v>
                </c:pt>
                <c:pt idx="24">
                  <c:v>4.8300000000000001E-3</c:v>
                </c:pt>
                <c:pt idx="25">
                  <c:v>4.8300000000000001E-3</c:v>
                </c:pt>
                <c:pt idx="26">
                  <c:v>4.8300000000000001E-3</c:v>
                </c:pt>
                <c:pt idx="27">
                  <c:v>4.8799999999999998E-3</c:v>
                </c:pt>
                <c:pt idx="28">
                  <c:v>4.8799999999999998E-3</c:v>
                </c:pt>
                <c:pt idx="29">
                  <c:v>5.3800000000000002E-3</c:v>
                </c:pt>
                <c:pt idx="30">
                  <c:v>5.4799999999999996E-3</c:v>
                </c:pt>
                <c:pt idx="31">
                  <c:v>5.7000000000000002E-3</c:v>
                </c:pt>
                <c:pt idx="32">
                  <c:v>5.7000000000000002E-3</c:v>
                </c:pt>
                <c:pt idx="33">
                  <c:v>5.7099999999999998E-3</c:v>
                </c:pt>
                <c:pt idx="34">
                  <c:v>5.7099999999999998E-3</c:v>
                </c:pt>
                <c:pt idx="35">
                  <c:v>5.8700000000000002E-3</c:v>
                </c:pt>
                <c:pt idx="36">
                  <c:v>5.8799999999999998E-3</c:v>
                </c:pt>
                <c:pt idx="37">
                  <c:v>5.9199999999999999E-3</c:v>
                </c:pt>
                <c:pt idx="38">
                  <c:v>6.0200000000000002E-3</c:v>
                </c:pt>
                <c:pt idx="39">
                  <c:v>6.0200000000000002E-3</c:v>
                </c:pt>
                <c:pt idx="40">
                  <c:v>6.0200000000000002E-3</c:v>
                </c:pt>
                <c:pt idx="41">
                  <c:v>6.1599999999999997E-3</c:v>
                </c:pt>
                <c:pt idx="42">
                  <c:v>6.1599999999999997E-3</c:v>
                </c:pt>
                <c:pt idx="43">
                  <c:v>6.2500000000000003E-3</c:v>
                </c:pt>
                <c:pt idx="44">
                  <c:v>6.2500000000000003E-3</c:v>
                </c:pt>
                <c:pt idx="45">
                  <c:v>6.2500000000000003E-3</c:v>
                </c:pt>
                <c:pt idx="46">
                  <c:v>6.2500000000000003E-3</c:v>
                </c:pt>
                <c:pt idx="47">
                  <c:v>6.3E-3</c:v>
                </c:pt>
                <c:pt idx="48">
                  <c:v>6.3E-3</c:v>
                </c:pt>
                <c:pt idx="49">
                  <c:v>6.3E-3</c:v>
                </c:pt>
                <c:pt idx="50">
                  <c:v>6.3099999999999996E-3</c:v>
                </c:pt>
                <c:pt idx="51">
                  <c:v>6.3400000000000001E-3</c:v>
                </c:pt>
                <c:pt idx="52">
                  <c:v>6.4799999999999996E-3</c:v>
                </c:pt>
                <c:pt idx="53">
                  <c:v>6.4799999999999996E-3</c:v>
                </c:pt>
                <c:pt idx="54">
                  <c:v>6.6499999999999997E-3</c:v>
                </c:pt>
                <c:pt idx="55">
                  <c:v>6.6800000000000002E-3</c:v>
                </c:pt>
                <c:pt idx="56">
                  <c:v>6.7299999999999999E-3</c:v>
                </c:pt>
                <c:pt idx="57">
                  <c:v>6.7600000000000004E-3</c:v>
                </c:pt>
                <c:pt idx="58">
                  <c:v>6.77E-3</c:v>
                </c:pt>
                <c:pt idx="59">
                  <c:v>6.77E-3</c:v>
                </c:pt>
                <c:pt idx="60">
                  <c:v>6.77E-3</c:v>
                </c:pt>
                <c:pt idx="61">
                  <c:v>6.9199999999999999E-3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7.1900000000000002E-3</c:v>
                </c:pt>
                <c:pt idx="66">
                  <c:v>7.1900000000000002E-3</c:v>
                </c:pt>
                <c:pt idx="67">
                  <c:v>7.4700000000000001E-3</c:v>
                </c:pt>
                <c:pt idx="68">
                  <c:v>7.4700000000000001E-3</c:v>
                </c:pt>
                <c:pt idx="69">
                  <c:v>7.4700000000000001E-3</c:v>
                </c:pt>
                <c:pt idx="70">
                  <c:v>7.4999999999999997E-3</c:v>
                </c:pt>
                <c:pt idx="71">
                  <c:v>7.4999999999999997E-3</c:v>
                </c:pt>
                <c:pt idx="72">
                  <c:v>7.9500000000000005E-3</c:v>
                </c:pt>
                <c:pt idx="73">
                  <c:v>8.1399999999999997E-3</c:v>
                </c:pt>
                <c:pt idx="74">
                  <c:v>8.1399999999999997E-3</c:v>
                </c:pt>
                <c:pt idx="75">
                  <c:v>8.1399999999999997E-3</c:v>
                </c:pt>
                <c:pt idx="76">
                  <c:v>8.1499999999999993E-3</c:v>
                </c:pt>
                <c:pt idx="77">
                  <c:v>8.1499999999999993E-3</c:v>
                </c:pt>
                <c:pt idx="78">
                  <c:v>8.1499999999999993E-3</c:v>
                </c:pt>
                <c:pt idx="79">
                  <c:v>8.1700000000000002E-3</c:v>
                </c:pt>
                <c:pt idx="80">
                  <c:v>8.1799999999999998E-3</c:v>
                </c:pt>
                <c:pt idx="81">
                  <c:v>8.2100000000000003E-3</c:v>
                </c:pt>
                <c:pt idx="82">
                  <c:v>8.3800000000000003E-3</c:v>
                </c:pt>
                <c:pt idx="83">
                  <c:v>8.3800000000000003E-3</c:v>
                </c:pt>
                <c:pt idx="84">
                  <c:v>8.5500000000000003E-3</c:v>
                </c:pt>
                <c:pt idx="85">
                  <c:v>8.5500000000000003E-3</c:v>
                </c:pt>
                <c:pt idx="86">
                  <c:v>8.5699999999999995E-3</c:v>
                </c:pt>
                <c:pt idx="87">
                  <c:v>8.6099999999999996E-3</c:v>
                </c:pt>
                <c:pt idx="88">
                  <c:v>8.6300000000000005E-3</c:v>
                </c:pt>
                <c:pt idx="89">
                  <c:v>8.6300000000000005E-3</c:v>
                </c:pt>
                <c:pt idx="90">
                  <c:v>8.6300000000000005E-3</c:v>
                </c:pt>
                <c:pt idx="91">
                  <c:v>8.6400000000000001E-3</c:v>
                </c:pt>
                <c:pt idx="92">
                  <c:v>8.8299999999999993E-3</c:v>
                </c:pt>
                <c:pt idx="93">
                  <c:v>9.0600000000000003E-3</c:v>
                </c:pt>
                <c:pt idx="94">
                  <c:v>9.0600000000000003E-3</c:v>
                </c:pt>
                <c:pt idx="95">
                  <c:v>9.2499999999999995E-3</c:v>
                </c:pt>
                <c:pt idx="96">
                  <c:v>9.2499999999999995E-3</c:v>
                </c:pt>
                <c:pt idx="97">
                  <c:v>9.2499999999999995E-3</c:v>
                </c:pt>
                <c:pt idx="98">
                  <c:v>9.3500000000000007E-3</c:v>
                </c:pt>
                <c:pt idx="99">
                  <c:v>9.5399999999999999E-3</c:v>
                </c:pt>
                <c:pt idx="100">
                  <c:v>9.5399999999999999E-3</c:v>
                </c:pt>
                <c:pt idx="101">
                  <c:v>9.5399999999999999E-3</c:v>
                </c:pt>
                <c:pt idx="102">
                  <c:v>9.5399999999999999E-3</c:v>
                </c:pt>
                <c:pt idx="103">
                  <c:v>9.5700000000000004E-3</c:v>
                </c:pt>
                <c:pt idx="104">
                  <c:v>9.5700000000000004E-3</c:v>
                </c:pt>
                <c:pt idx="105">
                  <c:v>9.6600000000000002E-3</c:v>
                </c:pt>
                <c:pt idx="106">
                  <c:v>9.6600000000000002E-3</c:v>
                </c:pt>
                <c:pt idx="107">
                  <c:v>9.9299999999999996E-3</c:v>
                </c:pt>
                <c:pt idx="108">
                  <c:v>9.9600000000000001E-3</c:v>
                </c:pt>
                <c:pt idx="109">
                  <c:v>9.9600000000000001E-3</c:v>
                </c:pt>
                <c:pt idx="110">
                  <c:v>9.9600000000000001E-3</c:v>
                </c:pt>
                <c:pt idx="111">
                  <c:v>1.0160000000000001E-2</c:v>
                </c:pt>
                <c:pt idx="112">
                  <c:v>1.017E-2</c:v>
                </c:pt>
                <c:pt idx="113">
                  <c:v>1.017E-2</c:v>
                </c:pt>
                <c:pt idx="114">
                  <c:v>1.026E-2</c:v>
                </c:pt>
                <c:pt idx="115">
                  <c:v>1.026E-2</c:v>
                </c:pt>
                <c:pt idx="116">
                  <c:v>1.0279999999999999E-2</c:v>
                </c:pt>
                <c:pt idx="117">
                  <c:v>1.042E-2</c:v>
                </c:pt>
                <c:pt idx="118">
                  <c:v>1.044E-2</c:v>
                </c:pt>
                <c:pt idx="119">
                  <c:v>1.061E-2</c:v>
                </c:pt>
                <c:pt idx="120">
                  <c:v>1.061E-2</c:v>
                </c:pt>
                <c:pt idx="121">
                  <c:v>1.073E-2</c:v>
                </c:pt>
                <c:pt idx="122">
                  <c:v>1.0789999999999999E-2</c:v>
                </c:pt>
                <c:pt idx="123">
                  <c:v>1.0789999999999999E-2</c:v>
                </c:pt>
                <c:pt idx="124">
                  <c:v>1.0959999999999999E-2</c:v>
                </c:pt>
                <c:pt idx="125">
                  <c:v>1.1140000000000001E-2</c:v>
                </c:pt>
                <c:pt idx="126">
                  <c:v>1.1140000000000001E-2</c:v>
                </c:pt>
                <c:pt idx="127">
                  <c:v>1.1220000000000001E-2</c:v>
                </c:pt>
                <c:pt idx="128">
                  <c:v>1.1220000000000001E-2</c:v>
                </c:pt>
                <c:pt idx="129">
                  <c:v>1.1220000000000001E-2</c:v>
                </c:pt>
                <c:pt idx="130">
                  <c:v>1.155E-2</c:v>
                </c:pt>
                <c:pt idx="131">
                  <c:v>1.1950000000000001E-2</c:v>
                </c:pt>
                <c:pt idx="132">
                  <c:v>1.213E-2</c:v>
                </c:pt>
                <c:pt idx="133">
                  <c:v>1.2200000000000001E-2</c:v>
                </c:pt>
                <c:pt idx="134">
                  <c:v>1.2330000000000001E-2</c:v>
                </c:pt>
                <c:pt idx="135">
                  <c:v>1.2460000000000001E-2</c:v>
                </c:pt>
                <c:pt idx="136">
                  <c:v>1.2579999999999999E-2</c:v>
                </c:pt>
                <c:pt idx="137">
                  <c:v>1.2579999999999999E-2</c:v>
                </c:pt>
                <c:pt idx="138">
                  <c:v>1.259E-2</c:v>
                </c:pt>
                <c:pt idx="139">
                  <c:v>1.259E-2</c:v>
                </c:pt>
                <c:pt idx="140">
                  <c:v>1.2789999999999999E-2</c:v>
                </c:pt>
                <c:pt idx="141">
                  <c:v>1.2829999999999999E-2</c:v>
                </c:pt>
                <c:pt idx="142">
                  <c:v>1.2829999999999999E-2</c:v>
                </c:pt>
                <c:pt idx="143">
                  <c:v>1.303E-2</c:v>
                </c:pt>
                <c:pt idx="144">
                  <c:v>1.303E-2</c:v>
                </c:pt>
                <c:pt idx="145">
                  <c:v>1.304E-2</c:v>
                </c:pt>
                <c:pt idx="146">
                  <c:v>1.304E-2</c:v>
                </c:pt>
                <c:pt idx="147">
                  <c:v>1.312E-2</c:v>
                </c:pt>
                <c:pt idx="148">
                  <c:v>1.312E-2</c:v>
                </c:pt>
                <c:pt idx="149">
                  <c:v>1.325E-2</c:v>
                </c:pt>
                <c:pt idx="150">
                  <c:v>1.325E-2</c:v>
                </c:pt>
                <c:pt idx="151">
                  <c:v>1.325E-2</c:v>
                </c:pt>
                <c:pt idx="152">
                  <c:v>1.375E-2</c:v>
                </c:pt>
                <c:pt idx="153">
                  <c:v>1.375E-2</c:v>
                </c:pt>
                <c:pt idx="154">
                  <c:v>1.375E-2</c:v>
                </c:pt>
                <c:pt idx="155">
                  <c:v>1.376E-2</c:v>
                </c:pt>
                <c:pt idx="156">
                  <c:v>1.3860000000000001E-2</c:v>
                </c:pt>
                <c:pt idx="157">
                  <c:v>1.388E-2</c:v>
                </c:pt>
                <c:pt idx="158">
                  <c:v>1.389E-2</c:v>
                </c:pt>
                <c:pt idx="159">
                  <c:v>1.389E-2</c:v>
                </c:pt>
                <c:pt idx="160">
                  <c:v>1.4109999999999999E-2</c:v>
                </c:pt>
                <c:pt idx="161">
                  <c:v>1.4239999999999999E-2</c:v>
                </c:pt>
                <c:pt idx="162">
                  <c:v>1.4420000000000001E-2</c:v>
                </c:pt>
                <c:pt idx="163">
                  <c:v>1.4420000000000001E-2</c:v>
                </c:pt>
                <c:pt idx="164">
                  <c:v>1.4420000000000001E-2</c:v>
                </c:pt>
                <c:pt idx="165">
                  <c:v>1.4420000000000001E-2</c:v>
                </c:pt>
                <c:pt idx="166">
                  <c:v>1.4420000000000001E-2</c:v>
                </c:pt>
                <c:pt idx="167">
                  <c:v>1.4460000000000001E-2</c:v>
                </c:pt>
                <c:pt idx="168">
                  <c:v>1.4500000000000001E-2</c:v>
                </c:pt>
                <c:pt idx="169">
                  <c:v>1.453E-2</c:v>
                </c:pt>
                <c:pt idx="170">
                  <c:v>1.46E-2</c:v>
                </c:pt>
                <c:pt idx="171">
                  <c:v>1.4619999999999999E-2</c:v>
                </c:pt>
                <c:pt idx="172">
                  <c:v>1.4630000000000001E-2</c:v>
                </c:pt>
                <c:pt idx="173">
                  <c:v>1.4630000000000001E-2</c:v>
                </c:pt>
                <c:pt idx="174">
                  <c:v>1.4670000000000001E-2</c:v>
                </c:pt>
                <c:pt idx="175">
                  <c:v>1.472E-2</c:v>
                </c:pt>
                <c:pt idx="176">
                  <c:v>1.4840000000000001E-2</c:v>
                </c:pt>
                <c:pt idx="177">
                  <c:v>1.4919999999999999E-2</c:v>
                </c:pt>
                <c:pt idx="178">
                  <c:v>1.4930000000000001E-2</c:v>
                </c:pt>
                <c:pt idx="179">
                  <c:v>1.499E-2</c:v>
                </c:pt>
                <c:pt idx="180">
                  <c:v>1.499E-2</c:v>
                </c:pt>
                <c:pt idx="181">
                  <c:v>1.515E-2</c:v>
                </c:pt>
                <c:pt idx="182">
                  <c:v>1.519E-2</c:v>
                </c:pt>
                <c:pt idx="183">
                  <c:v>1.525E-2</c:v>
                </c:pt>
                <c:pt idx="184">
                  <c:v>1.529E-2</c:v>
                </c:pt>
                <c:pt idx="185">
                  <c:v>1.542E-2</c:v>
                </c:pt>
                <c:pt idx="186">
                  <c:v>1.5429999999999999E-2</c:v>
                </c:pt>
                <c:pt idx="187">
                  <c:v>1.546E-2</c:v>
                </c:pt>
                <c:pt idx="188">
                  <c:v>1.549E-2</c:v>
                </c:pt>
                <c:pt idx="189">
                  <c:v>1.55E-2</c:v>
                </c:pt>
                <c:pt idx="190">
                  <c:v>1.55E-2</c:v>
                </c:pt>
                <c:pt idx="191">
                  <c:v>1.55E-2</c:v>
                </c:pt>
                <c:pt idx="192">
                  <c:v>1.55E-2</c:v>
                </c:pt>
                <c:pt idx="193">
                  <c:v>1.5570000000000001E-2</c:v>
                </c:pt>
                <c:pt idx="194">
                  <c:v>1.5570000000000001E-2</c:v>
                </c:pt>
                <c:pt idx="195">
                  <c:v>1.562E-2</c:v>
                </c:pt>
                <c:pt idx="196">
                  <c:v>1.562E-2</c:v>
                </c:pt>
                <c:pt idx="197">
                  <c:v>1.5650000000000001E-2</c:v>
                </c:pt>
                <c:pt idx="198">
                  <c:v>1.576E-2</c:v>
                </c:pt>
                <c:pt idx="199">
                  <c:v>1.5779999999999999E-2</c:v>
                </c:pt>
                <c:pt idx="200">
                  <c:v>1.5779999999999999E-2</c:v>
                </c:pt>
                <c:pt idx="201">
                  <c:v>1.5810000000000001E-2</c:v>
                </c:pt>
                <c:pt idx="202">
                  <c:v>1.5810000000000001E-2</c:v>
                </c:pt>
                <c:pt idx="203">
                  <c:v>1.5869999999999999E-2</c:v>
                </c:pt>
                <c:pt idx="204">
                  <c:v>1.5879999999999998E-2</c:v>
                </c:pt>
                <c:pt idx="205">
                  <c:v>1.5900000000000001E-2</c:v>
                </c:pt>
                <c:pt idx="206">
                  <c:v>1.5900000000000001E-2</c:v>
                </c:pt>
                <c:pt idx="207">
                  <c:v>1.5900000000000001E-2</c:v>
                </c:pt>
                <c:pt idx="208">
                  <c:v>1.6029999999999999E-2</c:v>
                </c:pt>
                <c:pt idx="209">
                  <c:v>1.652E-2</c:v>
                </c:pt>
                <c:pt idx="210">
                  <c:v>1.652E-2</c:v>
                </c:pt>
                <c:pt idx="211">
                  <c:v>1.6559999999999998E-2</c:v>
                </c:pt>
                <c:pt idx="212">
                  <c:v>1.6570000000000001E-2</c:v>
                </c:pt>
                <c:pt idx="213">
                  <c:v>1.6619999999999999E-2</c:v>
                </c:pt>
                <c:pt idx="214">
                  <c:v>1.6660000000000001E-2</c:v>
                </c:pt>
                <c:pt idx="215">
                  <c:v>1.6709999999999999E-2</c:v>
                </c:pt>
                <c:pt idx="216">
                  <c:v>1.678E-2</c:v>
                </c:pt>
                <c:pt idx="217">
                  <c:v>1.6820000000000002E-2</c:v>
                </c:pt>
                <c:pt idx="218">
                  <c:v>1.6820000000000002E-2</c:v>
                </c:pt>
                <c:pt idx="219">
                  <c:v>1.6820000000000002E-2</c:v>
                </c:pt>
                <c:pt idx="220">
                  <c:v>1.6899999999999998E-2</c:v>
                </c:pt>
                <c:pt idx="221">
                  <c:v>1.6899999999999998E-2</c:v>
                </c:pt>
                <c:pt idx="222">
                  <c:v>1.6920000000000001E-2</c:v>
                </c:pt>
                <c:pt idx="223">
                  <c:v>1.6979999999999999E-2</c:v>
                </c:pt>
                <c:pt idx="224">
                  <c:v>1.6990000000000002E-2</c:v>
                </c:pt>
                <c:pt idx="225">
                  <c:v>1.7049999999999999E-2</c:v>
                </c:pt>
                <c:pt idx="226">
                  <c:v>1.7180000000000001E-2</c:v>
                </c:pt>
                <c:pt idx="227">
                  <c:v>1.7180000000000001E-2</c:v>
                </c:pt>
                <c:pt idx="228">
                  <c:v>1.72E-2</c:v>
                </c:pt>
                <c:pt idx="229">
                  <c:v>1.7299999999999999E-2</c:v>
                </c:pt>
                <c:pt idx="230">
                  <c:v>1.7299999999999999E-2</c:v>
                </c:pt>
                <c:pt idx="231">
                  <c:v>1.7330000000000002E-2</c:v>
                </c:pt>
                <c:pt idx="232">
                  <c:v>1.7330000000000002E-2</c:v>
                </c:pt>
                <c:pt idx="233">
                  <c:v>1.7340000000000001E-2</c:v>
                </c:pt>
                <c:pt idx="234">
                  <c:v>1.737E-2</c:v>
                </c:pt>
                <c:pt idx="235">
                  <c:v>1.737E-2</c:v>
                </c:pt>
                <c:pt idx="236">
                  <c:v>1.7430000000000001E-2</c:v>
                </c:pt>
                <c:pt idx="237">
                  <c:v>1.7469999999999999E-2</c:v>
                </c:pt>
                <c:pt idx="238">
                  <c:v>1.7469999999999999E-2</c:v>
                </c:pt>
                <c:pt idx="239">
                  <c:v>1.7520000000000001E-2</c:v>
                </c:pt>
                <c:pt idx="240">
                  <c:v>1.7760000000000001E-2</c:v>
                </c:pt>
                <c:pt idx="241">
                  <c:v>1.7780000000000001E-2</c:v>
                </c:pt>
                <c:pt idx="242">
                  <c:v>1.7780000000000001E-2</c:v>
                </c:pt>
                <c:pt idx="243">
                  <c:v>1.7840000000000002E-2</c:v>
                </c:pt>
                <c:pt idx="244">
                  <c:v>1.7840000000000002E-2</c:v>
                </c:pt>
                <c:pt idx="245">
                  <c:v>1.7899999999999999E-2</c:v>
                </c:pt>
                <c:pt idx="246">
                  <c:v>1.8020000000000001E-2</c:v>
                </c:pt>
                <c:pt idx="247">
                  <c:v>1.8079999999999999E-2</c:v>
                </c:pt>
                <c:pt idx="248">
                  <c:v>1.8259999999999998E-2</c:v>
                </c:pt>
                <c:pt idx="249">
                  <c:v>1.8259999999999998E-2</c:v>
                </c:pt>
                <c:pt idx="250">
                  <c:v>1.839E-2</c:v>
                </c:pt>
                <c:pt idx="251">
                  <c:v>1.8550000000000001E-2</c:v>
                </c:pt>
                <c:pt idx="252">
                  <c:v>1.8550000000000001E-2</c:v>
                </c:pt>
                <c:pt idx="253">
                  <c:v>1.865E-2</c:v>
                </c:pt>
                <c:pt idx="254">
                  <c:v>1.865E-2</c:v>
                </c:pt>
                <c:pt idx="255">
                  <c:v>1.866E-2</c:v>
                </c:pt>
                <c:pt idx="256">
                  <c:v>1.8749999999999999E-2</c:v>
                </c:pt>
                <c:pt idx="257">
                  <c:v>1.8749999999999999E-2</c:v>
                </c:pt>
                <c:pt idx="258">
                  <c:v>1.9050000000000001E-2</c:v>
                </c:pt>
                <c:pt idx="259">
                  <c:v>1.9470000000000001E-2</c:v>
                </c:pt>
                <c:pt idx="260">
                  <c:v>1.9470000000000001E-2</c:v>
                </c:pt>
                <c:pt idx="261">
                  <c:v>1.975E-2</c:v>
                </c:pt>
                <c:pt idx="262">
                  <c:v>1.975E-2</c:v>
                </c:pt>
                <c:pt idx="263">
                  <c:v>1.976E-2</c:v>
                </c:pt>
                <c:pt idx="264">
                  <c:v>1.9949999999999999E-2</c:v>
                </c:pt>
                <c:pt idx="265">
                  <c:v>2.001E-2</c:v>
                </c:pt>
                <c:pt idx="266">
                  <c:v>2.0060000000000001E-2</c:v>
                </c:pt>
                <c:pt idx="267">
                  <c:v>2.019E-2</c:v>
                </c:pt>
                <c:pt idx="268">
                  <c:v>2.019E-2</c:v>
                </c:pt>
                <c:pt idx="269">
                  <c:v>2.0230000000000001E-2</c:v>
                </c:pt>
                <c:pt idx="270">
                  <c:v>2.0230000000000001E-2</c:v>
                </c:pt>
                <c:pt idx="271">
                  <c:v>2.0230000000000001E-2</c:v>
                </c:pt>
                <c:pt idx="272">
                  <c:v>2.0230000000000001E-2</c:v>
                </c:pt>
                <c:pt idx="273">
                  <c:v>2.0240000000000001E-2</c:v>
                </c:pt>
                <c:pt idx="274">
                  <c:v>2.034E-2</c:v>
                </c:pt>
                <c:pt idx="275">
                  <c:v>2.034E-2</c:v>
                </c:pt>
                <c:pt idx="276">
                  <c:v>2.035E-2</c:v>
                </c:pt>
                <c:pt idx="277">
                  <c:v>2.035E-2</c:v>
                </c:pt>
                <c:pt idx="278">
                  <c:v>2.035E-2</c:v>
                </c:pt>
                <c:pt idx="279">
                  <c:v>2.044E-2</c:v>
                </c:pt>
                <c:pt idx="280">
                  <c:v>2.0490000000000001E-2</c:v>
                </c:pt>
                <c:pt idx="281">
                  <c:v>2.052E-2</c:v>
                </c:pt>
                <c:pt idx="282">
                  <c:v>2.0559999999999998E-2</c:v>
                </c:pt>
                <c:pt idx="283">
                  <c:v>2.0559999999999998E-2</c:v>
                </c:pt>
                <c:pt idx="284">
                  <c:v>2.0809999999999999E-2</c:v>
                </c:pt>
                <c:pt idx="285">
                  <c:v>2.0820000000000002E-2</c:v>
                </c:pt>
                <c:pt idx="286">
                  <c:v>2.0820000000000002E-2</c:v>
                </c:pt>
                <c:pt idx="287">
                  <c:v>2.0899999999999998E-2</c:v>
                </c:pt>
                <c:pt idx="288">
                  <c:v>2.0959999999999999E-2</c:v>
                </c:pt>
                <c:pt idx="289">
                  <c:v>2.1059999999999999E-2</c:v>
                </c:pt>
                <c:pt idx="290">
                  <c:v>2.1160000000000002E-2</c:v>
                </c:pt>
                <c:pt idx="291">
                  <c:v>2.1160000000000002E-2</c:v>
                </c:pt>
                <c:pt idx="292">
                  <c:v>2.1180000000000001E-2</c:v>
                </c:pt>
                <c:pt idx="293">
                  <c:v>2.1180000000000001E-2</c:v>
                </c:pt>
                <c:pt idx="294">
                  <c:v>2.1309999999999999E-2</c:v>
                </c:pt>
                <c:pt idx="295">
                  <c:v>2.1309999999999999E-2</c:v>
                </c:pt>
                <c:pt idx="296">
                  <c:v>2.1309999999999999E-2</c:v>
                </c:pt>
                <c:pt idx="297">
                  <c:v>2.1340000000000001E-2</c:v>
                </c:pt>
                <c:pt idx="298">
                  <c:v>2.137E-2</c:v>
                </c:pt>
                <c:pt idx="299">
                  <c:v>2.1510000000000001E-2</c:v>
                </c:pt>
                <c:pt idx="300">
                  <c:v>2.1530000000000001E-2</c:v>
                </c:pt>
                <c:pt idx="301">
                  <c:v>2.1700000000000001E-2</c:v>
                </c:pt>
                <c:pt idx="302">
                  <c:v>2.1829999999999999E-2</c:v>
                </c:pt>
                <c:pt idx="303">
                  <c:v>2.1829999999999999E-2</c:v>
                </c:pt>
                <c:pt idx="304">
                  <c:v>2.197E-2</c:v>
                </c:pt>
                <c:pt idx="305">
                  <c:v>2.198E-2</c:v>
                </c:pt>
                <c:pt idx="306">
                  <c:v>2.2030000000000001E-2</c:v>
                </c:pt>
                <c:pt idx="307">
                  <c:v>2.205E-2</c:v>
                </c:pt>
                <c:pt idx="308">
                  <c:v>2.2069999999999999E-2</c:v>
                </c:pt>
                <c:pt idx="309">
                  <c:v>2.215E-2</c:v>
                </c:pt>
                <c:pt idx="310">
                  <c:v>2.2190000000000001E-2</c:v>
                </c:pt>
                <c:pt idx="311">
                  <c:v>2.2280000000000001E-2</c:v>
                </c:pt>
                <c:pt idx="312">
                  <c:v>2.2280000000000001E-2</c:v>
                </c:pt>
                <c:pt idx="313">
                  <c:v>2.231E-2</c:v>
                </c:pt>
                <c:pt idx="314">
                  <c:v>2.2339999999999999E-2</c:v>
                </c:pt>
                <c:pt idx="315">
                  <c:v>2.2339999999999999E-2</c:v>
                </c:pt>
                <c:pt idx="316">
                  <c:v>2.2360000000000001E-2</c:v>
                </c:pt>
                <c:pt idx="317">
                  <c:v>2.239E-2</c:v>
                </c:pt>
                <c:pt idx="318">
                  <c:v>2.239E-2</c:v>
                </c:pt>
                <c:pt idx="319">
                  <c:v>2.24E-2</c:v>
                </c:pt>
                <c:pt idx="320">
                  <c:v>2.24E-2</c:v>
                </c:pt>
                <c:pt idx="321">
                  <c:v>2.2409999999999999E-2</c:v>
                </c:pt>
                <c:pt idx="322">
                  <c:v>2.2550000000000001E-2</c:v>
                </c:pt>
                <c:pt idx="323">
                  <c:v>2.266E-2</c:v>
                </c:pt>
                <c:pt idx="324">
                  <c:v>2.2700000000000001E-2</c:v>
                </c:pt>
                <c:pt idx="325">
                  <c:v>2.273E-2</c:v>
                </c:pt>
                <c:pt idx="326">
                  <c:v>2.2950000000000002E-2</c:v>
                </c:pt>
                <c:pt idx="327">
                  <c:v>2.2950000000000002E-2</c:v>
                </c:pt>
                <c:pt idx="328">
                  <c:v>2.298E-2</c:v>
                </c:pt>
                <c:pt idx="329">
                  <c:v>2.298E-2</c:v>
                </c:pt>
                <c:pt idx="330">
                  <c:v>2.3029999999999998E-2</c:v>
                </c:pt>
                <c:pt idx="331">
                  <c:v>2.307E-2</c:v>
                </c:pt>
                <c:pt idx="332">
                  <c:v>2.3130000000000001E-2</c:v>
                </c:pt>
                <c:pt idx="333">
                  <c:v>2.316E-2</c:v>
                </c:pt>
                <c:pt idx="334">
                  <c:v>2.3210000000000001E-2</c:v>
                </c:pt>
                <c:pt idx="335">
                  <c:v>2.325E-2</c:v>
                </c:pt>
                <c:pt idx="336">
                  <c:v>2.3310000000000001E-2</c:v>
                </c:pt>
                <c:pt idx="337">
                  <c:v>2.3310000000000001E-2</c:v>
                </c:pt>
                <c:pt idx="338">
                  <c:v>2.342E-2</c:v>
                </c:pt>
                <c:pt idx="339">
                  <c:v>2.342E-2</c:v>
                </c:pt>
                <c:pt idx="340">
                  <c:v>2.342E-2</c:v>
                </c:pt>
                <c:pt idx="341">
                  <c:v>2.3429999999999999E-2</c:v>
                </c:pt>
                <c:pt idx="342">
                  <c:v>2.3429999999999999E-2</c:v>
                </c:pt>
                <c:pt idx="343">
                  <c:v>2.3439999999999999E-2</c:v>
                </c:pt>
                <c:pt idx="344">
                  <c:v>2.3519999999999999E-2</c:v>
                </c:pt>
                <c:pt idx="345">
                  <c:v>2.3539999999999998E-2</c:v>
                </c:pt>
                <c:pt idx="346">
                  <c:v>2.3570000000000001E-2</c:v>
                </c:pt>
                <c:pt idx="347">
                  <c:v>2.3570000000000001E-2</c:v>
                </c:pt>
                <c:pt idx="348">
                  <c:v>2.3570000000000001E-2</c:v>
                </c:pt>
                <c:pt idx="349">
                  <c:v>2.3650000000000001E-2</c:v>
                </c:pt>
                <c:pt idx="350">
                  <c:v>2.3689999999999999E-2</c:v>
                </c:pt>
                <c:pt idx="351">
                  <c:v>2.3879999999999998E-2</c:v>
                </c:pt>
                <c:pt idx="352">
                  <c:v>2.3900000000000001E-2</c:v>
                </c:pt>
                <c:pt idx="353">
                  <c:v>2.3900000000000001E-2</c:v>
                </c:pt>
                <c:pt idx="354">
                  <c:v>2.3910000000000001E-2</c:v>
                </c:pt>
                <c:pt idx="355">
                  <c:v>2.401E-2</c:v>
                </c:pt>
                <c:pt idx="356">
                  <c:v>2.4109999999999999E-2</c:v>
                </c:pt>
                <c:pt idx="357">
                  <c:v>2.4109999999999999E-2</c:v>
                </c:pt>
                <c:pt idx="358">
                  <c:v>2.4119999999999999E-2</c:v>
                </c:pt>
                <c:pt idx="359">
                  <c:v>2.4170000000000001E-2</c:v>
                </c:pt>
                <c:pt idx="360">
                  <c:v>2.4170000000000001E-2</c:v>
                </c:pt>
                <c:pt idx="361">
                  <c:v>2.4279999999999999E-2</c:v>
                </c:pt>
                <c:pt idx="362">
                  <c:v>2.4289999999999999E-2</c:v>
                </c:pt>
                <c:pt idx="363">
                  <c:v>2.4320000000000001E-2</c:v>
                </c:pt>
                <c:pt idx="364">
                  <c:v>2.4320000000000001E-2</c:v>
                </c:pt>
                <c:pt idx="365">
                  <c:v>2.4320000000000001E-2</c:v>
                </c:pt>
                <c:pt idx="366">
                  <c:v>2.4340000000000001E-2</c:v>
                </c:pt>
                <c:pt idx="367">
                  <c:v>2.453E-2</c:v>
                </c:pt>
                <c:pt idx="368">
                  <c:v>2.453E-2</c:v>
                </c:pt>
                <c:pt idx="369">
                  <c:v>2.453E-2</c:v>
                </c:pt>
                <c:pt idx="370">
                  <c:v>2.4570000000000002E-2</c:v>
                </c:pt>
                <c:pt idx="371">
                  <c:v>2.462E-2</c:v>
                </c:pt>
                <c:pt idx="372">
                  <c:v>2.462E-2</c:v>
                </c:pt>
                <c:pt idx="373">
                  <c:v>2.462E-2</c:v>
                </c:pt>
                <c:pt idx="374">
                  <c:v>2.4639999999999999E-2</c:v>
                </c:pt>
                <c:pt idx="375">
                  <c:v>2.4639999999999999E-2</c:v>
                </c:pt>
                <c:pt idx="376">
                  <c:v>2.4660000000000001E-2</c:v>
                </c:pt>
                <c:pt idx="377">
                  <c:v>2.4910000000000002E-2</c:v>
                </c:pt>
                <c:pt idx="378">
                  <c:v>2.494E-2</c:v>
                </c:pt>
                <c:pt idx="379">
                  <c:v>2.5090000000000001E-2</c:v>
                </c:pt>
                <c:pt idx="380">
                  <c:v>2.5100000000000001E-2</c:v>
                </c:pt>
                <c:pt idx="381">
                  <c:v>2.5100000000000001E-2</c:v>
                </c:pt>
                <c:pt idx="382">
                  <c:v>2.5100000000000001E-2</c:v>
                </c:pt>
                <c:pt idx="383">
                  <c:v>2.5100000000000001E-2</c:v>
                </c:pt>
                <c:pt idx="384">
                  <c:v>2.512E-2</c:v>
                </c:pt>
                <c:pt idx="385">
                  <c:v>2.513E-2</c:v>
                </c:pt>
                <c:pt idx="386">
                  <c:v>2.5170000000000001E-2</c:v>
                </c:pt>
                <c:pt idx="387">
                  <c:v>2.5170000000000001E-2</c:v>
                </c:pt>
                <c:pt idx="388">
                  <c:v>2.5170000000000001E-2</c:v>
                </c:pt>
                <c:pt idx="389">
                  <c:v>2.5190000000000001E-2</c:v>
                </c:pt>
                <c:pt idx="390">
                  <c:v>2.5190000000000001E-2</c:v>
                </c:pt>
                <c:pt idx="391">
                  <c:v>2.521E-2</c:v>
                </c:pt>
                <c:pt idx="392">
                  <c:v>2.5250000000000002E-2</c:v>
                </c:pt>
                <c:pt idx="393">
                  <c:v>2.5250000000000002E-2</c:v>
                </c:pt>
                <c:pt idx="394">
                  <c:v>2.5340000000000001E-2</c:v>
                </c:pt>
                <c:pt idx="395">
                  <c:v>2.5340000000000001E-2</c:v>
                </c:pt>
                <c:pt idx="396">
                  <c:v>2.5559999999999999E-2</c:v>
                </c:pt>
                <c:pt idx="397">
                  <c:v>2.5569999999999999E-2</c:v>
                </c:pt>
                <c:pt idx="398">
                  <c:v>2.5850000000000001E-2</c:v>
                </c:pt>
                <c:pt idx="399">
                  <c:v>2.5909999999999999E-2</c:v>
                </c:pt>
                <c:pt idx="400">
                  <c:v>2.596E-2</c:v>
                </c:pt>
                <c:pt idx="401">
                  <c:v>2.598E-2</c:v>
                </c:pt>
                <c:pt idx="402">
                  <c:v>2.598E-2</c:v>
                </c:pt>
                <c:pt idx="403">
                  <c:v>2.598E-2</c:v>
                </c:pt>
                <c:pt idx="404">
                  <c:v>2.598E-2</c:v>
                </c:pt>
                <c:pt idx="405">
                  <c:v>2.6259999999999999E-2</c:v>
                </c:pt>
                <c:pt idx="406">
                  <c:v>2.6259999999999999E-2</c:v>
                </c:pt>
                <c:pt idx="407">
                  <c:v>2.632E-2</c:v>
                </c:pt>
                <c:pt idx="408">
                  <c:v>2.6689999999999998E-2</c:v>
                </c:pt>
                <c:pt idx="409">
                  <c:v>2.691E-2</c:v>
                </c:pt>
                <c:pt idx="410">
                  <c:v>2.691E-2</c:v>
                </c:pt>
                <c:pt idx="411">
                  <c:v>2.6950000000000002E-2</c:v>
                </c:pt>
                <c:pt idx="412">
                  <c:v>2.7130000000000001E-2</c:v>
                </c:pt>
                <c:pt idx="413">
                  <c:v>2.7140000000000001E-2</c:v>
                </c:pt>
                <c:pt idx="414">
                  <c:v>2.7300000000000001E-2</c:v>
                </c:pt>
                <c:pt idx="415">
                  <c:v>2.7310000000000001E-2</c:v>
                </c:pt>
                <c:pt idx="416">
                  <c:v>2.7310000000000001E-2</c:v>
                </c:pt>
                <c:pt idx="417">
                  <c:v>2.7310000000000001E-2</c:v>
                </c:pt>
                <c:pt idx="418">
                  <c:v>2.7310000000000001E-2</c:v>
                </c:pt>
                <c:pt idx="419">
                  <c:v>2.7359999999999999E-2</c:v>
                </c:pt>
                <c:pt idx="420">
                  <c:v>2.7400000000000001E-2</c:v>
                </c:pt>
                <c:pt idx="421">
                  <c:v>2.741E-2</c:v>
                </c:pt>
                <c:pt idx="422">
                  <c:v>2.7480000000000001E-2</c:v>
                </c:pt>
                <c:pt idx="423">
                  <c:v>2.7480000000000001E-2</c:v>
                </c:pt>
                <c:pt idx="424">
                  <c:v>2.7480000000000001E-2</c:v>
                </c:pt>
                <c:pt idx="425">
                  <c:v>2.7730000000000001E-2</c:v>
                </c:pt>
                <c:pt idx="426">
                  <c:v>2.8029999999999999E-2</c:v>
                </c:pt>
                <c:pt idx="427">
                  <c:v>2.8049999999999999E-2</c:v>
                </c:pt>
                <c:pt idx="428">
                  <c:v>2.81E-2</c:v>
                </c:pt>
                <c:pt idx="429">
                  <c:v>2.8160000000000001E-2</c:v>
                </c:pt>
                <c:pt idx="430">
                  <c:v>2.819E-2</c:v>
                </c:pt>
                <c:pt idx="431">
                  <c:v>2.8199999999999999E-2</c:v>
                </c:pt>
                <c:pt idx="432">
                  <c:v>2.8230000000000002E-2</c:v>
                </c:pt>
                <c:pt idx="433">
                  <c:v>2.8230000000000002E-2</c:v>
                </c:pt>
                <c:pt idx="434">
                  <c:v>2.8230000000000002E-2</c:v>
                </c:pt>
                <c:pt idx="435">
                  <c:v>2.8330000000000001E-2</c:v>
                </c:pt>
                <c:pt idx="436">
                  <c:v>2.844E-2</c:v>
                </c:pt>
                <c:pt idx="437">
                  <c:v>2.844E-2</c:v>
                </c:pt>
                <c:pt idx="438">
                  <c:v>2.8490000000000001E-2</c:v>
                </c:pt>
                <c:pt idx="439">
                  <c:v>2.8490000000000001E-2</c:v>
                </c:pt>
                <c:pt idx="440">
                  <c:v>2.8490000000000001E-2</c:v>
                </c:pt>
                <c:pt idx="441">
                  <c:v>2.8490000000000001E-2</c:v>
                </c:pt>
                <c:pt idx="442">
                  <c:v>2.8490000000000001E-2</c:v>
                </c:pt>
                <c:pt idx="443">
                  <c:v>2.8570000000000002E-2</c:v>
                </c:pt>
                <c:pt idx="444">
                  <c:v>2.8580000000000001E-2</c:v>
                </c:pt>
                <c:pt idx="445">
                  <c:v>2.8660000000000001E-2</c:v>
                </c:pt>
                <c:pt idx="446">
                  <c:v>2.8660000000000001E-2</c:v>
                </c:pt>
                <c:pt idx="447">
                  <c:v>2.8729999999999999E-2</c:v>
                </c:pt>
                <c:pt idx="448">
                  <c:v>2.8879999999999999E-2</c:v>
                </c:pt>
                <c:pt idx="449">
                  <c:v>2.8979999999999999E-2</c:v>
                </c:pt>
                <c:pt idx="450">
                  <c:v>2.9020000000000001E-2</c:v>
                </c:pt>
                <c:pt idx="451">
                  <c:v>2.913E-2</c:v>
                </c:pt>
                <c:pt idx="452">
                  <c:v>2.9149999999999999E-2</c:v>
                </c:pt>
                <c:pt idx="453">
                  <c:v>2.9170000000000001E-2</c:v>
                </c:pt>
                <c:pt idx="454">
                  <c:v>2.9190000000000001E-2</c:v>
                </c:pt>
                <c:pt idx="455">
                  <c:v>2.938E-2</c:v>
                </c:pt>
                <c:pt idx="456">
                  <c:v>2.938E-2</c:v>
                </c:pt>
                <c:pt idx="457">
                  <c:v>2.9440000000000001E-2</c:v>
                </c:pt>
                <c:pt idx="458">
                  <c:v>2.947E-2</c:v>
                </c:pt>
                <c:pt idx="459">
                  <c:v>2.9489999999999999E-2</c:v>
                </c:pt>
                <c:pt idx="460">
                  <c:v>2.9499999999999998E-2</c:v>
                </c:pt>
                <c:pt idx="461">
                  <c:v>2.9530000000000001E-2</c:v>
                </c:pt>
                <c:pt idx="462">
                  <c:v>2.9559999999999999E-2</c:v>
                </c:pt>
                <c:pt idx="463">
                  <c:v>2.9690000000000001E-2</c:v>
                </c:pt>
                <c:pt idx="464">
                  <c:v>2.9780000000000001E-2</c:v>
                </c:pt>
                <c:pt idx="465">
                  <c:v>2.9780000000000001E-2</c:v>
                </c:pt>
                <c:pt idx="466">
                  <c:v>2.9899999999999999E-2</c:v>
                </c:pt>
                <c:pt idx="467">
                  <c:v>2.9960000000000001E-2</c:v>
                </c:pt>
                <c:pt idx="468">
                  <c:v>3.0120000000000001E-2</c:v>
                </c:pt>
                <c:pt idx="469">
                  <c:v>3.0120000000000001E-2</c:v>
                </c:pt>
                <c:pt idx="470">
                  <c:v>3.0120000000000001E-2</c:v>
                </c:pt>
                <c:pt idx="471">
                  <c:v>3.023E-2</c:v>
                </c:pt>
                <c:pt idx="472">
                  <c:v>3.031E-2</c:v>
                </c:pt>
                <c:pt idx="473">
                  <c:v>3.0360000000000002E-2</c:v>
                </c:pt>
                <c:pt idx="474">
                  <c:v>3.0470000000000001E-2</c:v>
                </c:pt>
                <c:pt idx="475">
                  <c:v>3.0589999999999999E-2</c:v>
                </c:pt>
                <c:pt idx="476">
                  <c:v>3.075E-2</c:v>
                </c:pt>
                <c:pt idx="477">
                  <c:v>3.0759999999999999E-2</c:v>
                </c:pt>
                <c:pt idx="478">
                  <c:v>3.083E-2</c:v>
                </c:pt>
                <c:pt idx="479">
                  <c:v>3.0859999999999999E-2</c:v>
                </c:pt>
                <c:pt idx="480">
                  <c:v>3.091E-2</c:v>
                </c:pt>
                <c:pt idx="481">
                  <c:v>3.0960000000000001E-2</c:v>
                </c:pt>
                <c:pt idx="482">
                  <c:v>3.108E-2</c:v>
                </c:pt>
                <c:pt idx="483">
                  <c:v>3.108E-2</c:v>
                </c:pt>
                <c:pt idx="484">
                  <c:v>3.108E-2</c:v>
                </c:pt>
                <c:pt idx="485">
                  <c:v>3.1099999999999999E-2</c:v>
                </c:pt>
                <c:pt idx="486">
                  <c:v>3.1140000000000001E-2</c:v>
                </c:pt>
                <c:pt idx="487">
                  <c:v>3.1140000000000001E-2</c:v>
                </c:pt>
                <c:pt idx="488">
                  <c:v>3.116E-2</c:v>
                </c:pt>
                <c:pt idx="489">
                  <c:v>3.117E-2</c:v>
                </c:pt>
                <c:pt idx="490">
                  <c:v>3.1179999999999999E-2</c:v>
                </c:pt>
                <c:pt idx="491">
                  <c:v>3.1199999999999999E-2</c:v>
                </c:pt>
                <c:pt idx="492">
                  <c:v>3.1199999999999999E-2</c:v>
                </c:pt>
                <c:pt idx="493">
                  <c:v>3.1199999999999999E-2</c:v>
                </c:pt>
                <c:pt idx="494">
                  <c:v>3.1210000000000002E-2</c:v>
                </c:pt>
                <c:pt idx="495">
                  <c:v>3.1210000000000002E-2</c:v>
                </c:pt>
                <c:pt idx="496">
                  <c:v>3.1210000000000002E-2</c:v>
                </c:pt>
                <c:pt idx="497">
                  <c:v>3.1320000000000001E-2</c:v>
                </c:pt>
                <c:pt idx="498">
                  <c:v>3.143E-2</c:v>
                </c:pt>
                <c:pt idx="499">
                  <c:v>3.143E-2</c:v>
                </c:pt>
                <c:pt idx="500">
                  <c:v>3.1469999999999998E-2</c:v>
                </c:pt>
                <c:pt idx="501">
                  <c:v>3.1480000000000001E-2</c:v>
                </c:pt>
                <c:pt idx="502">
                  <c:v>3.1480000000000001E-2</c:v>
                </c:pt>
                <c:pt idx="503">
                  <c:v>3.1620000000000002E-2</c:v>
                </c:pt>
                <c:pt idx="504">
                  <c:v>3.1620000000000002E-2</c:v>
                </c:pt>
                <c:pt idx="505">
                  <c:v>3.1660000000000001E-2</c:v>
                </c:pt>
                <c:pt idx="506">
                  <c:v>3.1919999999999997E-2</c:v>
                </c:pt>
                <c:pt idx="507">
                  <c:v>3.2009999999999997E-2</c:v>
                </c:pt>
                <c:pt idx="508">
                  <c:v>3.236E-2</c:v>
                </c:pt>
                <c:pt idx="509">
                  <c:v>3.2550000000000003E-2</c:v>
                </c:pt>
                <c:pt idx="510">
                  <c:v>3.2599999999999997E-2</c:v>
                </c:pt>
                <c:pt idx="511">
                  <c:v>3.2599999999999997E-2</c:v>
                </c:pt>
                <c:pt idx="512">
                  <c:v>3.2640000000000002E-2</c:v>
                </c:pt>
                <c:pt idx="513">
                  <c:v>3.2640000000000002E-2</c:v>
                </c:pt>
                <c:pt idx="514">
                  <c:v>3.2640000000000002E-2</c:v>
                </c:pt>
                <c:pt idx="515">
                  <c:v>3.2719999999999999E-2</c:v>
                </c:pt>
                <c:pt idx="516">
                  <c:v>3.2719999999999999E-2</c:v>
                </c:pt>
                <c:pt idx="517">
                  <c:v>3.2719999999999999E-2</c:v>
                </c:pt>
                <c:pt idx="518">
                  <c:v>3.2820000000000002E-2</c:v>
                </c:pt>
                <c:pt idx="519">
                  <c:v>3.2890000000000003E-2</c:v>
                </c:pt>
                <c:pt idx="520">
                  <c:v>3.2899999999999999E-2</c:v>
                </c:pt>
                <c:pt idx="521">
                  <c:v>3.2939999999999997E-2</c:v>
                </c:pt>
                <c:pt idx="522">
                  <c:v>3.2960000000000003E-2</c:v>
                </c:pt>
                <c:pt idx="523">
                  <c:v>3.2960000000000003E-2</c:v>
                </c:pt>
                <c:pt idx="524">
                  <c:v>3.2980000000000002E-2</c:v>
                </c:pt>
                <c:pt idx="525">
                  <c:v>3.3329999999999999E-2</c:v>
                </c:pt>
                <c:pt idx="526">
                  <c:v>3.3329999999999999E-2</c:v>
                </c:pt>
                <c:pt idx="527">
                  <c:v>3.3349999999999998E-2</c:v>
                </c:pt>
                <c:pt idx="528">
                  <c:v>3.3410000000000002E-2</c:v>
                </c:pt>
                <c:pt idx="529">
                  <c:v>3.3410000000000002E-2</c:v>
                </c:pt>
                <c:pt idx="530">
                  <c:v>3.3709999999999997E-2</c:v>
                </c:pt>
                <c:pt idx="531">
                  <c:v>3.3730000000000003E-2</c:v>
                </c:pt>
                <c:pt idx="532">
                  <c:v>3.3750000000000002E-2</c:v>
                </c:pt>
                <c:pt idx="533">
                  <c:v>3.3779999999999998E-2</c:v>
                </c:pt>
                <c:pt idx="534">
                  <c:v>3.3930000000000002E-2</c:v>
                </c:pt>
                <c:pt idx="535">
                  <c:v>3.4029999999999998E-2</c:v>
                </c:pt>
                <c:pt idx="536">
                  <c:v>3.4279999999999998E-2</c:v>
                </c:pt>
                <c:pt idx="537">
                  <c:v>3.4279999999999998E-2</c:v>
                </c:pt>
                <c:pt idx="538">
                  <c:v>3.4369999999999998E-2</c:v>
                </c:pt>
                <c:pt idx="539">
                  <c:v>3.4410000000000003E-2</c:v>
                </c:pt>
                <c:pt idx="540">
                  <c:v>3.4509999999999999E-2</c:v>
                </c:pt>
                <c:pt idx="541">
                  <c:v>3.4590000000000003E-2</c:v>
                </c:pt>
                <c:pt idx="542">
                  <c:v>3.4790000000000001E-2</c:v>
                </c:pt>
                <c:pt idx="543">
                  <c:v>3.4909999999999997E-2</c:v>
                </c:pt>
                <c:pt idx="544">
                  <c:v>3.5119999999999998E-2</c:v>
                </c:pt>
                <c:pt idx="545">
                  <c:v>3.5150000000000001E-2</c:v>
                </c:pt>
                <c:pt idx="546">
                  <c:v>3.5159999999999997E-2</c:v>
                </c:pt>
                <c:pt idx="547">
                  <c:v>3.5159999999999997E-2</c:v>
                </c:pt>
                <c:pt idx="548">
                  <c:v>3.5220000000000001E-2</c:v>
                </c:pt>
                <c:pt idx="549">
                  <c:v>3.5290000000000002E-2</c:v>
                </c:pt>
                <c:pt idx="550">
                  <c:v>3.551E-2</c:v>
                </c:pt>
                <c:pt idx="551">
                  <c:v>3.5680000000000003E-2</c:v>
                </c:pt>
                <c:pt idx="552">
                  <c:v>3.576E-2</c:v>
                </c:pt>
                <c:pt idx="553">
                  <c:v>3.576E-2</c:v>
                </c:pt>
                <c:pt idx="554">
                  <c:v>3.5830000000000001E-2</c:v>
                </c:pt>
                <c:pt idx="555">
                  <c:v>3.585E-2</c:v>
                </c:pt>
                <c:pt idx="556">
                  <c:v>3.5990000000000001E-2</c:v>
                </c:pt>
                <c:pt idx="557">
                  <c:v>3.6159999999999998E-2</c:v>
                </c:pt>
                <c:pt idx="558">
                  <c:v>3.6240000000000001E-2</c:v>
                </c:pt>
                <c:pt idx="559">
                  <c:v>3.635E-2</c:v>
                </c:pt>
                <c:pt idx="560">
                  <c:v>3.6819999999999999E-2</c:v>
                </c:pt>
                <c:pt idx="561">
                  <c:v>3.6819999999999999E-2</c:v>
                </c:pt>
                <c:pt idx="562">
                  <c:v>3.6970000000000003E-2</c:v>
                </c:pt>
                <c:pt idx="563">
                  <c:v>3.7019999999999997E-2</c:v>
                </c:pt>
                <c:pt idx="564">
                  <c:v>3.7019999999999997E-2</c:v>
                </c:pt>
                <c:pt idx="565">
                  <c:v>3.7019999999999997E-2</c:v>
                </c:pt>
                <c:pt idx="566">
                  <c:v>3.7019999999999997E-2</c:v>
                </c:pt>
                <c:pt idx="567">
                  <c:v>3.705E-2</c:v>
                </c:pt>
                <c:pt idx="568">
                  <c:v>3.7069999999999999E-2</c:v>
                </c:pt>
                <c:pt idx="569">
                  <c:v>3.7249999999999998E-2</c:v>
                </c:pt>
                <c:pt idx="570">
                  <c:v>3.7249999999999998E-2</c:v>
                </c:pt>
                <c:pt idx="571">
                  <c:v>3.73E-2</c:v>
                </c:pt>
                <c:pt idx="572">
                  <c:v>3.7400000000000003E-2</c:v>
                </c:pt>
                <c:pt idx="573">
                  <c:v>3.7530000000000001E-2</c:v>
                </c:pt>
                <c:pt idx="574">
                  <c:v>3.7560000000000003E-2</c:v>
                </c:pt>
                <c:pt idx="575">
                  <c:v>3.7560000000000003E-2</c:v>
                </c:pt>
                <c:pt idx="576">
                  <c:v>3.7870000000000001E-2</c:v>
                </c:pt>
                <c:pt idx="577">
                  <c:v>3.7900000000000003E-2</c:v>
                </c:pt>
                <c:pt idx="578">
                  <c:v>3.7960000000000001E-2</c:v>
                </c:pt>
                <c:pt idx="579">
                  <c:v>3.8179999999999999E-2</c:v>
                </c:pt>
                <c:pt idx="580">
                  <c:v>3.8179999999999999E-2</c:v>
                </c:pt>
                <c:pt idx="581">
                  <c:v>3.8280000000000002E-2</c:v>
                </c:pt>
                <c:pt idx="582">
                  <c:v>3.8339999999999999E-2</c:v>
                </c:pt>
                <c:pt idx="583">
                  <c:v>3.8469999999999997E-2</c:v>
                </c:pt>
                <c:pt idx="584">
                  <c:v>3.848E-2</c:v>
                </c:pt>
                <c:pt idx="585">
                  <c:v>3.8730000000000001E-2</c:v>
                </c:pt>
                <c:pt idx="586">
                  <c:v>3.884E-2</c:v>
                </c:pt>
                <c:pt idx="587">
                  <c:v>3.9019999999999999E-2</c:v>
                </c:pt>
                <c:pt idx="588">
                  <c:v>3.909E-2</c:v>
                </c:pt>
                <c:pt idx="589">
                  <c:v>3.9100000000000003E-2</c:v>
                </c:pt>
                <c:pt idx="590">
                  <c:v>4.0140000000000002E-2</c:v>
                </c:pt>
                <c:pt idx="591">
                  <c:v>4.0349999999999997E-2</c:v>
                </c:pt>
                <c:pt idx="592">
                  <c:v>4.0559999999999999E-2</c:v>
                </c:pt>
                <c:pt idx="593">
                  <c:v>4.0559999999999999E-2</c:v>
                </c:pt>
                <c:pt idx="594">
                  <c:v>4.0770000000000001E-2</c:v>
                </c:pt>
                <c:pt idx="595">
                  <c:v>4.0890000000000003E-2</c:v>
                </c:pt>
                <c:pt idx="596">
                  <c:v>4.095E-2</c:v>
                </c:pt>
                <c:pt idx="597">
                  <c:v>4.0989999999999999E-2</c:v>
                </c:pt>
                <c:pt idx="598">
                  <c:v>4.1009999999999998E-2</c:v>
                </c:pt>
                <c:pt idx="599">
                  <c:v>4.1669999999999999E-2</c:v>
                </c:pt>
                <c:pt idx="600">
                  <c:v>4.2220000000000001E-2</c:v>
                </c:pt>
                <c:pt idx="601">
                  <c:v>4.258E-2</c:v>
                </c:pt>
                <c:pt idx="602">
                  <c:v>4.2680000000000003E-2</c:v>
                </c:pt>
                <c:pt idx="603">
                  <c:v>4.2680000000000003E-2</c:v>
                </c:pt>
                <c:pt idx="604">
                  <c:v>4.2849999999999999E-2</c:v>
                </c:pt>
                <c:pt idx="605">
                  <c:v>4.2849999999999999E-2</c:v>
                </c:pt>
                <c:pt idx="606">
                  <c:v>4.2889999999999998E-2</c:v>
                </c:pt>
                <c:pt idx="607">
                  <c:v>4.3060000000000001E-2</c:v>
                </c:pt>
                <c:pt idx="608">
                  <c:v>4.3490000000000001E-2</c:v>
                </c:pt>
                <c:pt idx="609">
                  <c:v>4.3490000000000001E-2</c:v>
                </c:pt>
                <c:pt idx="610">
                  <c:v>4.3490000000000001E-2</c:v>
                </c:pt>
                <c:pt idx="611">
                  <c:v>4.369E-2</c:v>
                </c:pt>
                <c:pt idx="612">
                  <c:v>4.4080000000000001E-2</c:v>
                </c:pt>
                <c:pt idx="613">
                  <c:v>4.4380000000000003E-2</c:v>
                </c:pt>
                <c:pt idx="614">
                  <c:v>4.4389999999999999E-2</c:v>
                </c:pt>
                <c:pt idx="615">
                  <c:v>4.4400000000000002E-2</c:v>
                </c:pt>
                <c:pt idx="616">
                  <c:v>4.4639999999999999E-2</c:v>
                </c:pt>
                <c:pt idx="617">
                  <c:v>4.487E-2</c:v>
                </c:pt>
                <c:pt idx="618">
                  <c:v>4.521E-2</c:v>
                </c:pt>
                <c:pt idx="619">
                  <c:v>4.5449999999999997E-2</c:v>
                </c:pt>
                <c:pt idx="620">
                  <c:v>4.5749999999999999E-2</c:v>
                </c:pt>
                <c:pt idx="621">
                  <c:v>4.5749999999999999E-2</c:v>
                </c:pt>
                <c:pt idx="622">
                  <c:v>4.5830000000000003E-2</c:v>
                </c:pt>
                <c:pt idx="623">
                  <c:v>4.5900000000000003E-2</c:v>
                </c:pt>
                <c:pt idx="624">
                  <c:v>4.6249999999999999E-2</c:v>
                </c:pt>
                <c:pt idx="625">
                  <c:v>4.6309999999999997E-2</c:v>
                </c:pt>
                <c:pt idx="626">
                  <c:v>4.6429999999999999E-2</c:v>
                </c:pt>
                <c:pt idx="627">
                  <c:v>4.6559999999999997E-2</c:v>
                </c:pt>
                <c:pt idx="628">
                  <c:v>4.6640000000000001E-2</c:v>
                </c:pt>
                <c:pt idx="629">
                  <c:v>4.6820000000000001E-2</c:v>
                </c:pt>
                <c:pt idx="630">
                  <c:v>4.6820000000000001E-2</c:v>
                </c:pt>
                <c:pt idx="631">
                  <c:v>4.691E-2</c:v>
                </c:pt>
                <c:pt idx="632">
                  <c:v>4.7379999999999999E-2</c:v>
                </c:pt>
                <c:pt idx="633">
                  <c:v>4.7600000000000003E-2</c:v>
                </c:pt>
                <c:pt idx="634">
                  <c:v>4.777E-2</c:v>
                </c:pt>
                <c:pt idx="635">
                  <c:v>4.777E-2</c:v>
                </c:pt>
                <c:pt idx="636">
                  <c:v>4.8189999999999997E-2</c:v>
                </c:pt>
                <c:pt idx="637">
                  <c:v>4.8370000000000003E-2</c:v>
                </c:pt>
                <c:pt idx="638">
                  <c:v>4.8599999999999997E-2</c:v>
                </c:pt>
                <c:pt idx="639">
                  <c:v>4.8649999999999999E-2</c:v>
                </c:pt>
                <c:pt idx="640">
                  <c:v>4.9340000000000002E-2</c:v>
                </c:pt>
                <c:pt idx="641">
                  <c:v>4.9399999999999999E-2</c:v>
                </c:pt>
                <c:pt idx="642">
                  <c:v>4.9439999999999998E-2</c:v>
                </c:pt>
                <c:pt idx="643">
                  <c:v>4.9849999999999998E-2</c:v>
                </c:pt>
                <c:pt idx="644">
                  <c:v>4.9889999999999997E-2</c:v>
                </c:pt>
                <c:pt idx="645">
                  <c:v>5.0180000000000002E-2</c:v>
                </c:pt>
                <c:pt idx="646">
                  <c:v>5.0229999999999997E-2</c:v>
                </c:pt>
                <c:pt idx="647">
                  <c:v>5.0319999999999997E-2</c:v>
                </c:pt>
                <c:pt idx="648">
                  <c:v>5.0439999999999999E-2</c:v>
                </c:pt>
                <c:pt idx="649">
                  <c:v>5.049E-2</c:v>
                </c:pt>
                <c:pt idx="650">
                  <c:v>5.0520000000000002E-2</c:v>
                </c:pt>
                <c:pt idx="651">
                  <c:v>5.0659999999999997E-2</c:v>
                </c:pt>
                <c:pt idx="652">
                  <c:v>5.1060000000000001E-2</c:v>
                </c:pt>
                <c:pt idx="653">
                  <c:v>5.126E-2</c:v>
                </c:pt>
                <c:pt idx="654">
                  <c:v>5.151E-2</c:v>
                </c:pt>
                <c:pt idx="655">
                  <c:v>5.194E-2</c:v>
                </c:pt>
                <c:pt idx="656">
                  <c:v>5.2019999999999997E-2</c:v>
                </c:pt>
                <c:pt idx="657">
                  <c:v>5.2019999999999997E-2</c:v>
                </c:pt>
                <c:pt idx="658">
                  <c:v>5.2220000000000003E-2</c:v>
                </c:pt>
                <c:pt idx="659">
                  <c:v>5.262E-2</c:v>
                </c:pt>
                <c:pt idx="660">
                  <c:v>5.3089999999999998E-2</c:v>
                </c:pt>
                <c:pt idx="661">
                  <c:v>5.3159999999999999E-2</c:v>
                </c:pt>
                <c:pt idx="662">
                  <c:v>5.3460000000000001E-2</c:v>
                </c:pt>
                <c:pt idx="663">
                  <c:v>5.4679999999999999E-2</c:v>
                </c:pt>
                <c:pt idx="664">
                  <c:v>5.4690000000000003E-2</c:v>
                </c:pt>
                <c:pt idx="665">
                  <c:v>5.5019999999999999E-2</c:v>
                </c:pt>
                <c:pt idx="666">
                  <c:v>5.5410000000000001E-2</c:v>
                </c:pt>
                <c:pt idx="667">
                  <c:v>5.6140000000000002E-2</c:v>
                </c:pt>
                <c:pt idx="668">
                  <c:v>5.6529999999999997E-2</c:v>
                </c:pt>
                <c:pt idx="669">
                  <c:v>5.6930000000000001E-2</c:v>
                </c:pt>
                <c:pt idx="670">
                  <c:v>5.7079999999999999E-2</c:v>
                </c:pt>
                <c:pt idx="671">
                  <c:v>5.7279999999999998E-2</c:v>
                </c:pt>
                <c:pt idx="672">
                  <c:v>5.824E-2</c:v>
                </c:pt>
                <c:pt idx="673">
                  <c:v>5.824E-2</c:v>
                </c:pt>
                <c:pt idx="674">
                  <c:v>5.8299999999999998E-2</c:v>
                </c:pt>
                <c:pt idx="675">
                  <c:v>5.8860000000000003E-2</c:v>
                </c:pt>
                <c:pt idx="676">
                  <c:v>5.8860000000000003E-2</c:v>
                </c:pt>
                <c:pt idx="677">
                  <c:v>5.9740000000000001E-2</c:v>
                </c:pt>
                <c:pt idx="678">
                  <c:v>6.0920000000000002E-2</c:v>
                </c:pt>
                <c:pt idx="679">
                  <c:v>6.0990000000000003E-2</c:v>
                </c:pt>
                <c:pt idx="680">
                  <c:v>6.0990000000000003E-2</c:v>
                </c:pt>
                <c:pt idx="681">
                  <c:v>6.1210000000000001E-2</c:v>
                </c:pt>
                <c:pt idx="682">
                  <c:v>6.1370000000000001E-2</c:v>
                </c:pt>
                <c:pt idx="683">
                  <c:v>6.1370000000000001E-2</c:v>
                </c:pt>
                <c:pt idx="684">
                  <c:v>6.1530000000000001E-2</c:v>
                </c:pt>
                <c:pt idx="685">
                  <c:v>6.3719999999999999E-2</c:v>
                </c:pt>
                <c:pt idx="686">
                  <c:v>6.3839999999999994E-2</c:v>
                </c:pt>
                <c:pt idx="687">
                  <c:v>6.4460000000000003E-2</c:v>
                </c:pt>
                <c:pt idx="688">
                  <c:v>6.5329999999999999E-2</c:v>
                </c:pt>
                <c:pt idx="689">
                  <c:v>6.6269999999999996E-2</c:v>
                </c:pt>
                <c:pt idx="690">
                  <c:v>6.6540000000000002E-2</c:v>
                </c:pt>
                <c:pt idx="691">
                  <c:v>6.7110000000000003E-2</c:v>
                </c:pt>
                <c:pt idx="692">
                  <c:v>6.7250000000000004E-2</c:v>
                </c:pt>
                <c:pt idx="693">
                  <c:v>6.7860000000000004E-2</c:v>
                </c:pt>
                <c:pt idx="694">
                  <c:v>6.8440000000000001E-2</c:v>
                </c:pt>
                <c:pt idx="695">
                  <c:v>6.8860000000000005E-2</c:v>
                </c:pt>
                <c:pt idx="696">
                  <c:v>6.8970000000000004E-2</c:v>
                </c:pt>
                <c:pt idx="697">
                  <c:v>7.0230000000000001E-2</c:v>
                </c:pt>
                <c:pt idx="698">
                  <c:v>7.0559999999999998E-2</c:v>
                </c:pt>
                <c:pt idx="699">
                  <c:v>7.0559999999999998E-2</c:v>
                </c:pt>
                <c:pt idx="700">
                  <c:v>7.0730000000000001E-2</c:v>
                </c:pt>
                <c:pt idx="701">
                  <c:v>7.0830000000000004E-2</c:v>
                </c:pt>
                <c:pt idx="702">
                  <c:v>7.0889999999999995E-2</c:v>
                </c:pt>
                <c:pt idx="703">
                  <c:v>7.0900000000000005E-2</c:v>
                </c:pt>
                <c:pt idx="704">
                  <c:v>7.0910000000000001E-2</c:v>
                </c:pt>
                <c:pt idx="705">
                  <c:v>7.1160000000000001E-2</c:v>
                </c:pt>
                <c:pt idx="706">
                  <c:v>7.1580000000000005E-2</c:v>
                </c:pt>
                <c:pt idx="707">
                  <c:v>7.1669999999999998E-2</c:v>
                </c:pt>
                <c:pt idx="708">
                  <c:v>7.1929999999999994E-2</c:v>
                </c:pt>
                <c:pt idx="709">
                  <c:v>7.2220000000000006E-2</c:v>
                </c:pt>
                <c:pt idx="710">
                  <c:v>7.2520000000000001E-2</c:v>
                </c:pt>
                <c:pt idx="711">
                  <c:v>7.3929999999999996E-2</c:v>
                </c:pt>
                <c:pt idx="712">
                  <c:v>7.4399999999999994E-2</c:v>
                </c:pt>
                <c:pt idx="713">
                  <c:v>7.4459999999999998E-2</c:v>
                </c:pt>
                <c:pt idx="714">
                  <c:v>7.5200000000000003E-2</c:v>
                </c:pt>
                <c:pt idx="715">
                  <c:v>7.5200000000000003E-2</c:v>
                </c:pt>
                <c:pt idx="716">
                  <c:v>7.5600000000000001E-2</c:v>
                </c:pt>
                <c:pt idx="717">
                  <c:v>7.5749999999999998E-2</c:v>
                </c:pt>
                <c:pt idx="718">
                  <c:v>7.5880000000000003E-2</c:v>
                </c:pt>
                <c:pt idx="719">
                  <c:v>7.8450000000000006E-2</c:v>
                </c:pt>
                <c:pt idx="720">
                  <c:v>7.8589999999999993E-2</c:v>
                </c:pt>
                <c:pt idx="721">
                  <c:v>7.8750000000000001E-2</c:v>
                </c:pt>
                <c:pt idx="722">
                  <c:v>7.8750000000000001E-2</c:v>
                </c:pt>
                <c:pt idx="723">
                  <c:v>7.8950000000000006E-2</c:v>
                </c:pt>
                <c:pt idx="724">
                  <c:v>7.9060000000000005E-2</c:v>
                </c:pt>
                <c:pt idx="725">
                  <c:v>7.9310000000000005E-2</c:v>
                </c:pt>
                <c:pt idx="726">
                  <c:v>7.9909999999999995E-2</c:v>
                </c:pt>
                <c:pt idx="727">
                  <c:v>8.0089999999999995E-2</c:v>
                </c:pt>
                <c:pt idx="728">
                  <c:v>8.1670000000000006E-2</c:v>
                </c:pt>
                <c:pt idx="729">
                  <c:v>8.2449999999999996E-2</c:v>
                </c:pt>
                <c:pt idx="730">
                  <c:v>8.2820000000000005E-2</c:v>
                </c:pt>
                <c:pt idx="731">
                  <c:v>8.3089999999999997E-2</c:v>
                </c:pt>
                <c:pt idx="732">
                  <c:v>8.4099999999999994E-2</c:v>
                </c:pt>
                <c:pt idx="733">
                  <c:v>8.5720000000000005E-2</c:v>
                </c:pt>
                <c:pt idx="734">
                  <c:v>8.7040000000000006E-2</c:v>
                </c:pt>
                <c:pt idx="735">
                  <c:v>8.8700000000000001E-2</c:v>
                </c:pt>
                <c:pt idx="736">
                  <c:v>9.0389999999999998E-2</c:v>
                </c:pt>
                <c:pt idx="737">
                  <c:v>9.0889999999999999E-2</c:v>
                </c:pt>
                <c:pt idx="738">
                  <c:v>9.2050000000000007E-2</c:v>
                </c:pt>
                <c:pt idx="739">
                  <c:v>9.2929999999999999E-2</c:v>
                </c:pt>
                <c:pt idx="740">
                  <c:v>9.9500000000000005E-2</c:v>
                </c:pt>
                <c:pt idx="741">
                  <c:v>0.10165</c:v>
                </c:pt>
                <c:pt idx="742">
                  <c:v>0.10221</c:v>
                </c:pt>
                <c:pt idx="743">
                  <c:v>0.10246</c:v>
                </c:pt>
                <c:pt idx="744">
                  <c:v>0.10294</c:v>
                </c:pt>
                <c:pt idx="745">
                  <c:v>0.10360999999999999</c:v>
                </c:pt>
                <c:pt idx="746">
                  <c:v>0.10374</c:v>
                </c:pt>
                <c:pt idx="747">
                  <c:v>0.10507</c:v>
                </c:pt>
                <c:pt idx="748">
                  <c:v>0.10661</c:v>
                </c:pt>
                <c:pt idx="749">
                  <c:v>0.10707</c:v>
                </c:pt>
                <c:pt idx="750">
                  <c:v>0.10711</c:v>
                </c:pt>
                <c:pt idx="751">
                  <c:v>0.10713</c:v>
                </c:pt>
                <c:pt idx="752">
                  <c:v>0.10774</c:v>
                </c:pt>
                <c:pt idx="753">
                  <c:v>0.10793999999999999</c:v>
                </c:pt>
                <c:pt idx="754">
                  <c:v>0.10908</c:v>
                </c:pt>
                <c:pt idx="755">
                  <c:v>0.11001</c:v>
                </c:pt>
                <c:pt idx="756">
                  <c:v>0.11259</c:v>
                </c:pt>
                <c:pt idx="757">
                  <c:v>0.11388</c:v>
                </c:pt>
                <c:pt idx="758">
                  <c:v>0.11650000000000001</c:v>
                </c:pt>
                <c:pt idx="759">
                  <c:v>0.11652999999999999</c:v>
                </c:pt>
                <c:pt idx="760">
                  <c:v>0.1176</c:v>
                </c:pt>
                <c:pt idx="761">
                  <c:v>0.11792</c:v>
                </c:pt>
                <c:pt idx="762">
                  <c:v>0.11817999999999999</c:v>
                </c:pt>
                <c:pt idx="763">
                  <c:v>0.11901</c:v>
                </c:pt>
                <c:pt idx="764">
                  <c:v>0.12014</c:v>
                </c:pt>
                <c:pt idx="765">
                  <c:v>0.12058000000000001</c:v>
                </c:pt>
                <c:pt idx="766">
                  <c:v>0.12086</c:v>
                </c:pt>
                <c:pt idx="767">
                  <c:v>0.12207</c:v>
                </c:pt>
                <c:pt idx="768">
                  <c:v>0.12231</c:v>
                </c:pt>
                <c:pt idx="769">
                  <c:v>0.12278</c:v>
                </c:pt>
                <c:pt idx="770">
                  <c:v>0.12316000000000001</c:v>
                </c:pt>
                <c:pt idx="771">
                  <c:v>0.12357</c:v>
                </c:pt>
                <c:pt idx="772">
                  <c:v>0.12377000000000001</c:v>
                </c:pt>
                <c:pt idx="773">
                  <c:v>0.12383</c:v>
                </c:pt>
                <c:pt idx="774">
                  <c:v>0.12393</c:v>
                </c:pt>
                <c:pt idx="775">
                  <c:v>0.12404999999999999</c:v>
                </c:pt>
                <c:pt idx="776">
                  <c:v>0.12472</c:v>
                </c:pt>
                <c:pt idx="777">
                  <c:v>0.12559999999999999</c:v>
                </c:pt>
                <c:pt idx="778">
                  <c:v>0.12623000000000001</c:v>
                </c:pt>
                <c:pt idx="779">
                  <c:v>0.12706000000000001</c:v>
                </c:pt>
                <c:pt idx="780">
                  <c:v>0.12709999999999999</c:v>
                </c:pt>
                <c:pt idx="781">
                  <c:v>0.12720000000000001</c:v>
                </c:pt>
                <c:pt idx="782">
                  <c:v>0.12731999999999999</c:v>
                </c:pt>
                <c:pt idx="783">
                  <c:v>0.12920000000000001</c:v>
                </c:pt>
                <c:pt idx="784">
                  <c:v>0.12920999999999999</c:v>
                </c:pt>
                <c:pt idx="785">
                  <c:v>0.1295</c:v>
                </c:pt>
                <c:pt idx="786">
                  <c:v>0.12958</c:v>
                </c:pt>
                <c:pt idx="787">
                  <c:v>0.13169</c:v>
                </c:pt>
                <c:pt idx="788">
                  <c:v>0.13281000000000001</c:v>
                </c:pt>
                <c:pt idx="789">
                  <c:v>0.13366</c:v>
                </c:pt>
                <c:pt idx="790">
                  <c:v>0.13372000000000001</c:v>
                </c:pt>
                <c:pt idx="791">
                  <c:v>0.13477</c:v>
                </c:pt>
                <c:pt idx="792">
                  <c:v>0.13535</c:v>
                </c:pt>
                <c:pt idx="793">
                  <c:v>0.13614000000000001</c:v>
                </c:pt>
                <c:pt idx="794">
                  <c:v>0.13658000000000001</c:v>
                </c:pt>
                <c:pt idx="795">
                  <c:v>0.13700000000000001</c:v>
                </c:pt>
                <c:pt idx="796">
                  <c:v>0.13713</c:v>
                </c:pt>
                <c:pt idx="797">
                  <c:v>0.13744999999999999</c:v>
                </c:pt>
                <c:pt idx="798">
                  <c:v>0.13822000000000001</c:v>
                </c:pt>
                <c:pt idx="799">
                  <c:v>0.13825999999999999</c:v>
                </c:pt>
                <c:pt idx="800">
                  <c:v>0.1384</c:v>
                </c:pt>
                <c:pt idx="801">
                  <c:v>0.13850999999999999</c:v>
                </c:pt>
                <c:pt idx="802">
                  <c:v>0.13875000000000001</c:v>
                </c:pt>
                <c:pt idx="803">
                  <c:v>0.13880000000000001</c:v>
                </c:pt>
                <c:pt idx="804">
                  <c:v>0.13955000000000001</c:v>
                </c:pt>
                <c:pt idx="805">
                  <c:v>0.14082</c:v>
                </c:pt>
                <c:pt idx="806">
                  <c:v>0.14104</c:v>
                </c:pt>
                <c:pt idx="807">
                  <c:v>0.14122999999999999</c:v>
                </c:pt>
                <c:pt idx="808">
                  <c:v>0.14133999999999999</c:v>
                </c:pt>
                <c:pt idx="809">
                  <c:v>0.14324999999999999</c:v>
                </c:pt>
                <c:pt idx="810">
                  <c:v>0.14344999999999999</c:v>
                </c:pt>
                <c:pt idx="811">
                  <c:v>0.14359</c:v>
                </c:pt>
                <c:pt idx="812">
                  <c:v>0.14404</c:v>
                </c:pt>
                <c:pt idx="813">
                  <c:v>0.14423</c:v>
                </c:pt>
                <c:pt idx="814">
                  <c:v>0.14541999999999999</c:v>
                </c:pt>
                <c:pt idx="815">
                  <c:v>0.14638000000000001</c:v>
                </c:pt>
                <c:pt idx="816">
                  <c:v>0.14652000000000001</c:v>
                </c:pt>
                <c:pt idx="817">
                  <c:v>0.14737</c:v>
                </c:pt>
                <c:pt idx="818">
                  <c:v>0.14746999999999999</c:v>
                </c:pt>
                <c:pt idx="819">
                  <c:v>0.14771000000000001</c:v>
                </c:pt>
                <c:pt idx="820">
                  <c:v>0.14777999999999999</c:v>
                </c:pt>
                <c:pt idx="821">
                  <c:v>0.14802999999999999</c:v>
                </c:pt>
                <c:pt idx="822">
                  <c:v>0.14806</c:v>
                </c:pt>
                <c:pt idx="823">
                  <c:v>0.14834</c:v>
                </c:pt>
                <c:pt idx="824">
                  <c:v>0.14898</c:v>
                </c:pt>
                <c:pt idx="825">
                  <c:v>0.14940000000000001</c:v>
                </c:pt>
                <c:pt idx="826">
                  <c:v>0.15049999999999999</c:v>
                </c:pt>
                <c:pt idx="827">
                  <c:v>0.15084</c:v>
                </c:pt>
                <c:pt idx="828">
                  <c:v>0.15195</c:v>
                </c:pt>
                <c:pt idx="829">
                  <c:v>0.15290999999999999</c:v>
                </c:pt>
                <c:pt idx="830">
                  <c:v>0.15318000000000001</c:v>
                </c:pt>
                <c:pt idx="831">
                  <c:v>0.15336</c:v>
                </c:pt>
                <c:pt idx="832">
                  <c:v>0.15340999999999999</c:v>
                </c:pt>
                <c:pt idx="833">
                  <c:v>0.15357000000000001</c:v>
                </c:pt>
                <c:pt idx="834">
                  <c:v>0.15511</c:v>
                </c:pt>
                <c:pt idx="835">
                  <c:v>0.15526000000000001</c:v>
                </c:pt>
                <c:pt idx="836">
                  <c:v>0.15536</c:v>
                </c:pt>
                <c:pt idx="837">
                  <c:v>0.15601000000000001</c:v>
                </c:pt>
                <c:pt idx="838">
                  <c:v>0.15670999999999999</c:v>
                </c:pt>
                <c:pt idx="839">
                  <c:v>0.15856000000000001</c:v>
                </c:pt>
                <c:pt idx="840">
                  <c:v>0.15920999999999999</c:v>
                </c:pt>
                <c:pt idx="841">
                  <c:v>0.15931000000000001</c:v>
                </c:pt>
                <c:pt idx="842">
                  <c:v>0.15948000000000001</c:v>
                </c:pt>
                <c:pt idx="843">
                  <c:v>0.16003999999999999</c:v>
                </c:pt>
                <c:pt idx="844">
                  <c:v>0.16008</c:v>
                </c:pt>
                <c:pt idx="845">
                  <c:v>0.16053000000000001</c:v>
                </c:pt>
                <c:pt idx="846">
                  <c:v>0.16061</c:v>
                </c:pt>
                <c:pt idx="847">
                  <c:v>0.16077</c:v>
                </c:pt>
                <c:pt idx="848">
                  <c:v>0.16122</c:v>
                </c:pt>
                <c:pt idx="849">
                  <c:v>0.16236</c:v>
                </c:pt>
                <c:pt idx="850">
                  <c:v>0.16375000000000001</c:v>
                </c:pt>
                <c:pt idx="851">
                  <c:v>0.16447999999999999</c:v>
                </c:pt>
                <c:pt idx="852">
                  <c:v>0.16471</c:v>
                </c:pt>
                <c:pt idx="853">
                  <c:v>0.16495000000000001</c:v>
                </c:pt>
                <c:pt idx="854">
                  <c:v>0.16603000000000001</c:v>
                </c:pt>
                <c:pt idx="855">
                  <c:v>0.16606000000000001</c:v>
                </c:pt>
                <c:pt idx="856">
                  <c:v>0.16828000000000001</c:v>
                </c:pt>
                <c:pt idx="857">
                  <c:v>0.16924</c:v>
                </c:pt>
                <c:pt idx="858">
                  <c:v>0.16971</c:v>
                </c:pt>
                <c:pt idx="859">
                  <c:v>0.17041999999999999</c:v>
                </c:pt>
                <c:pt idx="860">
                  <c:v>0.17124</c:v>
                </c:pt>
                <c:pt idx="861">
                  <c:v>0.17169000000000001</c:v>
                </c:pt>
                <c:pt idx="862">
                  <c:v>0.17255999999999999</c:v>
                </c:pt>
                <c:pt idx="863">
                  <c:v>0.17269999999999999</c:v>
                </c:pt>
                <c:pt idx="864">
                  <c:v>0.17297000000000001</c:v>
                </c:pt>
                <c:pt idx="865">
                  <c:v>0.17330999999999999</c:v>
                </c:pt>
                <c:pt idx="866">
                  <c:v>0.17374000000000001</c:v>
                </c:pt>
                <c:pt idx="867">
                  <c:v>0.17377999999999999</c:v>
                </c:pt>
                <c:pt idx="868">
                  <c:v>0.17391999999999999</c:v>
                </c:pt>
                <c:pt idx="869">
                  <c:v>0.17416999999999999</c:v>
                </c:pt>
                <c:pt idx="870">
                  <c:v>0.17419999999999999</c:v>
                </c:pt>
                <c:pt idx="871">
                  <c:v>0.17438000000000001</c:v>
                </c:pt>
                <c:pt idx="872">
                  <c:v>0.17443</c:v>
                </c:pt>
                <c:pt idx="873">
                  <c:v>0.17444000000000001</c:v>
                </c:pt>
                <c:pt idx="874">
                  <c:v>0.17498</c:v>
                </c:pt>
                <c:pt idx="875">
                  <c:v>0.17666000000000001</c:v>
                </c:pt>
                <c:pt idx="876">
                  <c:v>0.17713000000000001</c:v>
                </c:pt>
                <c:pt idx="877">
                  <c:v>0.17737</c:v>
                </c:pt>
                <c:pt idx="878">
                  <c:v>0.17785999999999999</c:v>
                </c:pt>
                <c:pt idx="879">
                  <c:v>0.17791000000000001</c:v>
                </c:pt>
                <c:pt idx="880">
                  <c:v>0.17852000000000001</c:v>
                </c:pt>
                <c:pt idx="881">
                  <c:v>0.17901</c:v>
                </c:pt>
                <c:pt idx="882">
                  <c:v>0.17910999999999999</c:v>
                </c:pt>
                <c:pt idx="883">
                  <c:v>0.17931</c:v>
                </c:pt>
                <c:pt idx="884">
                  <c:v>0.17952000000000001</c:v>
                </c:pt>
                <c:pt idx="885">
                  <c:v>0.17973</c:v>
                </c:pt>
                <c:pt idx="886">
                  <c:v>0.17974999999999999</c:v>
                </c:pt>
                <c:pt idx="887">
                  <c:v>0.18004000000000001</c:v>
                </c:pt>
                <c:pt idx="888">
                  <c:v>0.18049999999999999</c:v>
                </c:pt>
                <c:pt idx="889">
                  <c:v>0.18073</c:v>
                </c:pt>
                <c:pt idx="890">
                  <c:v>0.18078</c:v>
                </c:pt>
                <c:pt idx="891">
                  <c:v>0.18082000000000001</c:v>
                </c:pt>
                <c:pt idx="892">
                  <c:v>0.18085999999999999</c:v>
                </c:pt>
                <c:pt idx="893">
                  <c:v>0.18092</c:v>
                </c:pt>
                <c:pt idx="894">
                  <c:v>0.18126</c:v>
                </c:pt>
                <c:pt idx="895">
                  <c:v>0.18135999999999999</c:v>
                </c:pt>
                <c:pt idx="896">
                  <c:v>0.18145</c:v>
                </c:pt>
                <c:pt idx="897">
                  <c:v>0.18217</c:v>
                </c:pt>
                <c:pt idx="898">
                  <c:v>0.18229000000000001</c:v>
                </c:pt>
                <c:pt idx="899">
                  <c:v>0.18231</c:v>
                </c:pt>
                <c:pt idx="900">
                  <c:v>0.18251999999999999</c:v>
                </c:pt>
                <c:pt idx="901">
                  <c:v>0.18360000000000001</c:v>
                </c:pt>
                <c:pt idx="902">
                  <c:v>0.18375</c:v>
                </c:pt>
                <c:pt idx="903">
                  <c:v>0.18389</c:v>
                </c:pt>
                <c:pt idx="904">
                  <c:v>0.18401999999999999</c:v>
                </c:pt>
                <c:pt idx="905">
                  <c:v>0.18457999999999999</c:v>
                </c:pt>
                <c:pt idx="906">
                  <c:v>0.18459</c:v>
                </c:pt>
                <c:pt idx="907">
                  <c:v>0.18484</c:v>
                </c:pt>
                <c:pt idx="908">
                  <c:v>0.18493000000000001</c:v>
                </c:pt>
                <c:pt idx="909">
                  <c:v>0.18506</c:v>
                </c:pt>
                <c:pt idx="910">
                  <c:v>0.18515000000000001</c:v>
                </c:pt>
                <c:pt idx="911">
                  <c:v>0.18522</c:v>
                </c:pt>
                <c:pt idx="912">
                  <c:v>0.18526999999999999</c:v>
                </c:pt>
                <c:pt idx="913">
                  <c:v>0.18667</c:v>
                </c:pt>
                <c:pt idx="914">
                  <c:v>0.18728</c:v>
                </c:pt>
                <c:pt idx="915">
                  <c:v>0.18809000000000001</c:v>
                </c:pt>
                <c:pt idx="916">
                  <c:v>0.18906000000000001</c:v>
                </c:pt>
                <c:pt idx="917">
                  <c:v>0.18908</c:v>
                </c:pt>
                <c:pt idx="918">
                  <c:v>0.18929000000000001</c:v>
                </c:pt>
                <c:pt idx="919">
                  <c:v>0.18929000000000001</c:v>
                </c:pt>
                <c:pt idx="920">
                  <c:v>0.18948000000000001</c:v>
                </c:pt>
                <c:pt idx="921">
                  <c:v>0.18951999999999999</c:v>
                </c:pt>
                <c:pt idx="922">
                  <c:v>0.18995000000000001</c:v>
                </c:pt>
                <c:pt idx="923">
                  <c:v>0.19025</c:v>
                </c:pt>
                <c:pt idx="924">
                  <c:v>0.19042000000000001</c:v>
                </c:pt>
                <c:pt idx="925">
                  <c:v>0.19044</c:v>
                </c:pt>
                <c:pt idx="926">
                  <c:v>0.19413</c:v>
                </c:pt>
                <c:pt idx="927">
                  <c:v>0.19434000000000001</c:v>
                </c:pt>
                <c:pt idx="928">
                  <c:v>0.19545999999999999</c:v>
                </c:pt>
                <c:pt idx="929">
                  <c:v>0.19553000000000001</c:v>
                </c:pt>
                <c:pt idx="930">
                  <c:v>0.19556999999999999</c:v>
                </c:pt>
                <c:pt idx="931">
                  <c:v>0.19567999999999999</c:v>
                </c:pt>
                <c:pt idx="932">
                  <c:v>0.19616</c:v>
                </c:pt>
                <c:pt idx="933">
                  <c:v>0.19621</c:v>
                </c:pt>
                <c:pt idx="934">
                  <c:v>0.19627</c:v>
                </c:pt>
                <c:pt idx="935">
                  <c:v>0.19635</c:v>
                </c:pt>
                <c:pt idx="936">
                  <c:v>0.19733000000000001</c:v>
                </c:pt>
                <c:pt idx="937">
                  <c:v>0.19741</c:v>
                </c:pt>
                <c:pt idx="938">
                  <c:v>0.19782</c:v>
                </c:pt>
                <c:pt idx="939">
                  <c:v>0.19817000000000001</c:v>
                </c:pt>
                <c:pt idx="940">
                  <c:v>0.19828000000000001</c:v>
                </c:pt>
                <c:pt idx="941">
                  <c:v>0.19861000000000001</c:v>
                </c:pt>
                <c:pt idx="942">
                  <c:v>0.19877</c:v>
                </c:pt>
                <c:pt idx="943">
                  <c:v>0.19878000000000001</c:v>
                </c:pt>
                <c:pt idx="944">
                  <c:v>0.19908000000000001</c:v>
                </c:pt>
                <c:pt idx="945">
                  <c:v>0.19953000000000001</c:v>
                </c:pt>
                <c:pt idx="946">
                  <c:v>0.19961000000000001</c:v>
                </c:pt>
                <c:pt idx="947">
                  <c:v>0.19969999999999999</c:v>
                </c:pt>
                <c:pt idx="948">
                  <c:v>0.20077</c:v>
                </c:pt>
                <c:pt idx="949">
                  <c:v>0.20083000000000001</c:v>
                </c:pt>
                <c:pt idx="950">
                  <c:v>0.20086999999999999</c:v>
                </c:pt>
                <c:pt idx="951">
                  <c:v>0.20127999999999999</c:v>
                </c:pt>
                <c:pt idx="952">
                  <c:v>0.20230999999999999</c:v>
                </c:pt>
                <c:pt idx="953">
                  <c:v>0.20249</c:v>
                </c:pt>
                <c:pt idx="954">
                  <c:v>0.20279</c:v>
                </c:pt>
                <c:pt idx="955">
                  <c:v>0.20319999999999999</c:v>
                </c:pt>
                <c:pt idx="956">
                  <c:v>0.20329</c:v>
                </c:pt>
                <c:pt idx="957">
                  <c:v>0.20330999999999999</c:v>
                </c:pt>
                <c:pt idx="958">
                  <c:v>0.20333999999999999</c:v>
                </c:pt>
                <c:pt idx="959">
                  <c:v>0.20382</c:v>
                </c:pt>
                <c:pt idx="960">
                  <c:v>0.20469000000000001</c:v>
                </c:pt>
                <c:pt idx="961">
                  <c:v>0.20483000000000001</c:v>
                </c:pt>
                <c:pt idx="962">
                  <c:v>0.20523</c:v>
                </c:pt>
                <c:pt idx="963">
                  <c:v>0.20562</c:v>
                </c:pt>
                <c:pt idx="964">
                  <c:v>0.20691000000000001</c:v>
                </c:pt>
                <c:pt idx="965">
                  <c:v>0.20748</c:v>
                </c:pt>
                <c:pt idx="966">
                  <c:v>0.20751</c:v>
                </c:pt>
                <c:pt idx="967">
                  <c:v>0.2084</c:v>
                </c:pt>
                <c:pt idx="968">
                  <c:v>0.20856</c:v>
                </c:pt>
                <c:pt idx="969">
                  <c:v>0.20868</c:v>
                </c:pt>
                <c:pt idx="970">
                  <c:v>0.2087</c:v>
                </c:pt>
                <c:pt idx="971">
                  <c:v>0.20879</c:v>
                </c:pt>
                <c:pt idx="972">
                  <c:v>0.20948</c:v>
                </c:pt>
                <c:pt idx="973">
                  <c:v>0.21015</c:v>
                </c:pt>
                <c:pt idx="974">
                  <c:v>0.21037</c:v>
                </c:pt>
                <c:pt idx="975">
                  <c:v>0.21084</c:v>
                </c:pt>
                <c:pt idx="976">
                  <c:v>0.21095</c:v>
                </c:pt>
                <c:pt idx="977">
                  <c:v>0.21113999999999999</c:v>
                </c:pt>
                <c:pt idx="978">
                  <c:v>0.21134</c:v>
                </c:pt>
                <c:pt idx="979">
                  <c:v>0.21174000000000001</c:v>
                </c:pt>
                <c:pt idx="980">
                  <c:v>0.21199999999999999</c:v>
                </c:pt>
                <c:pt idx="981">
                  <c:v>0.21224999999999999</c:v>
                </c:pt>
                <c:pt idx="982">
                  <c:v>0.2135</c:v>
                </c:pt>
                <c:pt idx="983">
                  <c:v>0.21365000000000001</c:v>
                </c:pt>
                <c:pt idx="984">
                  <c:v>0.21398</c:v>
                </c:pt>
                <c:pt idx="985">
                  <c:v>0.21440000000000001</c:v>
                </c:pt>
                <c:pt idx="986">
                  <c:v>0.21507000000000001</c:v>
                </c:pt>
                <c:pt idx="987">
                  <c:v>0.21521000000000001</c:v>
                </c:pt>
                <c:pt idx="988">
                  <c:v>0.21578</c:v>
                </c:pt>
                <c:pt idx="989">
                  <c:v>0.2165</c:v>
                </c:pt>
                <c:pt idx="990">
                  <c:v>0.21689</c:v>
                </c:pt>
                <c:pt idx="991">
                  <c:v>0.21692</c:v>
                </c:pt>
                <c:pt idx="992">
                  <c:v>0.21742</c:v>
                </c:pt>
                <c:pt idx="993">
                  <c:v>0.21793999999999999</c:v>
                </c:pt>
                <c:pt idx="994">
                  <c:v>0.21845000000000001</c:v>
                </c:pt>
                <c:pt idx="995">
                  <c:v>0.21881</c:v>
                </c:pt>
                <c:pt idx="996">
                  <c:v>0.21897</c:v>
                </c:pt>
                <c:pt idx="997">
                  <c:v>0.21898000000000001</c:v>
                </c:pt>
                <c:pt idx="998">
                  <c:v>0.21898999999999999</c:v>
                </c:pt>
                <c:pt idx="999">
                  <c:v>0.21940999999999999</c:v>
                </c:pt>
                <c:pt idx="1000">
                  <c:v>0.2195</c:v>
                </c:pt>
                <c:pt idx="1001">
                  <c:v>0.21972</c:v>
                </c:pt>
                <c:pt idx="1002">
                  <c:v>0.21978</c:v>
                </c:pt>
                <c:pt idx="1003">
                  <c:v>0.21990000000000001</c:v>
                </c:pt>
                <c:pt idx="1004">
                  <c:v>0.22017</c:v>
                </c:pt>
                <c:pt idx="1005">
                  <c:v>0.22066</c:v>
                </c:pt>
                <c:pt idx="1006">
                  <c:v>0.22083</c:v>
                </c:pt>
                <c:pt idx="1007">
                  <c:v>0.22131999999999999</c:v>
                </c:pt>
                <c:pt idx="1008">
                  <c:v>0.22131999999999999</c:v>
                </c:pt>
                <c:pt idx="1009">
                  <c:v>0.2215</c:v>
                </c:pt>
                <c:pt idx="1010">
                  <c:v>0.22298999999999999</c:v>
                </c:pt>
                <c:pt idx="1011">
                  <c:v>0.22348999999999999</c:v>
                </c:pt>
                <c:pt idx="1012">
                  <c:v>0.22384999999999999</c:v>
                </c:pt>
                <c:pt idx="1013">
                  <c:v>0.22449</c:v>
                </c:pt>
                <c:pt idx="1014">
                  <c:v>0.22449</c:v>
                </c:pt>
                <c:pt idx="1015">
                  <c:v>0.22492999999999999</c:v>
                </c:pt>
                <c:pt idx="1016">
                  <c:v>0.22542000000000001</c:v>
                </c:pt>
                <c:pt idx="1017">
                  <c:v>0.22542999999999999</c:v>
                </c:pt>
                <c:pt idx="1018">
                  <c:v>0.22550999999999999</c:v>
                </c:pt>
                <c:pt idx="1019">
                  <c:v>0.22578000000000001</c:v>
                </c:pt>
                <c:pt idx="1020">
                  <c:v>0.22645000000000001</c:v>
                </c:pt>
                <c:pt idx="1021">
                  <c:v>0.22725999999999999</c:v>
                </c:pt>
                <c:pt idx="1022">
                  <c:v>0.22817999999999999</c:v>
                </c:pt>
                <c:pt idx="1023">
                  <c:v>0.22864999999999999</c:v>
                </c:pt>
                <c:pt idx="1024">
                  <c:v>0.22928000000000001</c:v>
                </c:pt>
                <c:pt idx="1025">
                  <c:v>0.22978000000000001</c:v>
                </c:pt>
                <c:pt idx="1026">
                  <c:v>0.23019999999999999</c:v>
                </c:pt>
                <c:pt idx="1027">
                  <c:v>0.23041</c:v>
                </c:pt>
                <c:pt idx="1028">
                  <c:v>0.23082</c:v>
                </c:pt>
                <c:pt idx="1029">
                  <c:v>0.23086000000000001</c:v>
                </c:pt>
                <c:pt idx="1030">
                  <c:v>0.23091999999999999</c:v>
                </c:pt>
                <c:pt idx="1031">
                  <c:v>0.23125000000000001</c:v>
                </c:pt>
                <c:pt idx="1032">
                  <c:v>0.23161999999999999</c:v>
                </c:pt>
                <c:pt idx="1033">
                  <c:v>0.23164000000000001</c:v>
                </c:pt>
                <c:pt idx="1034">
                  <c:v>0.23205000000000001</c:v>
                </c:pt>
                <c:pt idx="1035">
                  <c:v>0.23282</c:v>
                </c:pt>
                <c:pt idx="1036">
                  <c:v>0.23366999999999999</c:v>
                </c:pt>
                <c:pt idx="1037">
                  <c:v>0.23377999999999999</c:v>
                </c:pt>
                <c:pt idx="1038">
                  <c:v>0.23391000000000001</c:v>
                </c:pt>
                <c:pt idx="1039">
                  <c:v>0.23394999999999999</c:v>
                </c:pt>
                <c:pt idx="1040">
                  <c:v>0.23472000000000001</c:v>
                </c:pt>
                <c:pt idx="1041">
                  <c:v>0.23480999999999999</c:v>
                </c:pt>
                <c:pt idx="1042">
                  <c:v>0.23494000000000001</c:v>
                </c:pt>
                <c:pt idx="1043">
                  <c:v>0.23519999999999999</c:v>
                </c:pt>
                <c:pt idx="1044">
                  <c:v>0.23555999999999999</c:v>
                </c:pt>
                <c:pt idx="1045">
                  <c:v>0.23638999999999999</c:v>
                </c:pt>
                <c:pt idx="1046">
                  <c:v>0.23662</c:v>
                </c:pt>
                <c:pt idx="1047">
                  <c:v>0.23663999999999999</c:v>
                </c:pt>
                <c:pt idx="1048">
                  <c:v>0.23685</c:v>
                </c:pt>
                <c:pt idx="1049">
                  <c:v>0.23693</c:v>
                </c:pt>
                <c:pt idx="1050">
                  <c:v>0.23721</c:v>
                </c:pt>
                <c:pt idx="1051">
                  <c:v>0.23746</c:v>
                </c:pt>
                <c:pt idx="1052">
                  <c:v>0.23788999999999999</c:v>
                </c:pt>
                <c:pt idx="1053">
                  <c:v>0.23949999999999999</c:v>
                </c:pt>
                <c:pt idx="1054">
                  <c:v>0.23981</c:v>
                </c:pt>
                <c:pt idx="1055">
                  <c:v>0.2402</c:v>
                </c:pt>
                <c:pt idx="1056">
                  <c:v>0.24085000000000001</c:v>
                </c:pt>
                <c:pt idx="1057">
                  <c:v>0.24121999999999999</c:v>
                </c:pt>
                <c:pt idx="1058">
                  <c:v>0.24151</c:v>
                </c:pt>
                <c:pt idx="1059">
                  <c:v>0.24163999999999999</c:v>
                </c:pt>
                <c:pt idx="1060">
                  <c:v>0.2422</c:v>
                </c:pt>
                <c:pt idx="1061">
                  <c:v>0.24279999999999999</c:v>
                </c:pt>
                <c:pt idx="1062">
                  <c:v>0.24284</c:v>
                </c:pt>
                <c:pt idx="1063">
                  <c:v>0.24329000000000001</c:v>
                </c:pt>
                <c:pt idx="1064">
                  <c:v>0.24354000000000001</c:v>
                </c:pt>
                <c:pt idx="1065">
                  <c:v>0.24410000000000001</c:v>
                </c:pt>
                <c:pt idx="1066">
                  <c:v>0.24443999999999999</c:v>
                </c:pt>
                <c:pt idx="1067">
                  <c:v>0.24459</c:v>
                </c:pt>
                <c:pt idx="1068">
                  <c:v>0.24510999999999999</c:v>
                </c:pt>
                <c:pt idx="1069">
                  <c:v>0.24523</c:v>
                </c:pt>
                <c:pt idx="1070">
                  <c:v>0.24553</c:v>
                </c:pt>
                <c:pt idx="1071">
                  <c:v>0.24585000000000001</c:v>
                </c:pt>
                <c:pt idx="1072">
                  <c:v>0.24617</c:v>
                </c:pt>
                <c:pt idx="1073">
                  <c:v>0.2465</c:v>
                </c:pt>
                <c:pt idx="1074">
                  <c:v>0.24656</c:v>
                </c:pt>
                <c:pt idx="1075">
                  <c:v>0.24660000000000001</c:v>
                </c:pt>
                <c:pt idx="1076">
                  <c:v>0.24711</c:v>
                </c:pt>
                <c:pt idx="1077">
                  <c:v>0.24845999999999999</c:v>
                </c:pt>
                <c:pt idx="1078">
                  <c:v>0.24859999999999999</c:v>
                </c:pt>
                <c:pt idx="1079">
                  <c:v>0.24861</c:v>
                </c:pt>
                <c:pt idx="1080">
                  <c:v>0.24862000000000001</c:v>
                </c:pt>
                <c:pt idx="1081">
                  <c:v>0.24865000000000001</c:v>
                </c:pt>
                <c:pt idx="1082">
                  <c:v>0.24895999999999999</c:v>
                </c:pt>
                <c:pt idx="1083">
                  <c:v>0.24909000000000001</c:v>
                </c:pt>
                <c:pt idx="1084">
                  <c:v>0.24972</c:v>
                </c:pt>
                <c:pt idx="1085">
                  <c:v>0.24983</c:v>
                </c:pt>
                <c:pt idx="1086">
                  <c:v>0.24986</c:v>
                </c:pt>
                <c:pt idx="1087">
                  <c:v>0.25019000000000002</c:v>
                </c:pt>
                <c:pt idx="1088">
                  <c:v>0.25022</c:v>
                </c:pt>
                <c:pt idx="1089">
                  <c:v>0.25042999999999999</c:v>
                </c:pt>
                <c:pt idx="1090">
                  <c:v>0.25051000000000001</c:v>
                </c:pt>
                <c:pt idx="1091">
                  <c:v>0.25063000000000002</c:v>
                </c:pt>
                <c:pt idx="1092">
                  <c:v>0.25090000000000001</c:v>
                </c:pt>
                <c:pt idx="1093">
                  <c:v>0.25198999999999999</c:v>
                </c:pt>
                <c:pt idx="1094">
                  <c:v>0.25259999999999999</c:v>
                </c:pt>
                <c:pt idx="1095">
                  <c:v>0.25259999999999999</c:v>
                </c:pt>
                <c:pt idx="1096">
                  <c:v>0.25330000000000003</c:v>
                </c:pt>
                <c:pt idx="1097">
                  <c:v>0.25358000000000003</c:v>
                </c:pt>
                <c:pt idx="1098">
                  <c:v>0.25407000000000002</c:v>
                </c:pt>
                <c:pt idx="1099">
                  <c:v>0.25616</c:v>
                </c:pt>
                <c:pt idx="1100">
                  <c:v>0.25619999999999998</c:v>
                </c:pt>
                <c:pt idx="1101">
                  <c:v>0.25636999999999999</c:v>
                </c:pt>
                <c:pt idx="1102">
                  <c:v>0.25683</c:v>
                </c:pt>
                <c:pt idx="1103">
                  <c:v>0.25730999999999998</c:v>
                </c:pt>
                <c:pt idx="1104">
                  <c:v>0.25735999999999998</c:v>
                </c:pt>
                <c:pt idx="1105">
                  <c:v>0.25772</c:v>
                </c:pt>
                <c:pt idx="1106">
                  <c:v>0.25813000000000003</c:v>
                </c:pt>
                <c:pt idx="1107">
                  <c:v>0.25858999999999999</c:v>
                </c:pt>
                <c:pt idx="1108">
                  <c:v>0.25864999999999999</c:v>
                </c:pt>
                <c:pt idx="1109">
                  <c:v>0.25903999999999999</c:v>
                </c:pt>
                <c:pt idx="1110">
                  <c:v>0.25918999999999998</c:v>
                </c:pt>
                <c:pt idx="1111">
                  <c:v>0.25923000000000002</c:v>
                </c:pt>
                <c:pt idx="1112">
                  <c:v>0.25947999999999999</c:v>
                </c:pt>
                <c:pt idx="1113">
                  <c:v>0.25951999999999997</c:v>
                </c:pt>
                <c:pt idx="1114">
                  <c:v>0.26062000000000002</c:v>
                </c:pt>
                <c:pt idx="1115">
                  <c:v>0.26094000000000001</c:v>
                </c:pt>
                <c:pt idx="1116">
                  <c:v>0.26140999999999998</c:v>
                </c:pt>
                <c:pt idx="1117">
                  <c:v>0.26162000000000002</c:v>
                </c:pt>
                <c:pt idx="1118">
                  <c:v>0.26172000000000001</c:v>
                </c:pt>
                <c:pt idx="1119">
                  <c:v>0.26173000000000002</c:v>
                </c:pt>
                <c:pt idx="1120">
                  <c:v>0.26174999999999998</c:v>
                </c:pt>
                <c:pt idx="1121">
                  <c:v>0.26184000000000002</c:v>
                </c:pt>
                <c:pt idx="1122">
                  <c:v>0.26200000000000001</c:v>
                </c:pt>
                <c:pt idx="1123">
                  <c:v>0.26302999999999999</c:v>
                </c:pt>
                <c:pt idx="1124">
                  <c:v>0.26323000000000002</c:v>
                </c:pt>
                <c:pt idx="1125">
                  <c:v>0.2636</c:v>
                </c:pt>
                <c:pt idx="1126">
                  <c:v>0.26393</c:v>
                </c:pt>
                <c:pt idx="1127">
                  <c:v>0.26396999999999998</c:v>
                </c:pt>
                <c:pt idx="1128">
                  <c:v>0.26407999999999998</c:v>
                </c:pt>
                <c:pt idx="1129">
                  <c:v>0.26418999999999998</c:v>
                </c:pt>
                <c:pt idx="1130">
                  <c:v>0.2646</c:v>
                </c:pt>
                <c:pt idx="1131">
                  <c:v>0.26462999999999998</c:v>
                </c:pt>
                <c:pt idx="1132">
                  <c:v>0.26582</c:v>
                </c:pt>
                <c:pt idx="1133">
                  <c:v>0.26583000000000001</c:v>
                </c:pt>
                <c:pt idx="1134">
                  <c:v>0.26640000000000003</c:v>
                </c:pt>
                <c:pt idx="1135">
                  <c:v>0.26700000000000002</c:v>
                </c:pt>
                <c:pt idx="1136">
                  <c:v>0.26790999999999998</c:v>
                </c:pt>
                <c:pt idx="1137">
                  <c:v>0.26817999999999997</c:v>
                </c:pt>
                <c:pt idx="1138">
                  <c:v>0.26859</c:v>
                </c:pt>
                <c:pt idx="1139">
                  <c:v>0.26860000000000001</c:v>
                </c:pt>
                <c:pt idx="1140">
                  <c:v>0.26887</c:v>
                </c:pt>
                <c:pt idx="1141">
                  <c:v>0.2702</c:v>
                </c:pt>
                <c:pt idx="1142">
                  <c:v>0.27021000000000001</c:v>
                </c:pt>
                <c:pt idx="1143">
                  <c:v>0.27056999999999998</c:v>
                </c:pt>
                <c:pt idx="1144">
                  <c:v>0.27094000000000001</c:v>
                </c:pt>
                <c:pt idx="1145">
                  <c:v>0.27140999999999998</c:v>
                </c:pt>
                <c:pt idx="1146">
                  <c:v>0.27276</c:v>
                </c:pt>
                <c:pt idx="1147">
                  <c:v>0.27350999999999998</c:v>
                </c:pt>
                <c:pt idx="1148">
                  <c:v>0.27456000000000003</c:v>
                </c:pt>
                <c:pt idx="1149">
                  <c:v>0.27509</c:v>
                </c:pt>
                <c:pt idx="1150">
                  <c:v>0.27516000000000002</c:v>
                </c:pt>
                <c:pt idx="1151">
                  <c:v>0.27584999999999998</c:v>
                </c:pt>
                <c:pt idx="1152">
                  <c:v>0.27631</c:v>
                </c:pt>
                <c:pt idx="1153">
                  <c:v>0.27667999999999998</c:v>
                </c:pt>
                <c:pt idx="1154">
                  <c:v>0.27776000000000001</c:v>
                </c:pt>
                <c:pt idx="1155">
                  <c:v>0.27782000000000001</c:v>
                </c:pt>
                <c:pt idx="1156">
                  <c:v>0.27934999999999999</c:v>
                </c:pt>
                <c:pt idx="1157">
                  <c:v>0.27989999999999998</c:v>
                </c:pt>
                <c:pt idx="1158">
                  <c:v>0.27994999999999998</c:v>
                </c:pt>
                <c:pt idx="1159">
                  <c:v>0.28060000000000002</c:v>
                </c:pt>
                <c:pt idx="1160">
                  <c:v>0.28132000000000001</c:v>
                </c:pt>
                <c:pt idx="1161">
                  <c:v>0.28206999999999999</c:v>
                </c:pt>
                <c:pt idx="1162">
                  <c:v>0.28266000000000002</c:v>
                </c:pt>
                <c:pt idx="1163">
                  <c:v>0.28344000000000003</c:v>
                </c:pt>
                <c:pt idx="1164">
                  <c:v>0.28405000000000002</c:v>
                </c:pt>
                <c:pt idx="1165">
                  <c:v>0.28445999999999999</c:v>
                </c:pt>
                <c:pt idx="1166">
                  <c:v>0.28445999999999999</c:v>
                </c:pt>
                <c:pt idx="1167">
                  <c:v>0.28477999999999998</c:v>
                </c:pt>
                <c:pt idx="1168">
                  <c:v>0.28556999999999999</c:v>
                </c:pt>
                <c:pt idx="1169">
                  <c:v>0.28588000000000002</c:v>
                </c:pt>
                <c:pt idx="1170">
                  <c:v>0.28665000000000002</c:v>
                </c:pt>
                <c:pt idx="1171">
                  <c:v>0.28733999999999998</c:v>
                </c:pt>
                <c:pt idx="1172">
                  <c:v>0.28758</c:v>
                </c:pt>
                <c:pt idx="1173">
                  <c:v>0.28775000000000001</c:v>
                </c:pt>
                <c:pt idx="1174">
                  <c:v>0.28814000000000001</c:v>
                </c:pt>
                <c:pt idx="1175">
                  <c:v>0.28843999999999997</c:v>
                </c:pt>
                <c:pt idx="1176">
                  <c:v>0.28854000000000002</c:v>
                </c:pt>
                <c:pt idx="1177">
                  <c:v>0.28893999999999997</c:v>
                </c:pt>
                <c:pt idx="1178">
                  <c:v>0.28900999999999999</c:v>
                </c:pt>
                <c:pt idx="1179">
                  <c:v>0.28904999999999997</c:v>
                </c:pt>
                <c:pt idx="1180">
                  <c:v>0.28906999999999999</c:v>
                </c:pt>
                <c:pt idx="1181">
                  <c:v>0.28949000000000003</c:v>
                </c:pt>
                <c:pt idx="1182">
                  <c:v>0.28994999999999999</c:v>
                </c:pt>
                <c:pt idx="1183">
                  <c:v>0.29008</c:v>
                </c:pt>
                <c:pt idx="1184">
                  <c:v>0.29044999999999999</c:v>
                </c:pt>
                <c:pt idx="1185">
                  <c:v>0.29122999999999999</c:v>
                </c:pt>
                <c:pt idx="1186">
                  <c:v>0.29193000000000002</c:v>
                </c:pt>
                <c:pt idx="1187">
                  <c:v>0.29196</c:v>
                </c:pt>
                <c:pt idx="1188">
                  <c:v>0.29215000000000002</c:v>
                </c:pt>
                <c:pt idx="1189">
                  <c:v>0.29221000000000003</c:v>
                </c:pt>
                <c:pt idx="1190">
                  <c:v>0.29250999999999999</c:v>
                </c:pt>
                <c:pt idx="1191">
                  <c:v>0.29255999999999999</c:v>
                </c:pt>
                <c:pt idx="1192">
                  <c:v>0.29293000000000002</c:v>
                </c:pt>
                <c:pt idx="1193">
                  <c:v>0.29298000000000002</c:v>
                </c:pt>
                <c:pt idx="1194">
                  <c:v>0.29365000000000002</c:v>
                </c:pt>
                <c:pt idx="1195">
                  <c:v>0.29504000000000002</c:v>
                </c:pt>
                <c:pt idx="1196">
                  <c:v>0.29580000000000001</c:v>
                </c:pt>
                <c:pt idx="1197">
                  <c:v>0.29587000000000002</c:v>
                </c:pt>
                <c:pt idx="1198">
                  <c:v>0.29647000000000001</c:v>
                </c:pt>
                <c:pt idx="1199">
                  <c:v>0.29692000000000002</c:v>
                </c:pt>
                <c:pt idx="1200">
                  <c:v>0.29694999999999999</c:v>
                </c:pt>
                <c:pt idx="1201">
                  <c:v>0.29853000000000002</c:v>
                </c:pt>
                <c:pt idx="1202">
                  <c:v>0.29854999999999998</c:v>
                </c:pt>
                <c:pt idx="1203">
                  <c:v>0.29892999999999997</c:v>
                </c:pt>
                <c:pt idx="1204">
                  <c:v>0.29932999999999998</c:v>
                </c:pt>
                <c:pt idx="1205">
                  <c:v>0.29944999999999999</c:v>
                </c:pt>
                <c:pt idx="1206">
                  <c:v>0.29947000000000001</c:v>
                </c:pt>
                <c:pt idx="1207">
                  <c:v>0.30020000000000002</c:v>
                </c:pt>
                <c:pt idx="1208">
                  <c:v>0.30030000000000001</c:v>
                </c:pt>
                <c:pt idx="1209">
                  <c:v>0.30088999999999999</c:v>
                </c:pt>
                <c:pt idx="1210">
                  <c:v>0.30142000000000002</c:v>
                </c:pt>
                <c:pt idx="1211">
                  <c:v>0.30152000000000001</c:v>
                </c:pt>
                <c:pt idx="1212">
                  <c:v>0.30251</c:v>
                </c:pt>
                <c:pt idx="1213">
                  <c:v>0.30303999999999998</c:v>
                </c:pt>
                <c:pt idx="1214">
                  <c:v>0.30352000000000001</c:v>
                </c:pt>
                <c:pt idx="1215">
                  <c:v>0.30364999999999998</c:v>
                </c:pt>
                <c:pt idx="1216">
                  <c:v>0.30403999999999998</c:v>
                </c:pt>
                <c:pt idx="1217">
                  <c:v>0.30406</c:v>
                </c:pt>
                <c:pt idx="1218">
                  <c:v>0.30475999999999998</c:v>
                </c:pt>
                <c:pt idx="1219">
                  <c:v>0.30486000000000002</c:v>
                </c:pt>
                <c:pt idx="1220">
                  <c:v>0.30525999999999998</c:v>
                </c:pt>
                <c:pt idx="1221">
                  <c:v>0.30537999999999998</c:v>
                </c:pt>
                <c:pt idx="1222">
                  <c:v>0.30547999999999997</c:v>
                </c:pt>
                <c:pt idx="1223">
                  <c:v>0.30581000000000003</c:v>
                </c:pt>
                <c:pt idx="1224">
                  <c:v>0.30652000000000001</c:v>
                </c:pt>
                <c:pt idx="1225">
                  <c:v>0.30681000000000003</c:v>
                </c:pt>
                <c:pt idx="1226">
                  <c:v>0.30691000000000002</c:v>
                </c:pt>
                <c:pt idx="1227">
                  <c:v>0.30818000000000001</c:v>
                </c:pt>
                <c:pt idx="1228">
                  <c:v>0.30834</c:v>
                </c:pt>
                <c:pt idx="1229">
                  <c:v>0.30878</c:v>
                </c:pt>
                <c:pt idx="1230">
                  <c:v>0.30921999999999999</c:v>
                </c:pt>
                <c:pt idx="1231">
                  <c:v>0.30937999999999999</c:v>
                </c:pt>
                <c:pt idx="1232">
                  <c:v>0.30948999999999999</c:v>
                </c:pt>
                <c:pt idx="1233">
                  <c:v>0.30962000000000001</c:v>
                </c:pt>
                <c:pt idx="1234">
                  <c:v>0.31052000000000002</c:v>
                </c:pt>
                <c:pt idx="1235">
                  <c:v>0.31061</c:v>
                </c:pt>
                <c:pt idx="1236">
                  <c:v>0.31087999999999999</c:v>
                </c:pt>
                <c:pt idx="1237">
                  <c:v>0.31143999999999999</c:v>
                </c:pt>
                <c:pt idx="1238">
                  <c:v>0.31179000000000001</c:v>
                </c:pt>
                <c:pt idx="1239">
                  <c:v>0.31202999999999997</c:v>
                </c:pt>
                <c:pt idx="1240">
                  <c:v>0.31262000000000001</c:v>
                </c:pt>
                <c:pt idx="1241">
                  <c:v>0.31267</c:v>
                </c:pt>
                <c:pt idx="1242">
                  <c:v>0.31269999999999998</c:v>
                </c:pt>
                <c:pt idx="1243">
                  <c:v>0.31296000000000002</c:v>
                </c:pt>
                <c:pt idx="1244">
                  <c:v>0.31302999999999997</c:v>
                </c:pt>
                <c:pt idx="1245">
                  <c:v>0.31386999999999998</c:v>
                </c:pt>
                <c:pt idx="1246">
                  <c:v>0.31452999999999998</c:v>
                </c:pt>
                <c:pt idx="1247">
                  <c:v>0.31506000000000001</c:v>
                </c:pt>
                <c:pt idx="1248">
                  <c:v>0.31519999999999998</c:v>
                </c:pt>
                <c:pt idx="1249">
                  <c:v>0.31587999999999999</c:v>
                </c:pt>
                <c:pt idx="1250">
                  <c:v>0.31592999999999999</c:v>
                </c:pt>
                <c:pt idx="1251">
                  <c:v>0.31623000000000001</c:v>
                </c:pt>
                <c:pt idx="1252">
                  <c:v>0.31781999999999999</c:v>
                </c:pt>
                <c:pt idx="1253">
                  <c:v>0.31803999999999999</c:v>
                </c:pt>
                <c:pt idx="1254">
                  <c:v>0.31822</c:v>
                </c:pt>
                <c:pt idx="1255">
                  <c:v>0.31850000000000001</c:v>
                </c:pt>
                <c:pt idx="1256">
                  <c:v>0.31901000000000002</c:v>
                </c:pt>
                <c:pt idx="1257">
                  <c:v>0.31901000000000002</c:v>
                </c:pt>
                <c:pt idx="1258">
                  <c:v>0.32096000000000002</c:v>
                </c:pt>
                <c:pt idx="1259">
                  <c:v>0.32103999999999999</c:v>
                </c:pt>
                <c:pt idx="1260">
                  <c:v>0.32118000000000002</c:v>
                </c:pt>
                <c:pt idx="1261">
                  <c:v>0.32206000000000001</c:v>
                </c:pt>
                <c:pt idx="1262">
                  <c:v>0.32223000000000002</c:v>
                </c:pt>
                <c:pt idx="1263">
                  <c:v>0.32223000000000002</c:v>
                </c:pt>
                <c:pt idx="1264">
                  <c:v>0.32275999999999999</c:v>
                </c:pt>
                <c:pt idx="1265">
                  <c:v>0.32446000000000003</c:v>
                </c:pt>
                <c:pt idx="1266">
                  <c:v>0.32547999999999999</c:v>
                </c:pt>
                <c:pt idx="1267">
                  <c:v>0.3256</c:v>
                </c:pt>
                <c:pt idx="1268">
                  <c:v>0.32579999999999998</c:v>
                </c:pt>
                <c:pt idx="1269">
                  <c:v>0.32580999999999999</c:v>
                </c:pt>
                <c:pt idx="1270">
                  <c:v>0.32632</c:v>
                </c:pt>
                <c:pt idx="1271">
                  <c:v>0.32804</c:v>
                </c:pt>
                <c:pt idx="1272">
                  <c:v>0.32841999999999999</c:v>
                </c:pt>
                <c:pt idx="1273">
                  <c:v>0.32847999999999999</c:v>
                </c:pt>
                <c:pt idx="1274">
                  <c:v>0.32851000000000002</c:v>
                </c:pt>
                <c:pt idx="1275">
                  <c:v>0.32868000000000003</c:v>
                </c:pt>
                <c:pt idx="1276">
                  <c:v>0.32868000000000003</c:v>
                </c:pt>
                <c:pt idx="1277">
                  <c:v>0.32871</c:v>
                </c:pt>
                <c:pt idx="1278">
                  <c:v>0.32906999999999997</c:v>
                </c:pt>
                <c:pt idx="1279">
                  <c:v>0.32940999999999998</c:v>
                </c:pt>
                <c:pt idx="1280">
                  <c:v>0.32951999999999998</c:v>
                </c:pt>
                <c:pt idx="1281">
                  <c:v>0.32967999999999997</c:v>
                </c:pt>
                <c:pt idx="1282">
                  <c:v>0.32995000000000002</c:v>
                </c:pt>
                <c:pt idx="1283">
                  <c:v>0.33046999999999999</c:v>
                </c:pt>
                <c:pt idx="1284">
                  <c:v>0.33056000000000002</c:v>
                </c:pt>
                <c:pt idx="1285">
                  <c:v>0.33062999999999998</c:v>
                </c:pt>
                <c:pt idx="1286">
                  <c:v>0.33089000000000002</c:v>
                </c:pt>
                <c:pt idx="1287">
                  <c:v>0.33090000000000003</c:v>
                </c:pt>
                <c:pt idx="1288">
                  <c:v>0.33102999999999999</c:v>
                </c:pt>
                <c:pt idx="1289">
                  <c:v>0.33146999999999999</c:v>
                </c:pt>
                <c:pt idx="1290">
                  <c:v>0.33146999999999999</c:v>
                </c:pt>
                <c:pt idx="1291">
                  <c:v>0.33146999999999999</c:v>
                </c:pt>
                <c:pt idx="1292">
                  <c:v>0.33189000000000002</c:v>
                </c:pt>
                <c:pt idx="1293">
                  <c:v>0.33237</c:v>
                </c:pt>
                <c:pt idx="1294">
                  <c:v>0.33298</c:v>
                </c:pt>
                <c:pt idx="1295">
                  <c:v>0.33350000000000002</c:v>
                </c:pt>
                <c:pt idx="1296">
                  <c:v>0.33350000000000002</c:v>
                </c:pt>
                <c:pt idx="1297">
                  <c:v>0.33450000000000002</c:v>
                </c:pt>
                <c:pt idx="1298">
                  <c:v>0.33498</c:v>
                </c:pt>
                <c:pt idx="1299">
                  <c:v>0.33510000000000001</c:v>
                </c:pt>
                <c:pt idx="1300">
                  <c:v>0.33671000000000001</c:v>
                </c:pt>
                <c:pt idx="1301">
                  <c:v>0.33749000000000001</c:v>
                </c:pt>
                <c:pt idx="1302">
                  <c:v>0.33750999999999998</c:v>
                </c:pt>
                <c:pt idx="1303">
                  <c:v>0.33761999999999998</c:v>
                </c:pt>
                <c:pt idx="1304">
                  <c:v>0.33778000000000002</c:v>
                </c:pt>
                <c:pt idx="1305">
                  <c:v>0.33817999999999998</c:v>
                </c:pt>
                <c:pt idx="1306">
                  <c:v>0.33848</c:v>
                </c:pt>
                <c:pt idx="1307">
                  <c:v>0.33896999999999999</c:v>
                </c:pt>
                <c:pt idx="1308">
                  <c:v>0.34061000000000002</c:v>
                </c:pt>
                <c:pt idx="1309">
                  <c:v>0.34098000000000001</c:v>
                </c:pt>
                <c:pt idx="1310">
                  <c:v>0.34111000000000002</c:v>
                </c:pt>
                <c:pt idx="1311">
                  <c:v>0.34168999999999999</c:v>
                </c:pt>
                <c:pt idx="1312">
                  <c:v>0.34445999999999999</c:v>
                </c:pt>
                <c:pt idx="1313">
                  <c:v>0.34448000000000001</c:v>
                </c:pt>
                <c:pt idx="1314">
                  <c:v>0.34487000000000001</c:v>
                </c:pt>
                <c:pt idx="1315">
                  <c:v>0.34544999999999998</c:v>
                </c:pt>
                <c:pt idx="1316">
                  <c:v>0.34601999999999999</c:v>
                </c:pt>
                <c:pt idx="1317">
                  <c:v>0.34695999999999999</c:v>
                </c:pt>
                <c:pt idx="1318">
                  <c:v>0.34716999999999998</c:v>
                </c:pt>
                <c:pt idx="1319">
                  <c:v>0.34881000000000001</c:v>
                </c:pt>
                <c:pt idx="1320">
                  <c:v>0.34910000000000002</c:v>
                </c:pt>
                <c:pt idx="1321">
                  <c:v>0.34911999999999999</c:v>
                </c:pt>
                <c:pt idx="1322">
                  <c:v>0.34932000000000002</c:v>
                </c:pt>
                <c:pt idx="1323">
                  <c:v>0.34938999999999998</c:v>
                </c:pt>
                <c:pt idx="1324">
                  <c:v>0.34949000000000002</c:v>
                </c:pt>
                <c:pt idx="1325">
                  <c:v>0.34949000000000002</c:v>
                </c:pt>
                <c:pt idx="1326">
                  <c:v>0.34949000000000002</c:v>
                </c:pt>
                <c:pt idx="1327">
                  <c:v>0.34967999999999999</c:v>
                </c:pt>
                <c:pt idx="1328">
                  <c:v>0.35015000000000002</c:v>
                </c:pt>
                <c:pt idx="1329">
                  <c:v>0.35059000000000001</c:v>
                </c:pt>
                <c:pt idx="1330">
                  <c:v>0.35099000000000002</c:v>
                </c:pt>
                <c:pt idx="1331">
                  <c:v>0.35149000000000002</c:v>
                </c:pt>
                <c:pt idx="1332">
                  <c:v>0.35149000000000002</c:v>
                </c:pt>
                <c:pt idx="1333">
                  <c:v>0.35371999999999998</c:v>
                </c:pt>
                <c:pt idx="1334">
                  <c:v>0.35519000000000001</c:v>
                </c:pt>
                <c:pt idx="1335">
                  <c:v>0.35774</c:v>
                </c:pt>
                <c:pt idx="1336">
                  <c:v>0.35799999999999998</c:v>
                </c:pt>
                <c:pt idx="1337">
                  <c:v>0.35842000000000002</c:v>
                </c:pt>
                <c:pt idx="1338">
                  <c:v>0.35849999999999999</c:v>
                </c:pt>
                <c:pt idx="1339">
                  <c:v>0.35909000000000002</c:v>
                </c:pt>
                <c:pt idx="1340">
                  <c:v>0.35909000000000002</c:v>
                </c:pt>
                <c:pt idx="1341">
                  <c:v>0.35946</c:v>
                </c:pt>
                <c:pt idx="1342">
                  <c:v>0.36016999999999999</c:v>
                </c:pt>
                <c:pt idx="1343">
                  <c:v>0.36033999999999999</c:v>
                </c:pt>
                <c:pt idx="1344">
                  <c:v>0.36091000000000001</c:v>
                </c:pt>
                <c:pt idx="1345">
                  <c:v>0.36147000000000001</c:v>
                </c:pt>
                <c:pt idx="1346">
                  <c:v>0.36280000000000001</c:v>
                </c:pt>
                <c:pt idx="1347">
                  <c:v>0.36325000000000002</c:v>
                </c:pt>
                <c:pt idx="1348">
                  <c:v>0.36498999999999998</c:v>
                </c:pt>
                <c:pt idx="1349">
                  <c:v>0.36623</c:v>
                </c:pt>
                <c:pt idx="1350">
                  <c:v>0.36656</c:v>
                </c:pt>
                <c:pt idx="1351">
                  <c:v>0.36713000000000001</c:v>
                </c:pt>
                <c:pt idx="1352">
                  <c:v>0.3679</c:v>
                </c:pt>
                <c:pt idx="1353">
                  <c:v>0.36798999999999998</c:v>
                </c:pt>
                <c:pt idx="1354">
                  <c:v>0.36839</c:v>
                </c:pt>
                <c:pt idx="1355">
                  <c:v>0.36857000000000001</c:v>
                </c:pt>
                <c:pt idx="1356">
                  <c:v>0.36962</c:v>
                </c:pt>
                <c:pt idx="1357">
                  <c:v>0.36986999999999998</c:v>
                </c:pt>
                <c:pt idx="1358">
                  <c:v>0.37023</c:v>
                </c:pt>
                <c:pt idx="1359">
                  <c:v>0.37052000000000002</c:v>
                </c:pt>
                <c:pt idx="1360">
                  <c:v>0.37053000000000003</c:v>
                </c:pt>
                <c:pt idx="1361">
                  <c:v>0.37057000000000001</c:v>
                </c:pt>
                <c:pt idx="1362">
                  <c:v>0.37062</c:v>
                </c:pt>
                <c:pt idx="1363">
                  <c:v>0.37062</c:v>
                </c:pt>
                <c:pt idx="1364">
                  <c:v>0.37095</c:v>
                </c:pt>
                <c:pt idx="1365">
                  <c:v>0.37137999999999999</c:v>
                </c:pt>
                <c:pt idx="1366">
                  <c:v>0.37153000000000003</c:v>
                </c:pt>
                <c:pt idx="1367">
                  <c:v>0.37153000000000003</c:v>
                </c:pt>
                <c:pt idx="1368">
                  <c:v>0.37352999999999997</c:v>
                </c:pt>
                <c:pt idx="1369">
                  <c:v>0.37436000000000003</c:v>
                </c:pt>
                <c:pt idx="1370">
                  <c:v>0.37675999999999998</c:v>
                </c:pt>
                <c:pt idx="1371">
                  <c:v>0.37805</c:v>
                </c:pt>
                <c:pt idx="1372">
                  <c:v>0.37852000000000002</c:v>
                </c:pt>
                <c:pt idx="1373">
                  <c:v>0.37991000000000003</c:v>
                </c:pt>
                <c:pt idx="1374">
                  <c:v>0.37996999999999997</c:v>
                </c:pt>
                <c:pt idx="1375">
                  <c:v>0.38061</c:v>
                </c:pt>
                <c:pt idx="1376">
                  <c:v>0.38091999999999998</c:v>
                </c:pt>
                <c:pt idx="1377">
                  <c:v>0.38129000000000002</c:v>
                </c:pt>
                <c:pt idx="1378">
                  <c:v>0.38152999999999998</c:v>
                </c:pt>
                <c:pt idx="1379">
                  <c:v>0.38185000000000002</c:v>
                </c:pt>
                <c:pt idx="1380">
                  <c:v>0.38247999999999999</c:v>
                </c:pt>
                <c:pt idx="1381">
                  <c:v>0.38290999999999997</c:v>
                </c:pt>
                <c:pt idx="1382">
                  <c:v>0.38401999999999997</c:v>
                </c:pt>
                <c:pt idx="1383">
                  <c:v>0.38600000000000001</c:v>
                </c:pt>
                <c:pt idx="1384">
                  <c:v>0.38672000000000001</c:v>
                </c:pt>
                <c:pt idx="1385">
                  <c:v>0.38744000000000001</c:v>
                </c:pt>
                <c:pt idx="1386">
                  <c:v>0.38780999999999999</c:v>
                </c:pt>
                <c:pt idx="1387">
                  <c:v>0.38895000000000002</c:v>
                </c:pt>
                <c:pt idx="1388">
                  <c:v>0.38949</c:v>
                </c:pt>
                <c:pt idx="1389">
                  <c:v>0.39255000000000001</c:v>
                </c:pt>
                <c:pt idx="1390">
                  <c:v>0.39510000000000001</c:v>
                </c:pt>
                <c:pt idx="1391">
                  <c:v>0.39706000000000002</c:v>
                </c:pt>
                <c:pt idx="1392">
                  <c:v>0.39944000000000002</c:v>
                </c:pt>
                <c:pt idx="1393">
                  <c:v>0.40050000000000002</c:v>
                </c:pt>
                <c:pt idx="1394">
                  <c:v>0.40221000000000001</c:v>
                </c:pt>
                <c:pt idx="1395">
                  <c:v>0.40293000000000001</c:v>
                </c:pt>
                <c:pt idx="1396">
                  <c:v>0.40367999999999998</c:v>
                </c:pt>
                <c:pt idx="1397">
                  <c:v>0.40462999999999999</c:v>
                </c:pt>
                <c:pt idx="1398">
                  <c:v>0.40483000000000002</c:v>
                </c:pt>
                <c:pt idx="1399">
                  <c:v>0.40550000000000003</c:v>
                </c:pt>
                <c:pt idx="1400">
                  <c:v>0.40645999999999999</c:v>
                </c:pt>
                <c:pt idx="1401">
                  <c:v>0.40894999999999998</c:v>
                </c:pt>
                <c:pt idx="1402">
                  <c:v>0.40920000000000001</c:v>
                </c:pt>
                <c:pt idx="1403">
                  <c:v>0.40934999999999999</c:v>
                </c:pt>
                <c:pt idx="1404">
                  <c:v>0.40949000000000002</c:v>
                </c:pt>
                <c:pt idx="1405">
                  <c:v>0.41004000000000002</c:v>
                </c:pt>
                <c:pt idx="1406">
                  <c:v>0.41122999999999998</c:v>
                </c:pt>
                <c:pt idx="1407">
                  <c:v>0.41139999999999999</c:v>
                </c:pt>
                <c:pt idx="1408">
                  <c:v>0.41160999999999998</c:v>
                </c:pt>
                <c:pt idx="1409">
                  <c:v>0.41266000000000003</c:v>
                </c:pt>
                <c:pt idx="1410">
                  <c:v>0.41657</c:v>
                </c:pt>
                <c:pt idx="1411">
                  <c:v>0.41857</c:v>
                </c:pt>
                <c:pt idx="1412">
                  <c:v>0.41936000000000001</c:v>
                </c:pt>
                <c:pt idx="1413">
                  <c:v>0.41938999999999999</c:v>
                </c:pt>
                <c:pt idx="1414">
                  <c:v>0.41959999999999997</c:v>
                </c:pt>
                <c:pt idx="1415">
                  <c:v>0.41965000000000002</c:v>
                </c:pt>
                <c:pt idx="1416">
                  <c:v>0.41994999999999999</c:v>
                </c:pt>
                <c:pt idx="1417">
                  <c:v>0.42036000000000001</c:v>
                </c:pt>
                <c:pt idx="1418">
                  <c:v>0.42087999999999998</c:v>
                </c:pt>
                <c:pt idx="1419">
                  <c:v>0.42093999999999998</c:v>
                </c:pt>
                <c:pt idx="1420">
                  <c:v>0.42194999999999999</c:v>
                </c:pt>
                <c:pt idx="1421">
                  <c:v>0.42247000000000001</c:v>
                </c:pt>
                <c:pt idx="1422">
                  <c:v>0.42248999999999998</c:v>
                </c:pt>
                <c:pt idx="1423">
                  <c:v>0.42348000000000002</c:v>
                </c:pt>
                <c:pt idx="1424">
                  <c:v>0.42359999999999998</c:v>
                </c:pt>
                <c:pt idx="1425">
                  <c:v>0.42398999999999998</c:v>
                </c:pt>
                <c:pt idx="1426">
                  <c:v>0.42459000000000002</c:v>
                </c:pt>
                <c:pt idx="1427">
                  <c:v>0.42568</c:v>
                </c:pt>
                <c:pt idx="1428">
                  <c:v>0.42602000000000001</c:v>
                </c:pt>
                <c:pt idx="1429">
                  <c:v>0.42699999999999999</c:v>
                </c:pt>
                <c:pt idx="1430">
                  <c:v>0.42703000000000002</c:v>
                </c:pt>
                <c:pt idx="1431">
                  <c:v>0.42792999999999998</c:v>
                </c:pt>
                <c:pt idx="1432">
                  <c:v>0.42859000000000003</c:v>
                </c:pt>
                <c:pt idx="1433">
                  <c:v>0.42895</c:v>
                </c:pt>
                <c:pt idx="1434">
                  <c:v>0.42903000000000002</c:v>
                </c:pt>
                <c:pt idx="1435">
                  <c:v>0.42975999999999998</c:v>
                </c:pt>
                <c:pt idx="1436">
                  <c:v>0.43020000000000003</c:v>
                </c:pt>
                <c:pt idx="1437">
                  <c:v>0.43493999999999999</c:v>
                </c:pt>
                <c:pt idx="1438">
                  <c:v>0.43546000000000001</c:v>
                </c:pt>
                <c:pt idx="1439">
                  <c:v>0.43683</c:v>
                </c:pt>
                <c:pt idx="1440">
                  <c:v>0.43759999999999999</c:v>
                </c:pt>
                <c:pt idx="1441">
                  <c:v>0.43783</c:v>
                </c:pt>
                <c:pt idx="1442">
                  <c:v>0.43890000000000001</c:v>
                </c:pt>
                <c:pt idx="1443">
                  <c:v>0.43891000000000002</c:v>
                </c:pt>
                <c:pt idx="1444">
                  <c:v>0.43935000000000002</c:v>
                </c:pt>
                <c:pt idx="1445">
                  <c:v>0.44013000000000002</c:v>
                </c:pt>
                <c:pt idx="1446">
                  <c:v>0.44067000000000001</c:v>
                </c:pt>
                <c:pt idx="1447">
                  <c:v>0.44148999999999999</c:v>
                </c:pt>
                <c:pt idx="1448">
                  <c:v>0.44245000000000001</c:v>
                </c:pt>
                <c:pt idx="1449">
                  <c:v>0.44263000000000002</c:v>
                </c:pt>
                <c:pt idx="1450">
                  <c:v>0.44361</c:v>
                </c:pt>
                <c:pt idx="1451">
                  <c:v>0.44391000000000003</c:v>
                </c:pt>
                <c:pt idx="1452">
                  <c:v>0.44763999999999998</c:v>
                </c:pt>
                <c:pt idx="1453">
                  <c:v>0.44885999999999998</c:v>
                </c:pt>
                <c:pt idx="1454">
                  <c:v>0.44890999999999998</c:v>
                </c:pt>
                <c:pt idx="1455">
                  <c:v>0.45068000000000003</c:v>
                </c:pt>
                <c:pt idx="1456">
                  <c:v>0.45106000000000002</c:v>
                </c:pt>
                <c:pt idx="1457">
                  <c:v>0.45162000000000002</c:v>
                </c:pt>
                <c:pt idx="1458">
                  <c:v>0.45162000000000002</c:v>
                </c:pt>
                <c:pt idx="1459">
                  <c:v>0.45162999999999998</c:v>
                </c:pt>
                <c:pt idx="1460">
                  <c:v>0.45218000000000003</c:v>
                </c:pt>
                <c:pt idx="1461">
                  <c:v>0.45328000000000002</c:v>
                </c:pt>
                <c:pt idx="1462">
                  <c:v>0.45345999999999997</c:v>
                </c:pt>
                <c:pt idx="1463">
                  <c:v>0.45457999999999998</c:v>
                </c:pt>
                <c:pt idx="1464">
                  <c:v>0.45477000000000001</c:v>
                </c:pt>
                <c:pt idx="1465">
                  <c:v>0.45884999999999998</c:v>
                </c:pt>
                <c:pt idx="1466">
                  <c:v>0.46063999999999999</c:v>
                </c:pt>
                <c:pt idx="1467">
                  <c:v>0.46104000000000001</c:v>
                </c:pt>
                <c:pt idx="1468">
                  <c:v>0.46163999999999999</c:v>
                </c:pt>
                <c:pt idx="1469">
                  <c:v>0.46643000000000001</c:v>
                </c:pt>
                <c:pt idx="1470">
                  <c:v>0.46654000000000001</c:v>
                </c:pt>
                <c:pt idx="1471">
                  <c:v>0.46842</c:v>
                </c:pt>
                <c:pt idx="1472">
                  <c:v>0.46887000000000001</c:v>
                </c:pt>
                <c:pt idx="1473">
                  <c:v>0.47042</c:v>
                </c:pt>
                <c:pt idx="1474">
                  <c:v>0.47065000000000001</c:v>
                </c:pt>
                <c:pt idx="1475">
                  <c:v>0.47162999999999999</c:v>
                </c:pt>
                <c:pt idx="1476">
                  <c:v>0.47204000000000002</c:v>
                </c:pt>
                <c:pt idx="1477">
                  <c:v>0.47565000000000002</c:v>
                </c:pt>
                <c:pt idx="1478">
                  <c:v>0.47786000000000001</c:v>
                </c:pt>
                <c:pt idx="1479">
                  <c:v>0.47941</c:v>
                </c:pt>
                <c:pt idx="1480">
                  <c:v>0.47946</c:v>
                </c:pt>
                <c:pt idx="1481">
                  <c:v>0.47987999999999997</c:v>
                </c:pt>
                <c:pt idx="1482">
                  <c:v>0.48064000000000001</c:v>
                </c:pt>
                <c:pt idx="1483">
                  <c:v>0.48065000000000002</c:v>
                </c:pt>
                <c:pt idx="1484">
                  <c:v>0.48164000000000001</c:v>
                </c:pt>
                <c:pt idx="1485">
                  <c:v>0.48887999999999998</c:v>
                </c:pt>
                <c:pt idx="1486">
                  <c:v>0.49243999999999999</c:v>
                </c:pt>
                <c:pt idx="1487">
                  <c:v>0.49498999999999999</c:v>
                </c:pt>
                <c:pt idx="1488">
                  <c:v>0.49565999999999999</c:v>
                </c:pt>
                <c:pt idx="1489">
                  <c:v>0.49579000000000001</c:v>
                </c:pt>
                <c:pt idx="1490">
                  <c:v>0.49739</c:v>
                </c:pt>
                <c:pt idx="1491">
                  <c:v>0.50066999999999995</c:v>
                </c:pt>
                <c:pt idx="1492">
                  <c:v>0.50097999999999998</c:v>
                </c:pt>
                <c:pt idx="1493">
                  <c:v>0.50282000000000004</c:v>
                </c:pt>
                <c:pt idx="1494">
                  <c:v>0.50285000000000002</c:v>
                </c:pt>
                <c:pt idx="1495">
                  <c:v>0.50305999999999995</c:v>
                </c:pt>
                <c:pt idx="1496">
                  <c:v>0.50316000000000005</c:v>
                </c:pt>
                <c:pt idx="1497">
                  <c:v>0.50592999999999999</c:v>
                </c:pt>
                <c:pt idx="1498">
                  <c:v>0.50614999999999999</c:v>
                </c:pt>
                <c:pt idx="1499">
                  <c:v>0.50724999999999998</c:v>
                </c:pt>
                <c:pt idx="1500">
                  <c:v>0.50739000000000001</c:v>
                </c:pt>
                <c:pt idx="1501">
                  <c:v>0.50824999999999998</c:v>
                </c:pt>
                <c:pt idx="1502">
                  <c:v>0.51015999999999995</c:v>
                </c:pt>
                <c:pt idx="1503">
                  <c:v>0.51095000000000002</c:v>
                </c:pt>
                <c:pt idx="1504">
                  <c:v>0.51168999999999998</c:v>
                </c:pt>
                <c:pt idx="1505">
                  <c:v>0.51387000000000005</c:v>
                </c:pt>
                <c:pt idx="1506">
                  <c:v>0.51436999999999999</c:v>
                </c:pt>
                <c:pt idx="1507">
                  <c:v>0.51468999999999998</c:v>
                </c:pt>
                <c:pt idx="1508">
                  <c:v>0.51726000000000005</c:v>
                </c:pt>
                <c:pt idx="1509">
                  <c:v>0.51883000000000001</c:v>
                </c:pt>
                <c:pt idx="1510">
                  <c:v>0.51885000000000003</c:v>
                </c:pt>
                <c:pt idx="1511">
                  <c:v>0.51941000000000004</c:v>
                </c:pt>
                <c:pt idx="1512">
                  <c:v>0.51968000000000003</c:v>
                </c:pt>
                <c:pt idx="1513">
                  <c:v>0.52271000000000001</c:v>
                </c:pt>
                <c:pt idx="1514">
                  <c:v>0.52400000000000002</c:v>
                </c:pt>
                <c:pt idx="1515">
                  <c:v>0.5262</c:v>
                </c:pt>
                <c:pt idx="1516">
                  <c:v>0.52859</c:v>
                </c:pt>
                <c:pt idx="1517">
                  <c:v>0.52937000000000001</c:v>
                </c:pt>
                <c:pt idx="1518">
                  <c:v>0.53098999999999996</c:v>
                </c:pt>
                <c:pt idx="1519">
                  <c:v>0.53110999999999997</c:v>
                </c:pt>
                <c:pt idx="1520">
                  <c:v>0.53124000000000005</c:v>
                </c:pt>
                <c:pt idx="1521">
                  <c:v>0.53225</c:v>
                </c:pt>
                <c:pt idx="1522">
                  <c:v>0.53271000000000002</c:v>
                </c:pt>
                <c:pt idx="1523">
                  <c:v>0.53371999999999997</c:v>
                </c:pt>
                <c:pt idx="1524">
                  <c:v>0.53434999999999999</c:v>
                </c:pt>
                <c:pt idx="1525">
                  <c:v>0.53534000000000004</c:v>
                </c:pt>
                <c:pt idx="1526">
                  <c:v>0.53571999999999997</c:v>
                </c:pt>
                <c:pt idx="1527">
                  <c:v>0.53942000000000001</c:v>
                </c:pt>
                <c:pt idx="1528">
                  <c:v>0.54096999999999995</c:v>
                </c:pt>
                <c:pt idx="1529">
                  <c:v>0.54152</c:v>
                </c:pt>
                <c:pt idx="1530">
                  <c:v>0.54544999999999999</c:v>
                </c:pt>
                <c:pt idx="1531">
                  <c:v>0.54834000000000005</c:v>
                </c:pt>
                <c:pt idx="1532">
                  <c:v>0.54881000000000002</c:v>
                </c:pt>
                <c:pt idx="1533">
                  <c:v>0.55020999999999998</c:v>
                </c:pt>
                <c:pt idx="1534">
                  <c:v>0.55032999999999999</c:v>
                </c:pt>
                <c:pt idx="1535">
                  <c:v>0.55045999999999995</c:v>
                </c:pt>
                <c:pt idx="1536">
                  <c:v>0.55266999999999999</c:v>
                </c:pt>
                <c:pt idx="1537">
                  <c:v>0.55374999999999996</c:v>
                </c:pt>
                <c:pt idx="1538">
                  <c:v>0.55384</c:v>
                </c:pt>
                <c:pt idx="1539">
                  <c:v>0.55781999999999998</c:v>
                </c:pt>
                <c:pt idx="1540">
                  <c:v>0.55881999999999998</c:v>
                </c:pt>
                <c:pt idx="1541">
                  <c:v>0.55881999999999998</c:v>
                </c:pt>
                <c:pt idx="1542">
                  <c:v>0.56181000000000003</c:v>
                </c:pt>
                <c:pt idx="1543">
                  <c:v>0.56269000000000002</c:v>
                </c:pt>
                <c:pt idx="1544">
                  <c:v>0.56283000000000005</c:v>
                </c:pt>
                <c:pt idx="1545">
                  <c:v>0.56437000000000004</c:v>
                </c:pt>
                <c:pt idx="1546">
                  <c:v>0.56437000000000004</c:v>
                </c:pt>
                <c:pt idx="1547">
                  <c:v>0.56437000000000004</c:v>
                </c:pt>
                <c:pt idx="1548">
                  <c:v>0.56481000000000003</c:v>
                </c:pt>
                <c:pt idx="1549">
                  <c:v>0.56879000000000002</c:v>
                </c:pt>
                <c:pt idx="1550">
                  <c:v>0.57542000000000004</c:v>
                </c:pt>
                <c:pt idx="1551">
                  <c:v>0.57577</c:v>
                </c:pt>
                <c:pt idx="1552">
                  <c:v>0.57618999999999998</c:v>
                </c:pt>
                <c:pt idx="1553">
                  <c:v>0.57667999999999997</c:v>
                </c:pt>
                <c:pt idx="1554">
                  <c:v>0.57737000000000005</c:v>
                </c:pt>
                <c:pt idx="1555">
                  <c:v>0.57830000000000004</c:v>
                </c:pt>
                <c:pt idx="1556">
                  <c:v>0.57830999999999999</c:v>
                </c:pt>
                <c:pt idx="1557">
                  <c:v>0.57882</c:v>
                </c:pt>
                <c:pt idx="1558">
                  <c:v>0.57891000000000004</c:v>
                </c:pt>
                <c:pt idx="1559">
                  <c:v>0.57967000000000002</c:v>
                </c:pt>
                <c:pt idx="1560">
                  <c:v>0.58067000000000002</c:v>
                </c:pt>
                <c:pt idx="1561">
                  <c:v>0.58079999999999998</c:v>
                </c:pt>
                <c:pt idx="1562">
                  <c:v>0.58301000000000003</c:v>
                </c:pt>
                <c:pt idx="1563">
                  <c:v>0.58330000000000004</c:v>
                </c:pt>
                <c:pt idx="1564">
                  <c:v>0.58382000000000001</c:v>
                </c:pt>
                <c:pt idx="1565">
                  <c:v>0.58382000000000001</c:v>
                </c:pt>
                <c:pt idx="1566">
                  <c:v>0.58389999999999997</c:v>
                </c:pt>
                <c:pt idx="1567">
                  <c:v>0.58582000000000001</c:v>
                </c:pt>
                <c:pt idx="1568">
                  <c:v>0.58730000000000004</c:v>
                </c:pt>
                <c:pt idx="1569">
                  <c:v>0.58879000000000004</c:v>
                </c:pt>
                <c:pt idx="1570">
                  <c:v>0.59028999999999998</c:v>
                </c:pt>
                <c:pt idx="1571">
                  <c:v>0.59179000000000004</c:v>
                </c:pt>
                <c:pt idx="1572">
                  <c:v>0.60067000000000004</c:v>
                </c:pt>
                <c:pt idx="1573">
                  <c:v>0.60155000000000003</c:v>
                </c:pt>
                <c:pt idx="1574">
                  <c:v>0.60328000000000004</c:v>
                </c:pt>
                <c:pt idx="1575">
                  <c:v>0.60626000000000002</c:v>
                </c:pt>
                <c:pt idx="1576">
                  <c:v>0.60826999999999998</c:v>
                </c:pt>
                <c:pt idx="1577">
                  <c:v>0.60875999999999997</c:v>
                </c:pt>
                <c:pt idx="1578">
                  <c:v>0.60877999999999999</c:v>
                </c:pt>
                <c:pt idx="1579">
                  <c:v>0.60980999999999996</c:v>
                </c:pt>
                <c:pt idx="1580">
                  <c:v>0.61070999999999998</c:v>
                </c:pt>
                <c:pt idx="1581">
                  <c:v>0.61126999999999998</c:v>
                </c:pt>
                <c:pt idx="1582">
                  <c:v>0.61177000000000004</c:v>
                </c:pt>
                <c:pt idx="1583">
                  <c:v>0.61577000000000004</c:v>
                </c:pt>
                <c:pt idx="1584">
                  <c:v>0.61875000000000002</c:v>
                </c:pt>
                <c:pt idx="1585">
                  <c:v>0.61941000000000002</c:v>
                </c:pt>
                <c:pt idx="1586">
                  <c:v>0.61982999999999999</c:v>
                </c:pt>
                <c:pt idx="1587">
                  <c:v>0.62070000000000003</c:v>
                </c:pt>
                <c:pt idx="1588">
                  <c:v>0.62182999999999999</c:v>
                </c:pt>
                <c:pt idx="1589">
                  <c:v>0.62524999999999997</c:v>
                </c:pt>
                <c:pt idx="1590">
                  <c:v>0.62724999999999997</c:v>
                </c:pt>
                <c:pt idx="1591">
                  <c:v>0.63077000000000005</c:v>
                </c:pt>
                <c:pt idx="1592">
                  <c:v>0.63183</c:v>
                </c:pt>
                <c:pt idx="1593">
                  <c:v>0.63224999999999998</c:v>
                </c:pt>
                <c:pt idx="1594">
                  <c:v>0.63399000000000005</c:v>
                </c:pt>
                <c:pt idx="1595">
                  <c:v>0.63776999999999995</c:v>
                </c:pt>
                <c:pt idx="1596">
                  <c:v>0.63793999999999995</c:v>
                </c:pt>
                <c:pt idx="1597">
                  <c:v>0.63824000000000003</c:v>
                </c:pt>
                <c:pt idx="1598">
                  <c:v>0.63873000000000002</c:v>
                </c:pt>
                <c:pt idx="1599">
                  <c:v>0.63934000000000002</c:v>
                </c:pt>
                <c:pt idx="1600">
                  <c:v>0.64185000000000003</c:v>
                </c:pt>
                <c:pt idx="1601">
                  <c:v>0.64310999999999996</c:v>
                </c:pt>
                <c:pt idx="1602">
                  <c:v>0.64371</c:v>
                </c:pt>
                <c:pt idx="1603">
                  <c:v>0.64371</c:v>
                </c:pt>
                <c:pt idx="1604">
                  <c:v>0.64770000000000005</c:v>
                </c:pt>
                <c:pt idx="1605">
                  <c:v>0.64851999999999999</c:v>
                </c:pt>
                <c:pt idx="1606">
                  <c:v>0.64870000000000005</c:v>
                </c:pt>
                <c:pt idx="1607">
                  <c:v>0.64961999999999998</c:v>
                </c:pt>
                <c:pt idx="1608">
                  <c:v>0.66213</c:v>
                </c:pt>
                <c:pt idx="1609">
                  <c:v>0.66469999999999996</c:v>
                </c:pt>
                <c:pt idx="1610">
                  <c:v>0.67071999999999998</c:v>
                </c:pt>
                <c:pt idx="1611">
                  <c:v>0.67773000000000005</c:v>
                </c:pt>
                <c:pt idx="1612">
                  <c:v>0.68189999999999995</c:v>
                </c:pt>
                <c:pt idx="1613">
                  <c:v>0.68371999999999999</c:v>
                </c:pt>
                <c:pt idx="1614">
                  <c:v>0.68518999999999997</c:v>
                </c:pt>
                <c:pt idx="1615">
                  <c:v>0.68872</c:v>
                </c:pt>
                <c:pt idx="1616">
                  <c:v>0.68935000000000002</c:v>
                </c:pt>
                <c:pt idx="1617">
                  <c:v>0.68935999999999997</c:v>
                </c:pt>
                <c:pt idx="1618">
                  <c:v>0.69072</c:v>
                </c:pt>
                <c:pt idx="1619">
                  <c:v>0.69318000000000002</c:v>
                </c:pt>
                <c:pt idx="1620">
                  <c:v>0.69718000000000002</c:v>
                </c:pt>
                <c:pt idx="1621">
                  <c:v>0.69818000000000002</c:v>
                </c:pt>
                <c:pt idx="1622">
                  <c:v>0.69918000000000002</c:v>
                </c:pt>
                <c:pt idx="1623">
                  <c:v>0.69918000000000002</c:v>
                </c:pt>
                <c:pt idx="1624">
                  <c:v>0.69932000000000005</c:v>
                </c:pt>
                <c:pt idx="1625">
                  <c:v>0.69991999999999999</c:v>
                </c:pt>
                <c:pt idx="1626">
                  <c:v>0.70069999999999999</c:v>
                </c:pt>
                <c:pt idx="1627">
                  <c:v>0.70116999999999996</c:v>
                </c:pt>
                <c:pt idx="1628">
                  <c:v>0.70191999999999999</c:v>
                </c:pt>
                <c:pt idx="1629">
                  <c:v>0.70191999999999999</c:v>
                </c:pt>
                <c:pt idx="1630">
                  <c:v>0.71570999999999996</c:v>
                </c:pt>
                <c:pt idx="1631">
                  <c:v>0.71874000000000005</c:v>
                </c:pt>
                <c:pt idx="1632">
                  <c:v>0.71967999999999999</c:v>
                </c:pt>
                <c:pt idx="1633">
                  <c:v>0.71969000000000005</c:v>
                </c:pt>
                <c:pt idx="1634">
                  <c:v>0.72014999999999996</c:v>
                </c:pt>
                <c:pt idx="1635">
                  <c:v>0.72074000000000005</c:v>
                </c:pt>
                <c:pt idx="1636">
                  <c:v>0.72674000000000005</c:v>
                </c:pt>
                <c:pt idx="1637">
                  <c:v>0.72774000000000005</c:v>
                </c:pt>
                <c:pt idx="1638">
                  <c:v>0.72865999999999997</c:v>
                </c:pt>
                <c:pt idx="1639">
                  <c:v>0.73014000000000001</c:v>
                </c:pt>
                <c:pt idx="1640">
                  <c:v>0.73160999999999998</c:v>
                </c:pt>
                <c:pt idx="1641">
                  <c:v>0.73368</c:v>
                </c:pt>
                <c:pt idx="1642">
                  <c:v>0.73394999999999999</c:v>
                </c:pt>
                <c:pt idx="1643">
                  <c:v>0.73494999999999999</c:v>
                </c:pt>
                <c:pt idx="1644">
                  <c:v>0.73568</c:v>
                </c:pt>
                <c:pt idx="1645">
                  <c:v>0.73595999999999995</c:v>
                </c:pt>
                <c:pt idx="1646">
                  <c:v>0.73675000000000002</c:v>
                </c:pt>
                <c:pt idx="1647">
                  <c:v>0.74195999999999995</c:v>
                </c:pt>
                <c:pt idx="1648">
                  <c:v>0.74275999999999998</c:v>
                </c:pt>
                <c:pt idx="1649">
                  <c:v>0.74573</c:v>
                </c:pt>
                <c:pt idx="1650">
                  <c:v>0.74607000000000001</c:v>
                </c:pt>
                <c:pt idx="1651">
                  <c:v>0.74911000000000005</c:v>
                </c:pt>
                <c:pt idx="1652">
                  <c:v>0.74929999999999997</c:v>
                </c:pt>
                <c:pt idx="1653">
                  <c:v>0.75073999999999996</c:v>
                </c:pt>
                <c:pt idx="1654">
                  <c:v>0.75899000000000005</c:v>
                </c:pt>
                <c:pt idx="1655">
                  <c:v>0.76075999999999999</c:v>
                </c:pt>
                <c:pt idx="1656">
                  <c:v>0.7611</c:v>
                </c:pt>
                <c:pt idx="1657">
                  <c:v>0.76165000000000005</c:v>
                </c:pt>
                <c:pt idx="1658">
                  <c:v>0.76566000000000001</c:v>
                </c:pt>
                <c:pt idx="1659">
                  <c:v>0.76666000000000001</c:v>
                </c:pt>
                <c:pt idx="1660">
                  <c:v>0.76673999999999998</c:v>
                </c:pt>
                <c:pt idx="1661">
                  <c:v>0.76709000000000005</c:v>
                </c:pt>
                <c:pt idx="1662">
                  <c:v>0.76865000000000006</c:v>
                </c:pt>
                <c:pt idx="1663">
                  <c:v>0.76932</c:v>
                </c:pt>
                <c:pt idx="1664">
                  <c:v>0.77309000000000005</c:v>
                </c:pt>
                <c:pt idx="1665">
                  <c:v>0.77929000000000004</c:v>
                </c:pt>
                <c:pt idx="1666">
                  <c:v>0.78807000000000005</c:v>
                </c:pt>
                <c:pt idx="1667">
                  <c:v>0.78907000000000005</c:v>
                </c:pt>
                <c:pt idx="1668">
                  <c:v>0.78927999999999998</c:v>
                </c:pt>
                <c:pt idx="1669">
                  <c:v>0.79661999999999999</c:v>
                </c:pt>
                <c:pt idx="1670">
                  <c:v>0.79862999999999995</c:v>
                </c:pt>
                <c:pt idx="1671">
                  <c:v>0.83980999999999995</c:v>
                </c:pt>
                <c:pt idx="1672">
                  <c:v>0.83980999999999995</c:v>
                </c:pt>
                <c:pt idx="1673">
                  <c:v>0.85482000000000002</c:v>
                </c:pt>
                <c:pt idx="1674">
                  <c:v>0.93584999999999996</c:v>
                </c:pt>
                <c:pt idx="1675">
                  <c:v>0.97423000000000004</c:v>
                </c:pt>
                <c:pt idx="1676">
                  <c:v>1.0124200000000001</c:v>
                </c:pt>
                <c:pt idx="1677">
                  <c:v>1.0198799999999999</c:v>
                </c:pt>
                <c:pt idx="1678">
                  <c:v>1.02088</c:v>
                </c:pt>
                <c:pt idx="1679">
                  <c:v>1.02789</c:v>
                </c:pt>
                <c:pt idx="1680">
                  <c:v>1.04817</c:v>
                </c:pt>
                <c:pt idx="1681">
                  <c:v>1.1209199999999999</c:v>
                </c:pt>
                <c:pt idx="1682">
                  <c:v>1.2322500000000001</c:v>
                </c:pt>
                <c:pt idx="1683">
                  <c:v>1.23597</c:v>
                </c:pt>
                <c:pt idx="1684">
                  <c:v>1.29911</c:v>
                </c:pt>
                <c:pt idx="1685">
                  <c:v>1.3041</c:v>
                </c:pt>
                <c:pt idx="1686">
                  <c:v>1.3061100000000001</c:v>
                </c:pt>
                <c:pt idx="1687">
                  <c:v>1.3131699999999999</c:v>
                </c:pt>
                <c:pt idx="1688">
                  <c:v>1.3290999999999999</c:v>
                </c:pt>
                <c:pt idx="1689">
                  <c:v>1.34101</c:v>
                </c:pt>
                <c:pt idx="1690">
                  <c:v>1.3513599999999999</c:v>
                </c:pt>
                <c:pt idx="1691">
                  <c:v>1.35608</c:v>
                </c:pt>
                <c:pt idx="1692">
                  <c:v>1.39103</c:v>
                </c:pt>
                <c:pt idx="1693">
                  <c:v>1.4163300000000001</c:v>
                </c:pt>
                <c:pt idx="1694">
                  <c:v>1.5428999999999999</c:v>
                </c:pt>
                <c:pt idx="1695">
                  <c:v>1.54901</c:v>
                </c:pt>
                <c:pt idx="1696">
                  <c:v>1.6150500000000001</c:v>
                </c:pt>
                <c:pt idx="1697">
                  <c:v>1.69706</c:v>
                </c:pt>
                <c:pt idx="1698">
                  <c:v>1.8011900000000001</c:v>
                </c:pt>
                <c:pt idx="1699">
                  <c:v>1.9116500000000001</c:v>
                </c:pt>
                <c:pt idx="1700">
                  <c:v>2.2613699999999999</c:v>
                </c:pt>
              </c:numCache>
            </c:numRef>
          </c:xVal>
          <c:yVal>
            <c:numRef>
              <c:f>'SNe Ia Data'!$L$7:$L$1707</c:f>
              <c:numCache>
                <c:formatCode>0.00</c:formatCode>
                <c:ptCount val="1701"/>
                <c:pt idx="0">
                  <c:v>6.407857907184777</c:v>
                </c:pt>
                <c:pt idx="1">
                  <c:v>6.3811966510758458</c:v>
                </c:pt>
                <c:pt idx="2">
                  <c:v>14.230712474322047</c:v>
                </c:pt>
                <c:pt idx="3">
                  <c:v>14.417983162057007</c:v>
                </c:pt>
                <c:pt idx="4">
                  <c:v>14.710387126287154</c:v>
                </c:pt>
                <c:pt idx="5">
                  <c:v>14.508127072996244</c:v>
                </c:pt>
                <c:pt idx="6">
                  <c:v>12.509803615567796</c:v>
                </c:pt>
                <c:pt idx="7">
                  <c:v>13.326260728696848</c:v>
                </c:pt>
                <c:pt idx="8">
                  <c:v>12.301440150253114</c:v>
                </c:pt>
                <c:pt idx="9">
                  <c:v>12.752307604414076</c:v>
                </c:pt>
                <c:pt idx="10">
                  <c:v>19.173280670959734</c:v>
                </c:pt>
                <c:pt idx="11">
                  <c:v>22.239047559168625</c:v>
                </c:pt>
                <c:pt idx="12">
                  <c:v>20.406137938116188</c:v>
                </c:pt>
                <c:pt idx="13">
                  <c:v>21.952560766999163</c:v>
                </c:pt>
                <c:pt idx="14">
                  <c:v>16.195842375981666</c:v>
                </c:pt>
                <c:pt idx="15">
                  <c:v>18.874668423611666</c:v>
                </c:pt>
                <c:pt idx="16">
                  <c:v>19.158130181077411</c:v>
                </c:pt>
                <c:pt idx="17">
                  <c:v>20.208931973840112</c:v>
                </c:pt>
                <c:pt idx="18">
                  <c:v>20.875092376466782</c:v>
                </c:pt>
                <c:pt idx="19">
                  <c:v>24.67433643209208</c:v>
                </c:pt>
                <c:pt idx="20">
                  <c:v>26.50521430396314</c:v>
                </c:pt>
                <c:pt idx="21">
                  <c:v>17.430287478214897</c:v>
                </c:pt>
                <c:pt idx="22">
                  <c:v>16.261260532808201</c:v>
                </c:pt>
                <c:pt idx="23">
                  <c:v>20.945564333875424</c:v>
                </c:pt>
                <c:pt idx="24">
                  <c:v>17.279324316325017</c:v>
                </c:pt>
                <c:pt idx="25">
                  <c:v>18.3169727786557</c:v>
                </c:pt>
                <c:pt idx="26">
                  <c:v>22.163325666564734</c:v>
                </c:pt>
                <c:pt idx="27">
                  <c:v>18.872971844229681</c:v>
                </c:pt>
                <c:pt idx="28">
                  <c:v>20.295206128840071</c:v>
                </c:pt>
                <c:pt idx="29">
                  <c:v>21.090500105109278</c:v>
                </c:pt>
                <c:pt idx="30">
                  <c:v>22.895260750342914</c:v>
                </c:pt>
                <c:pt idx="31">
                  <c:v>24.012580510777155</c:v>
                </c:pt>
                <c:pt idx="32">
                  <c:v>23.650916129323363</c:v>
                </c:pt>
                <c:pt idx="33">
                  <c:v>21.07226668655802</c:v>
                </c:pt>
                <c:pt idx="34">
                  <c:v>20.449095963891867</c:v>
                </c:pt>
                <c:pt idx="35">
                  <c:v>22.439695118833495</c:v>
                </c:pt>
                <c:pt idx="36">
                  <c:v>27.306941504239017</c:v>
                </c:pt>
                <c:pt idx="37">
                  <c:v>31.599684752939872</c:v>
                </c:pt>
                <c:pt idx="38">
                  <c:v>24.329651270076635</c:v>
                </c:pt>
                <c:pt idx="39">
                  <c:v>26.283316693758287</c:v>
                </c:pt>
                <c:pt idx="40">
                  <c:v>24.492919662456586</c:v>
                </c:pt>
                <c:pt idx="41">
                  <c:v>14.419306188284228</c:v>
                </c:pt>
                <c:pt idx="42">
                  <c:v>16.771914423253452</c:v>
                </c:pt>
                <c:pt idx="43">
                  <c:v>25.420718497585245</c:v>
                </c:pt>
                <c:pt idx="44">
                  <c:v>24.378178854819623</c:v>
                </c:pt>
                <c:pt idx="45">
                  <c:v>26.054672225470355</c:v>
                </c:pt>
                <c:pt idx="46">
                  <c:v>24.825237338271265</c:v>
                </c:pt>
                <c:pt idx="47">
                  <c:v>26.872508195023038</c:v>
                </c:pt>
                <c:pt idx="48">
                  <c:v>26.9786430442789</c:v>
                </c:pt>
                <c:pt idx="49">
                  <c:v>26.268761531694057</c:v>
                </c:pt>
                <c:pt idx="50">
                  <c:v>39.037954900179301</c:v>
                </c:pt>
                <c:pt idx="51">
                  <c:v>29.235601934875067</c:v>
                </c:pt>
                <c:pt idx="52">
                  <c:v>30.530133967139665</c:v>
                </c:pt>
                <c:pt idx="53">
                  <c:v>30.272603172873133</c:v>
                </c:pt>
                <c:pt idx="54">
                  <c:v>23.18957193994661</c:v>
                </c:pt>
                <c:pt idx="55">
                  <c:v>17.802686905345762</c:v>
                </c:pt>
                <c:pt idx="56">
                  <c:v>28.633951037241342</c:v>
                </c:pt>
                <c:pt idx="57">
                  <c:v>25.242997832406925</c:v>
                </c:pt>
                <c:pt idx="58">
                  <c:v>26.606774202047035</c:v>
                </c:pt>
                <c:pt idx="59">
                  <c:v>26.481856019713529</c:v>
                </c:pt>
                <c:pt idx="60">
                  <c:v>26.561232292722789</c:v>
                </c:pt>
                <c:pt idx="61">
                  <c:v>29.891522291229318</c:v>
                </c:pt>
                <c:pt idx="62">
                  <c:v>29.33549901275773</c:v>
                </c:pt>
                <c:pt idx="63">
                  <c:v>29.4982190966244</c:v>
                </c:pt>
                <c:pt idx="64">
                  <c:v>29.290010947196158</c:v>
                </c:pt>
                <c:pt idx="65">
                  <c:v>31.560435240233222</c:v>
                </c:pt>
                <c:pt idx="66">
                  <c:v>32.24567083672757</c:v>
                </c:pt>
                <c:pt idx="67">
                  <c:v>37.499990698042168</c:v>
                </c:pt>
                <c:pt idx="68">
                  <c:v>36.452819572598393</c:v>
                </c:pt>
                <c:pt idx="69">
                  <c:v>36.676547570504617</c:v>
                </c:pt>
                <c:pt idx="70">
                  <c:v>29.166970742664041</c:v>
                </c:pt>
                <c:pt idx="71">
                  <c:v>28.390441480676511</c:v>
                </c:pt>
                <c:pt idx="72">
                  <c:v>33.862347017464735</c:v>
                </c:pt>
                <c:pt idx="73">
                  <c:v>34.017495467979572</c:v>
                </c:pt>
                <c:pt idx="74">
                  <c:v>32.234566361534199</c:v>
                </c:pt>
                <c:pt idx="75">
                  <c:v>34.460818100980639</c:v>
                </c:pt>
                <c:pt idx="76">
                  <c:v>30.274359238331318</c:v>
                </c:pt>
                <c:pt idx="77">
                  <c:v>35.919258936681445</c:v>
                </c:pt>
                <c:pt idx="78">
                  <c:v>34.58076399983517</c:v>
                </c:pt>
                <c:pt idx="79">
                  <c:v>32.100583488801369</c:v>
                </c:pt>
                <c:pt idx="80">
                  <c:v>31.217655091478729</c:v>
                </c:pt>
                <c:pt idx="81">
                  <c:v>44.2242636009574</c:v>
                </c:pt>
                <c:pt idx="82">
                  <c:v>33.145586552183261</c:v>
                </c:pt>
                <c:pt idx="83">
                  <c:v>35.745658864658921</c:v>
                </c:pt>
                <c:pt idx="84">
                  <c:v>33.095572127893384</c:v>
                </c:pt>
                <c:pt idx="85">
                  <c:v>35.687123303032216</c:v>
                </c:pt>
                <c:pt idx="86">
                  <c:v>35.465836352267566</c:v>
                </c:pt>
                <c:pt idx="87">
                  <c:v>35.746870154115456</c:v>
                </c:pt>
                <c:pt idx="88">
                  <c:v>29.208063760694795</c:v>
                </c:pt>
                <c:pt idx="89">
                  <c:v>29.668267082191964</c:v>
                </c:pt>
                <c:pt idx="90">
                  <c:v>28.728872770930803</c:v>
                </c:pt>
                <c:pt idx="91">
                  <c:v>31.364371985257772</c:v>
                </c:pt>
                <c:pt idx="92">
                  <c:v>38.385985419039677</c:v>
                </c:pt>
                <c:pt idx="93">
                  <c:v>36.673841577271325</c:v>
                </c:pt>
                <c:pt idx="94">
                  <c:v>36.219484212139555</c:v>
                </c:pt>
                <c:pt idx="95">
                  <c:v>38.159195674372057</c:v>
                </c:pt>
                <c:pt idx="96">
                  <c:v>38.333764104981512</c:v>
                </c:pt>
                <c:pt idx="97">
                  <c:v>38.61806044786227</c:v>
                </c:pt>
                <c:pt idx="98">
                  <c:v>29.808159677236585</c:v>
                </c:pt>
                <c:pt idx="99">
                  <c:v>40.088047783683734</c:v>
                </c:pt>
                <c:pt idx="100">
                  <c:v>44.562254437358156</c:v>
                </c:pt>
                <c:pt idx="101">
                  <c:v>44.163011753199399</c:v>
                </c:pt>
                <c:pt idx="102">
                  <c:v>43.988670338664761</c:v>
                </c:pt>
                <c:pt idx="103">
                  <c:v>37.272683643324598</c:v>
                </c:pt>
                <c:pt idx="104">
                  <c:v>36.085698198991075</c:v>
                </c:pt>
                <c:pt idx="105">
                  <c:v>36.762376792620323</c:v>
                </c:pt>
                <c:pt idx="106">
                  <c:v>38.47218088528038</c:v>
                </c:pt>
                <c:pt idx="107">
                  <c:v>49.919472327504039</c:v>
                </c:pt>
                <c:pt idx="108">
                  <c:v>31.976881491005514</c:v>
                </c:pt>
                <c:pt idx="109">
                  <c:v>33.75027967455398</c:v>
                </c:pt>
                <c:pt idx="110">
                  <c:v>36.791639230066394</c:v>
                </c:pt>
                <c:pt idx="111">
                  <c:v>35.012190275745155</c:v>
                </c:pt>
                <c:pt idx="112">
                  <c:v>38.839426989704897</c:v>
                </c:pt>
                <c:pt idx="113">
                  <c:v>39.690061513734385</c:v>
                </c:pt>
                <c:pt idx="114">
                  <c:v>45.422835566215113</c:v>
                </c:pt>
                <c:pt idx="115">
                  <c:v>43.125568780244443</c:v>
                </c:pt>
                <c:pt idx="116">
                  <c:v>45.868304189460048</c:v>
                </c:pt>
                <c:pt idx="117">
                  <c:v>42.377142110664828</c:v>
                </c:pt>
                <c:pt idx="118">
                  <c:v>41.98400392878311</c:v>
                </c:pt>
                <c:pt idx="119">
                  <c:v>45.533923021141732</c:v>
                </c:pt>
                <c:pt idx="120">
                  <c:v>44.47547425604121</c:v>
                </c:pt>
                <c:pt idx="121">
                  <c:v>42.610761541414647</c:v>
                </c:pt>
                <c:pt idx="122">
                  <c:v>39.47827633169031</c:v>
                </c:pt>
                <c:pt idx="123">
                  <c:v>44.172896327187679</c:v>
                </c:pt>
                <c:pt idx="124">
                  <c:v>52.55717724822744</c:v>
                </c:pt>
                <c:pt idx="125">
                  <c:v>54.408841651445691</c:v>
                </c:pt>
                <c:pt idx="126">
                  <c:v>52.015244230589502</c:v>
                </c:pt>
                <c:pt idx="127">
                  <c:v>59.303579267696328</c:v>
                </c:pt>
                <c:pt idx="128">
                  <c:v>48.882514030613279</c:v>
                </c:pt>
                <c:pt idx="129">
                  <c:v>51.05520002282924</c:v>
                </c:pt>
                <c:pt idx="130">
                  <c:v>52.614269620792903</c:v>
                </c:pt>
                <c:pt idx="131">
                  <c:v>50.861140912103366</c:v>
                </c:pt>
                <c:pt idx="132">
                  <c:v>60.44207452377703</c:v>
                </c:pt>
                <c:pt idx="133">
                  <c:v>57.004774234034606</c:v>
                </c:pt>
                <c:pt idx="134">
                  <c:v>56.083197458971412</c:v>
                </c:pt>
                <c:pt idx="135">
                  <c:v>56.912713956871812</c:v>
                </c:pt>
                <c:pt idx="136">
                  <c:v>55.804927724994485</c:v>
                </c:pt>
                <c:pt idx="137">
                  <c:v>55.826106274776564</c:v>
                </c:pt>
                <c:pt idx="138">
                  <c:v>52.663576176138633</c:v>
                </c:pt>
                <c:pt idx="139">
                  <c:v>50.798288564802078</c:v>
                </c:pt>
                <c:pt idx="140">
                  <c:v>53.511014313082448</c:v>
                </c:pt>
                <c:pt idx="141">
                  <c:v>53.741823366158002</c:v>
                </c:pt>
                <c:pt idx="142">
                  <c:v>50.81812807075336</c:v>
                </c:pt>
                <c:pt idx="143">
                  <c:v>54.867171282402666</c:v>
                </c:pt>
                <c:pt idx="144">
                  <c:v>57.178955796782319</c:v>
                </c:pt>
                <c:pt idx="145">
                  <c:v>50.743822120713183</c:v>
                </c:pt>
                <c:pt idx="146">
                  <c:v>49.947729838144426</c:v>
                </c:pt>
                <c:pt idx="147">
                  <c:v>49.664592223428606</c:v>
                </c:pt>
                <c:pt idx="148">
                  <c:v>48.056284939111777</c:v>
                </c:pt>
                <c:pt idx="149">
                  <c:v>59.721830421455948</c:v>
                </c:pt>
                <c:pt idx="150">
                  <c:v>60.167591625490566</c:v>
                </c:pt>
                <c:pt idx="151">
                  <c:v>58.485206276917722</c:v>
                </c:pt>
                <c:pt idx="152">
                  <c:v>59.273602040877805</c:v>
                </c:pt>
                <c:pt idx="153">
                  <c:v>57.748456380060517</c:v>
                </c:pt>
                <c:pt idx="154">
                  <c:v>58.649615597611344</c:v>
                </c:pt>
                <c:pt idx="155">
                  <c:v>57.192533863862195</c:v>
                </c:pt>
                <c:pt idx="156">
                  <c:v>54.979477729209705</c:v>
                </c:pt>
                <c:pt idx="157">
                  <c:v>56.478249184226485</c:v>
                </c:pt>
                <c:pt idx="158">
                  <c:v>58.141064905722139</c:v>
                </c:pt>
                <c:pt idx="159">
                  <c:v>54.424376155429876</c:v>
                </c:pt>
                <c:pt idx="160">
                  <c:v>59.320203196624611</c:v>
                </c:pt>
                <c:pt idx="161">
                  <c:v>60.129815046541758</c:v>
                </c:pt>
                <c:pt idx="162">
                  <c:v>60.454143588144731</c:v>
                </c:pt>
                <c:pt idx="163">
                  <c:v>59.24867785089576</c:v>
                </c:pt>
                <c:pt idx="164">
                  <c:v>75.598609585054831</c:v>
                </c:pt>
                <c:pt idx="165">
                  <c:v>71.050479957015014</c:v>
                </c:pt>
                <c:pt idx="166">
                  <c:v>73.513431253346496</c:v>
                </c:pt>
                <c:pt idx="167">
                  <c:v>61.309292152263303</c:v>
                </c:pt>
                <c:pt idx="168">
                  <c:v>69.286695984960787</c:v>
                </c:pt>
                <c:pt idx="169">
                  <c:v>57.086026764873097</c:v>
                </c:pt>
                <c:pt idx="170">
                  <c:v>60.335617799602488</c:v>
                </c:pt>
                <c:pt idx="171">
                  <c:v>61.182200653020722</c:v>
                </c:pt>
                <c:pt idx="172">
                  <c:v>57.528757462823343</c:v>
                </c:pt>
                <c:pt idx="173">
                  <c:v>56.507878149178303</c:v>
                </c:pt>
                <c:pt idx="174">
                  <c:v>60.390467830951572</c:v>
                </c:pt>
                <c:pt idx="175">
                  <c:v>58.643154663521877</c:v>
                </c:pt>
                <c:pt idx="176">
                  <c:v>65.463227907226269</c:v>
                </c:pt>
                <c:pt idx="177">
                  <c:v>71.171383802155574</c:v>
                </c:pt>
                <c:pt idx="178">
                  <c:v>59.241467485255768</c:v>
                </c:pt>
                <c:pt idx="179">
                  <c:v>65.147439013959342</c:v>
                </c:pt>
                <c:pt idx="180">
                  <c:v>62.570701209238365</c:v>
                </c:pt>
                <c:pt idx="181">
                  <c:v>57.057347188469727</c:v>
                </c:pt>
                <c:pt idx="182">
                  <c:v>68.945402066286064</c:v>
                </c:pt>
                <c:pt idx="183">
                  <c:v>57.592595085182296</c:v>
                </c:pt>
                <c:pt idx="184">
                  <c:v>65.136642067309381</c:v>
                </c:pt>
                <c:pt idx="185">
                  <c:v>75.809261856599647</c:v>
                </c:pt>
                <c:pt idx="186">
                  <c:v>67.078741935504212</c:v>
                </c:pt>
                <c:pt idx="187">
                  <c:v>66.289458896525943</c:v>
                </c:pt>
                <c:pt idx="188">
                  <c:v>68.590372274532342</c:v>
                </c:pt>
                <c:pt idx="189">
                  <c:v>71.060265860669674</c:v>
                </c:pt>
                <c:pt idx="190">
                  <c:v>68.780173973863455</c:v>
                </c:pt>
                <c:pt idx="191">
                  <c:v>63.610529895540836</c:v>
                </c:pt>
                <c:pt idx="192">
                  <c:v>60.143444702873786</c:v>
                </c:pt>
                <c:pt idx="193">
                  <c:v>56.279352994150841</c:v>
                </c:pt>
                <c:pt idx="194">
                  <c:v>57.144743805162896</c:v>
                </c:pt>
                <c:pt idx="195">
                  <c:v>65.779181410585494</c:v>
                </c:pt>
                <c:pt idx="196">
                  <c:v>63.67169817518986</c:v>
                </c:pt>
                <c:pt idx="197">
                  <c:v>73.82571095636608</c:v>
                </c:pt>
                <c:pt idx="198">
                  <c:v>66.332496044904005</c:v>
                </c:pt>
                <c:pt idx="199">
                  <c:v>65.616446621537833</c:v>
                </c:pt>
                <c:pt idx="200">
                  <c:v>67.581457534122819</c:v>
                </c:pt>
                <c:pt idx="201">
                  <c:v>63.11648344211207</c:v>
                </c:pt>
                <c:pt idx="202">
                  <c:v>58.954945197792362</c:v>
                </c:pt>
                <c:pt idx="203">
                  <c:v>74.000763743573231</c:v>
                </c:pt>
                <c:pt idx="204">
                  <c:v>64.640727862048337</c:v>
                </c:pt>
                <c:pt idx="205">
                  <c:v>67.898911487305355</c:v>
                </c:pt>
                <c:pt idx="206">
                  <c:v>67.849627548415071</c:v>
                </c:pt>
                <c:pt idx="207">
                  <c:v>64.363247105616509</c:v>
                </c:pt>
                <c:pt idx="208">
                  <c:v>66.716040246765829</c:v>
                </c:pt>
                <c:pt idx="209">
                  <c:v>70.366924516047774</c:v>
                </c:pt>
                <c:pt idx="210">
                  <c:v>60.22011132092031</c:v>
                </c:pt>
                <c:pt idx="211">
                  <c:v>68.178755252475398</c:v>
                </c:pt>
                <c:pt idx="212">
                  <c:v>63.634522059802862</c:v>
                </c:pt>
                <c:pt idx="213">
                  <c:v>72.156573022046189</c:v>
                </c:pt>
                <c:pt idx="214">
                  <c:v>73.8688534154211</c:v>
                </c:pt>
                <c:pt idx="215">
                  <c:v>60.753735766919796</c:v>
                </c:pt>
                <c:pt idx="216">
                  <c:v>68.580309636475931</c:v>
                </c:pt>
                <c:pt idx="217">
                  <c:v>74.175937839050818</c:v>
                </c:pt>
                <c:pt idx="218">
                  <c:v>77.462490161846404</c:v>
                </c:pt>
                <c:pt idx="219">
                  <c:v>63.217928653217086</c:v>
                </c:pt>
                <c:pt idx="220">
                  <c:v>58.472941808396051</c:v>
                </c:pt>
                <c:pt idx="221">
                  <c:v>61.322806138309396</c:v>
                </c:pt>
                <c:pt idx="222">
                  <c:v>79.916184342361717</c:v>
                </c:pt>
                <c:pt idx="223">
                  <c:v>75.640559049726576</c:v>
                </c:pt>
                <c:pt idx="224">
                  <c:v>61.631434464204368</c:v>
                </c:pt>
                <c:pt idx="225">
                  <c:v>67.766847684324134</c:v>
                </c:pt>
                <c:pt idx="226">
                  <c:v>60.635084649154166</c:v>
                </c:pt>
                <c:pt idx="227">
                  <c:v>66.391507814338581</c:v>
                </c:pt>
                <c:pt idx="228">
                  <c:v>84.701000830024682</c:v>
                </c:pt>
                <c:pt idx="229">
                  <c:v>68.30581412779631</c:v>
                </c:pt>
                <c:pt idx="230">
                  <c:v>66.980174399694334</c:v>
                </c:pt>
                <c:pt idx="231">
                  <c:v>76.472714443872178</c:v>
                </c:pt>
                <c:pt idx="232">
                  <c:v>82.55173360946327</c:v>
                </c:pt>
                <c:pt idx="233">
                  <c:v>75.429258422328843</c:v>
                </c:pt>
                <c:pt idx="234">
                  <c:v>69.733133608332395</c:v>
                </c:pt>
                <c:pt idx="235">
                  <c:v>68.461475415921967</c:v>
                </c:pt>
                <c:pt idx="236">
                  <c:v>57.555767292853666</c:v>
                </c:pt>
                <c:pt idx="237">
                  <c:v>73.698935330538177</c:v>
                </c:pt>
                <c:pt idx="238">
                  <c:v>74.727135697239433</c:v>
                </c:pt>
                <c:pt idx="239">
                  <c:v>65.70671617581732</c:v>
                </c:pt>
                <c:pt idx="240">
                  <c:v>70.496472512477339</c:v>
                </c:pt>
                <c:pt idx="241">
                  <c:v>75.241219859588796</c:v>
                </c:pt>
                <c:pt idx="242">
                  <c:v>73.317600304069586</c:v>
                </c:pt>
                <c:pt idx="243">
                  <c:v>69.266445849560327</c:v>
                </c:pt>
                <c:pt idx="244">
                  <c:v>68.670866242870844</c:v>
                </c:pt>
                <c:pt idx="245">
                  <c:v>73.718218268643511</c:v>
                </c:pt>
                <c:pt idx="246">
                  <c:v>69.376567863000659</c:v>
                </c:pt>
                <c:pt idx="247">
                  <c:v>83.372025367931542</c:v>
                </c:pt>
                <c:pt idx="248">
                  <c:v>102.49815263499764</c:v>
                </c:pt>
                <c:pt idx="249">
                  <c:v>67.010853150017951</c:v>
                </c:pt>
                <c:pt idx="250">
                  <c:v>77.77786578711931</c:v>
                </c:pt>
                <c:pt idx="251">
                  <c:v>76.24962883815094</c:v>
                </c:pt>
                <c:pt idx="252">
                  <c:v>79.755520560757873</c:v>
                </c:pt>
                <c:pt idx="253">
                  <c:v>80.849399950509465</c:v>
                </c:pt>
                <c:pt idx="254">
                  <c:v>80.18720101185734</c:v>
                </c:pt>
                <c:pt idx="255">
                  <c:v>84.062348696843017</c:v>
                </c:pt>
                <c:pt idx="256">
                  <c:v>79.768808301734694</c:v>
                </c:pt>
                <c:pt idx="257">
                  <c:v>79.246339376013182</c:v>
                </c:pt>
                <c:pt idx="258">
                  <c:v>78.245765548692972</c:v>
                </c:pt>
                <c:pt idx="259">
                  <c:v>90.723672881708978</c:v>
                </c:pt>
                <c:pt idx="260">
                  <c:v>92.151319459087446</c:v>
                </c:pt>
                <c:pt idx="261">
                  <c:v>87.453830008663957</c:v>
                </c:pt>
                <c:pt idx="262">
                  <c:v>86.916072197795643</c:v>
                </c:pt>
                <c:pt idx="263">
                  <c:v>88.133683174041238</c:v>
                </c:pt>
                <c:pt idx="264">
                  <c:v>75.934475237205504</c:v>
                </c:pt>
                <c:pt idx="265">
                  <c:v>87.551924166098118</c:v>
                </c:pt>
                <c:pt idx="266">
                  <c:v>83.009105125275852</c:v>
                </c:pt>
                <c:pt idx="267">
                  <c:v>76.465222749160802</c:v>
                </c:pt>
                <c:pt idx="268">
                  <c:v>86.51634822784662</c:v>
                </c:pt>
                <c:pt idx="269">
                  <c:v>82.505744204863646</c:v>
                </c:pt>
                <c:pt idx="270">
                  <c:v>76.682192544678713</c:v>
                </c:pt>
                <c:pt idx="271">
                  <c:v>81.561921748245837</c:v>
                </c:pt>
                <c:pt idx="272">
                  <c:v>83.851392263198434</c:v>
                </c:pt>
                <c:pt idx="273">
                  <c:v>98.321637294845161</c:v>
                </c:pt>
                <c:pt idx="274">
                  <c:v>92.218015475378095</c:v>
                </c:pt>
                <c:pt idx="275">
                  <c:v>85.629484199592909</c:v>
                </c:pt>
                <c:pt idx="276">
                  <c:v>83.492896947129992</c:v>
                </c:pt>
                <c:pt idx="277">
                  <c:v>83.379120924771499</c:v>
                </c:pt>
                <c:pt idx="278">
                  <c:v>79.243176114269502</c:v>
                </c:pt>
                <c:pt idx="279">
                  <c:v>86.913973642625734</c:v>
                </c:pt>
                <c:pt idx="280">
                  <c:v>108.28663593475012</c:v>
                </c:pt>
                <c:pt idx="281">
                  <c:v>84.400650913830503</c:v>
                </c:pt>
                <c:pt idx="282">
                  <c:v>74.105630387509649</c:v>
                </c:pt>
                <c:pt idx="283">
                  <c:v>79.628306969496819</c:v>
                </c:pt>
                <c:pt idx="284">
                  <c:v>80.138795384795714</c:v>
                </c:pt>
                <c:pt idx="285">
                  <c:v>82.44066953352025</c:v>
                </c:pt>
                <c:pt idx="286">
                  <c:v>80.380909412659335</c:v>
                </c:pt>
                <c:pt idx="287">
                  <c:v>92.475674146441321</c:v>
                </c:pt>
                <c:pt idx="288">
                  <c:v>87.071396104156705</c:v>
                </c:pt>
                <c:pt idx="289">
                  <c:v>84.289467852575982</c:v>
                </c:pt>
                <c:pt idx="290">
                  <c:v>74.471280602055387</c:v>
                </c:pt>
                <c:pt idx="291">
                  <c:v>93.724599221883508</c:v>
                </c:pt>
                <c:pt idx="292">
                  <c:v>106.95161181627155</c:v>
                </c:pt>
                <c:pt idx="293">
                  <c:v>111.38142092259147</c:v>
                </c:pt>
                <c:pt idx="294">
                  <c:v>87.763829287777796</c:v>
                </c:pt>
                <c:pt idx="295">
                  <c:v>87.418057925538875</c:v>
                </c:pt>
                <c:pt idx="296">
                  <c:v>87.288957358288187</c:v>
                </c:pt>
                <c:pt idx="297">
                  <c:v>85.782739606338112</c:v>
                </c:pt>
                <c:pt idx="298">
                  <c:v>71.93985265918036</c:v>
                </c:pt>
                <c:pt idx="299">
                  <c:v>83.724135520438111</c:v>
                </c:pt>
                <c:pt idx="300">
                  <c:v>88.236625764651166</c:v>
                </c:pt>
                <c:pt idx="301">
                  <c:v>93.51041405189963</c:v>
                </c:pt>
                <c:pt idx="302">
                  <c:v>84.745992054748115</c:v>
                </c:pt>
                <c:pt idx="303">
                  <c:v>85.555417708971589</c:v>
                </c:pt>
                <c:pt idx="304">
                  <c:v>96.123093694170208</c:v>
                </c:pt>
                <c:pt idx="305">
                  <c:v>97.052186029481192</c:v>
                </c:pt>
                <c:pt idx="306">
                  <c:v>82.743971482974501</c:v>
                </c:pt>
                <c:pt idx="307">
                  <c:v>89.783623843881273</c:v>
                </c:pt>
                <c:pt idx="308">
                  <c:v>97.255406629799339</c:v>
                </c:pt>
                <c:pt idx="309">
                  <c:v>98.890504387349878</c:v>
                </c:pt>
                <c:pt idx="310">
                  <c:v>106.56519893060791</c:v>
                </c:pt>
                <c:pt idx="311">
                  <c:v>90.353272735347758</c:v>
                </c:pt>
                <c:pt idx="312">
                  <c:v>90.092554260463615</c:v>
                </c:pt>
                <c:pt idx="313">
                  <c:v>97.318214876710442</c:v>
                </c:pt>
                <c:pt idx="314">
                  <c:v>94.019698030249216</c:v>
                </c:pt>
                <c:pt idx="315">
                  <c:v>95.75425242719524</c:v>
                </c:pt>
                <c:pt idx="316">
                  <c:v>91.023302396668328</c:v>
                </c:pt>
                <c:pt idx="317">
                  <c:v>90.807122091839688</c:v>
                </c:pt>
                <c:pt idx="318">
                  <c:v>93.971751983995745</c:v>
                </c:pt>
                <c:pt idx="319">
                  <c:v>90.024528614286609</c:v>
                </c:pt>
                <c:pt idx="320">
                  <c:v>91.633646633164503</c:v>
                </c:pt>
                <c:pt idx="321">
                  <c:v>103.18876958732773</c:v>
                </c:pt>
                <c:pt idx="322">
                  <c:v>89.271657836912183</c:v>
                </c:pt>
                <c:pt idx="323">
                  <c:v>94.405567661728455</c:v>
                </c:pt>
                <c:pt idx="324">
                  <c:v>91.384278219837142</c:v>
                </c:pt>
                <c:pt idx="325">
                  <c:v>86.99432129112725</c:v>
                </c:pt>
                <c:pt idx="326">
                  <c:v>109.71567415383913</c:v>
                </c:pt>
                <c:pt idx="327">
                  <c:v>95.976455722681436</c:v>
                </c:pt>
                <c:pt idx="328">
                  <c:v>96.015718023723522</c:v>
                </c:pt>
                <c:pt idx="329">
                  <c:v>94.703936188432252</c:v>
                </c:pt>
                <c:pt idx="330">
                  <c:v>99.959287993252119</c:v>
                </c:pt>
                <c:pt idx="331">
                  <c:v>90.130577964661327</c:v>
                </c:pt>
                <c:pt idx="332">
                  <c:v>96.802856311789512</c:v>
                </c:pt>
                <c:pt idx="333">
                  <c:v>96.867683028281476</c:v>
                </c:pt>
                <c:pt idx="334">
                  <c:v>98.74815425818521</c:v>
                </c:pt>
                <c:pt idx="335">
                  <c:v>103.32647033372326</c:v>
                </c:pt>
                <c:pt idx="336">
                  <c:v>84.317087766203613</c:v>
                </c:pt>
                <c:pt idx="337">
                  <c:v>74.912098662211164</c:v>
                </c:pt>
                <c:pt idx="338">
                  <c:v>93.211577504872707</c:v>
                </c:pt>
                <c:pt idx="339">
                  <c:v>96.301791284934623</c:v>
                </c:pt>
                <c:pt idx="340">
                  <c:v>95.177309659341731</c:v>
                </c:pt>
                <c:pt idx="341">
                  <c:v>90.945105690541041</c:v>
                </c:pt>
                <c:pt idx="342">
                  <c:v>91.879636004265251</c:v>
                </c:pt>
                <c:pt idx="343">
                  <c:v>93.864833040804172</c:v>
                </c:pt>
                <c:pt idx="344">
                  <c:v>93.037184230306337</c:v>
                </c:pt>
                <c:pt idx="345">
                  <c:v>100.0918291657123</c:v>
                </c:pt>
                <c:pt idx="346">
                  <c:v>102.09458261858796</c:v>
                </c:pt>
                <c:pt idx="347">
                  <c:v>98.292858235248559</c:v>
                </c:pt>
                <c:pt idx="348">
                  <c:v>83.286118016636379</c:v>
                </c:pt>
                <c:pt idx="349">
                  <c:v>94.508611793232461</c:v>
                </c:pt>
                <c:pt idx="350">
                  <c:v>99.315012043041264</c:v>
                </c:pt>
                <c:pt idx="351">
                  <c:v>97.91645595960486</c:v>
                </c:pt>
                <c:pt idx="352">
                  <c:v>97.364538573728865</c:v>
                </c:pt>
                <c:pt idx="353">
                  <c:v>101.62816780331841</c:v>
                </c:pt>
                <c:pt idx="354">
                  <c:v>97.962240648834282</c:v>
                </c:pt>
                <c:pt idx="355">
                  <c:v>102.1566885373349</c:v>
                </c:pt>
                <c:pt idx="356">
                  <c:v>105.13653843467335</c:v>
                </c:pt>
                <c:pt idx="357">
                  <c:v>79.801026569431599</c:v>
                </c:pt>
                <c:pt idx="358">
                  <c:v>94.761202501621426</c:v>
                </c:pt>
                <c:pt idx="359">
                  <c:v>97.566162605131922</c:v>
                </c:pt>
                <c:pt idx="360">
                  <c:v>104.77104412140402</c:v>
                </c:pt>
                <c:pt idx="361">
                  <c:v>104.44679307931079</c:v>
                </c:pt>
                <c:pt idx="362">
                  <c:v>101.34129787807242</c:v>
                </c:pt>
                <c:pt idx="363">
                  <c:v>98.327968423988395</c:v>
                </c:pt>
                <c:pt idx="364">
                  <c:v>95.255821369589654</c:v>
                </c:pt>
                <c:pt idx="365">
                  <c:v>112.50791178711795</c:v>
                </c:pt>
                <c:pt idx="366">
                  <c:v>101.20841138023641</c:v>
                </c:pt>
                <c:pt idx="367">
                  <c:v>101.13532071190451</c:v>
                </c:pt>
                <c:pt idx="368">
                  <c:v>103.84676545812256</c:v>
                </c:pt>
                <c:pt idx="369">
                  <c:v>97.225300025111437</c:v>
                </c:pt>
                <c:pt idx="370">
                  <c:v>112.00896545762006</c:v>
                </c:pt>
                <c:pt idx="371">
                  <c:v>108.50623989945052</c:v>
                </c:pt>
                <c:pt idx="372">
                  <c:v>105.78928357083784</c:v>
                </c:pt>
                <c:pt idx="373">
                  <c:v>94.15882535878643</c:v>
                </c:pt>
                <c:pt idx="374">
                  <c:v>94.617168658652886</c:v>
                </c:pt>
                <c:pt idx="375">
                  <c:v>93.410071821121079</c:v>
                </c:pt>
                <c:pt idx="376">
                  <c:v>93.981985703831114</c:v>
                </c:pt>
                <c:pt idx="377">
                  <c:v>104.48422698887435</c:v>
                </c:pt>
                <c:pt idx="378">
                  <c:v>113.11699463728144</c:v>
                </c:pt>
                <c:pt idx="379">
                  <c:v>112.11830306598839</c:v>
                </c:pt>
                <c:pt idx="380">
                  <c:v>92.950243966047495</c:v>
                </c:pt>
                <c:pt idx="381">
                  <c:v>94.066512342072897</c:v>
                </c:pt>
                <c:pt idx="382">
                  <c:v>100.6179651238335</c:v>
                </c:pt>
                <c:pt idx="383">
                  <c:v>103.04827020581489</c:v>
                </c:pt>
                <c:pt idx="384">
                  <c:v>99.559240619221711</c:v>
                </c:pt>
                <c:pt idx="385">
                  <c:v>78.496608652082926</c:v>
                </c:pt>
                <c:pt idx="386">
                  <c:v>97.119863066271961</c:v>
                </c:pt>
                <c:pt idx="387">
                  <c:v>109.96769048456953</c:v>
                </c:pt>
                <c:pt idx="388">
                  <c:v>112.57171533701268</c:v>
                </c:pt>
                <c:pt idx="389">
                  <c:v>105.0650060833249</c:v>
                </c:pt>
                <c:pt idx="390">
                  <c:v>104.29348312957708</c:v>
                </c:pt>
                <c:pt idx="391">
                  <c:v>101.3356342388827</c:v>
                </c:pt>
                <c:pt idx="392">
                  <c:v>99.075330101239544</c:v>
                </c:pt>
                <c:pt idx="393">
                  <c:v>90.287254046753162</c:v>
                </c:pt>
                <c:pt idx="394">
                  <c:v>108.64404931545991</c:v>
                </c:pt>
                <c:pt idx="395">
                  <c:v>111.60807408763402</c:v>
                </c:pt>
                <c:pt idx="396">
                  <c:v>105.52916461216721</c:v>
                </c:pt>
                <c:pt idx="397">
                  <c:v>101.22288892125668</c:v>
                </c:pt>
                <c:pt idx="398">
                  <c:v>83.159160646377259</c:v>
                </c:pt>
                <c:pt idx="399">
                  <c:v>108.70710497090739</c:v>
                </c:pt>
                <c:pt idx="400">
                  <c:v>118.47021428652982</c:v>
                </c:pt>
                <c:pt idx="401">
                  <c:v>116.17338612630977</c:v>
                </c:pt>
                <c:pt idx="402">
                  <c:v>105.19704921590191</c:v>
                </c:pt>
                <c:pt idx="403">
                  <c:v>94.033707169348972</c:v>
                </c:pt>
                <c:pt idx="404">
                  <c:v>113.81554093044245</c:v>
                </c:pt>
                <c:pt idx="405">
                  <c:v>106.34309749022891</c:v>
                </c:pt>
                <c:pt idx="406">
                  <c:v>107.24018141637814</c:v>
                </c:pt>
                <c:pt idx="407">
                  <c:v>105.4855952688889</c:v>
                </c:pt>
                <c:pt idx="408">
                  <c:v>115.96342450983416</c:v>
                </c:pt>
                <c:pt idx="409">
                  <c:v>109.36632275682719</c:v>
                </c:pt>
                <c:pt idx="410">
                  <c:v>112.56602699871841</c:v>
                </c:pt>
                <c:pt idx="411">
                  <c:v>104.12766363124197</c:v>
                </c:pt>
                <c:pt idx="412">
                  <c:v>110.70566677270109</c:v>
                </c:pt>
                <c:pt idx="413">
                  <c:v>116.13386226108193</c:v>
                </c:pt>
                <c:pt idx="414">
                  <c:v>114.92506593855379</c:v>
                </c:pt>
                <c:pt idx="415">
                  <c:v>113.90512211897718</c:v>
                </c:pt>
                <c:pt idx="416">
                  <c:v>117.37799348351508</c:v>
                </c:pt>
                <c:pt idx="417">
                  <c:v>105.39080762843135</c:v>
                </c:pt>
                <c:pt idx="418">
                  <c:v>111.07619253357009</c:v>
                </c:pt>
                <c:pt idx="419">
                  <c:v>116.84317025904613</c:v>
                </c:pt>
                <c:pt idx="420">
                  <c:v>116.76276695034105</c:v>
                </c:pt>
                <c:pt idx="421">
                  <c:v>123.23499562430499</c:v>
                </c:pt>
                <c:pt idx="422">
                  <c:v>108.89979123557693</c:v>
                </c:pt>
                <c:pt idx="423">
                  <c:v>108.45701754055409</c:v>
                </c:pt>
                <c:pt idx="424">
                  <c:v>107.09092983054906</c:v>
                </c:pt>
                <c:pt idx="425">
                  <c:v>111.85327280742032</c:v>
                </c:pt>
                <c:pt idx="426">
                  <c:v>126.4481157073683</c:v>
                </c:pt>
                <c:pt idx="427">
                  <c:v>109.1045157331705</c:v>
                </c:pt>
                <c:pt idx="428">
                  <c:v>130.95215447524728</c:v>
                </c:pt>
                <c:pt idx="429">
                  <c:v>120.72147058027224</c:v>
                </c:pt>
                <c:pt idx="430">
                  <c:v>117.36163884719012</c:v>
                </c:pt>
                <c:pt idx="431">
                  <c:v>109.92250731072909</c:v>
                </c:pt>
                <c:pt idx="432">
                  <c:v>122.84524760175067</c:v>
                </c:pt>
                <c:pt idx="433">
                  <c:v>125.92833811985163</c:v>
                </c:pt>
                <c:pt idx="434">
                  <c:v>126.21823010862261</c:v>
                </c:pt>
                <c:pt idx="435">
                  <c:v>111.92652078308527</c:v>
                </c:pt>
                <c:pt idx="436">
                  <c:v>118.84817412200287</c:v>
                </c:pt>
                <c:pt idx="437">
                  <c:v>116.38329483567369</c:v>
                </c:pt>
                <c:pt idx="438">
                  <c:v>106.6500290300345</c:v>
                </c:pt>
                <c:pt idx="439">
                  <c:v>124.43487618494385</c:v>
                </c:pt>
                <c:pt idx="440">
                  <c:v>115.22583457995518</c:v>
                </c:pt>
                <c:pt idx="441">
                  <c:v>118.9962250588586</c:v>
                </c:pt>
                <c:pt idx="442">
                  <c:v>108.87266891823253</c:v>
                </c:pt>
                <c:pt idx="443">
                  <c:v>125.20580476213311</c:v>
                </c:pt>
                <c:pt idx="444">
                  <c:v>133.09140077622735</c:v>
                </c:pt>
                <c:pt idx="445">
                  <c:v>113.88583302049959</c:v>
                </c:pt>
                <c:pt idx="446">
                  <c:v>118.39085309778871</c:v>
                </c:pt>
                <c:pt idx="447">
                  <c:v>92.887526026467384</c:v>
                </c:pt>
                <c:pt idx="448">
                  <c:v>107.46852196907024</c:v>
                </c:pt>
                <c:pt idx="449">
                  <c:v>115.93994820016118</c:v>
                </c:pt>
                <c:pt idx="450">
                  <c:v>99.37236319705373</c:v>
                </c:pt>
                <c:pt idx="451">
                  <c:v>126.96586330430401</c:v>
                </c:pt>
                <c:pt idx="452">
                  <c:v>140.44590275567757</c:v>
                </c:pt>
                <c:pt idx="453">
                  <c:v>108.9297191232953</c:v>
                </c:pt>
                <c:pt idx="454">
                  <c:v>130.24538384931589</c:v>
                </c:pt>
                <c:pt idx="455">
                  <c:v>124.75946565353539</c:v>
                </c:pt>
                <c:pt idx="456">
                  <c:v>120.11893029893972</c:v>
                </c:pt>
                <c:pt idx="457">
                  <c:v>111.9622882864205</c:v>
                </c:pt>
                <c:pt idx="458">
                  <c:v>104.53661136528235</c:v>
                </c:pt>
                <c:pt idx="459">
                  <c:v>132.69633944424916</c:v>
                </c:pt>
                <c:pt idx="460">
                  <c:v>119.08339345341543</c:v>
                </c:pt>
                <c:pt idx="461">
                  <c:v>121.81038616408166</c:v>
                </c:pt>
                <c:pt idx="462">
                  <c:v>127.1287327911472</c:v>
                </c:pt>
                <c:pt idx="463">
                  <c:v>114.58634320403883</c:v>
                </c:pt>
                <c:pt idx="464">
                  <c:v>127.70088528040444</c:v>
                </c:pt>
                <c:pt idx="465">
                  <c:v>129.12152717702642</c:v>
                </c:pt>
                <c:pt idx="466">
                  <c:v>123.30323438880347</c:v>
                </c:pt>
                <c:pt idx="467">
                  <c:v>148.80489015319873</c:v>
                </c:pt>
                <c:pt idx="468">
                  <c:v>122.63046357167393</c:v>
                </c:pt>
                <c:pt idx="469">
                  <c:v>120.26083584974387</c:v>
                </c:pt>
                <c:pt idx="470">
                  <c:v>119.28559467736545</c:v>
                </c:pt>
                <c:pt idx="471">
                  <c:v>128.11721852771097</c:v>
                </c:pt>
                <c:pt idx="472">
                  <c:v>129.43554062343694</c:v>
                </c:pt>
                <c:pt idx="473">
                  <c:v>127.55060062305014</c:v>
                </c:pt>
                <c:pt idx="474">
                  <c:v>128.23226104575357</c:v>
                </c:pt>
                <c:pt idx="475">
                  <c:v>119.49223381370335</c:v>
                </c:pt>
                <c:pt idx="476">
                  <c:v>113.31732189653522</c:v>
                </c:pt>
                <c:pt idx="477">
                  <c:v>128.30278740020185</c:v>
                </c:pt>
                <c:pt idx="478">
                  <c:v>125.56908047917142</c:v>
                </c:pt>
                <c:pt idx="479">
                  <c:v>121.61251052867669</c:v>
                </c:pt>
                <c:pt idx="480">
                  <c:v>124.64234983643469</c:v>
                </c:pt>
                <c:pt idx="481">
                  <c:v>142.65288657102718</c:v>
                </c:pt>
                <c:pt idx="482">
                  <c:v>140.22207387195897</c:v>
                </c:pt>
                <c:pt idx="483">
                  <c:v>112.17653772768647</c:v>
                </c:pt>
                <c:pt idx="484">
                  <c:v>105.16466511305329</c:v>
                </c:pt>
                <c:pt idx="485">
                  <c:v>129.857803901464</c:v>
                </c:pt>
                <c:pt idx="486">
                  <c:v>130.7735658611048</c:v>
                </c:pt>
                <c:pt idx="487">
                  <c:v>123.44044082757046</c:v>
                </c:pt>
                <c:pt idx="488">
                  <c:v>129.03671015433497</c:v>
                </c:pt>
                <c:pt idx="489">
                  <c:v>129.57322433427154</c:v>
                </c:pt>
                <c:pt idx="490">
                  <c:v>134.28036275094809</c:v>
                </c:pt>
                <c:pt idx="491">
                  <c:v>124.9443701234924</c:v>
                </c:pt>
                <c:pt idx="492">
                  <c:v>132.40169409884388</c:v>
                </c:pt>
                <c:pt idx="493">
                  <c:v>124.18266679872006</c:v>
                </c:pt>
                <c:pt idx="494">
                  <c:v>136.17711589956565</c:v>
                </c:pt>
                <c:pt idx="495">
                  <c:v>133.77336017622252</c:v>
                </c:pt>
                <c:pt idx="496">
                  <c:v>137.269266174324</c:v>
                </c:pt>
                <c:pt idx="497">
                  <c:v>120.4002243019643</c:v>
                </c:pt>
                <c:pt idx="498">
                  <c:v>131.35428355510982</c:v>
                </c:pt>
                <c:pt idx="499">
                  <c:v>132.13016654454395</c:v>
                </c:pt>
                <c:pt idx="500">
                  <c:v>155.53632189689012</c:v>
                </c:pt>
                <c:pt idx="501">
                  <c:v>136.86399477599684</c:v>
                </c:pt>
                <c:pt idx="502">
                  <c:v>140.4638165889495</c:v>
                </c:pt>
                <c:pt idx="503">
                  <c:v>129.54213522726101</c:v>
                </c:pt>
                <c:pt idx="504">
                  <c:v>132.43827699461352</c:v>
                </c:pt>
                <c:pt idx="505">
                  <c:v>135.28527039257565</c:v>
                </c:pt>
                <c:pt idx="506">
                  <c:v>124.0726979425072</c:v>
                </c:pt>
                <c:pt idx="507">
                  <c:v>127.38261143804311</c:v>
                </c:pt>
                <c:pt idx="508">
                  <c:v>137.01048087430314</c:v>
                </c:pt>
                <c:pt idx="509">
                  <c:v>131.97719142269241</c:v>
                </c:pt>
                <c:pt idx="510">
                  <c:v>139.47191308452273</c:v>
                </c:pt>
                <c:pt idx="511">
                  <c:v>138.254591710037</c:v>
                </c:pt>
                <c:pt idx="512">
                  <c:v>144.43223442143656</c:v>
                </c:pt>
                <c:pt idx="513">
                  <c:v>126.56081358900605</c:v>
                </c:pt>
                <c:pt idx="514">
                  <c:v>153.03488002766522</c:v>
                </c:pt>
                <c:pt idx="515">
                  <c:v>134.46442219455224</c:v>
                </c:pt>
                <c:pt idx="516">
                  <c:v>130.65148249310954</c:v>
                </c:pt>
                <c:pt idx="517">
                  <c:v>132.42342735249011</c:v>
                </c:pt>
                <c:pt idx="518">
                  <c:v>134.09309288980586</c:v>
                </c:pt>
                <c:pt idx="519">
                  <c:v>150.66680193480798</c:v>
                </c:pt>
                <c:pt idx="520">
                  <c:v>139.68108524396493</c:v>
                </c:pt>
                <c:pt idx="521">
                  <c:v>129.78717783706065</c:v>
                </c:pt>
                <c:pt idx="522">
                  <c:v>139.52945670707129</c:v>
                </c:pt>
                <c:pt idx="523">
                  <c:v>150.40472433029564</c:v>
                </c:pt>
                <c:pt idx="524">
                  <c:v>137.76001963189793</c:v>
                </c:pt>
                <c:pt idx="525">
                  <c:v>141.18639238053058</c:v>
                </c:pt>
                <c:pt idx="526">
                  <c:v>143.24850249709428</c:v>
                </c:pt>
                <c:pt idx="527">
                  <c:v>139.89408627364682</c:v>
                </c:pt>
                <c:pt idx="528">
                  <c:v>150.75517528712817</c:v>
                </c:pt>
                <c:pt idx="529">
                  <c:v>152.12357252920242</c:v>
                </c:pt>
                <c:pt idx="530">
                  <c:v>142.40569575975127</c:v>
                </c:pt>
                <c:pt idx="531">
                  <c:v>136.53696784647067</c:v>
                </c:pt>
                <c:pt idx="532">
                  <c:v>160.32281140533058</c:v>
                </c:pt>
                <c:pt idx="533">
                  <c:v>138.60932295719547</c:v>
                </c:pt>
                <c:pt idx="534">
                  <c:v>146.56858934922849</c:v>
                </c:pt>
                <c:pt idx="535">
                  <c:v>142.92603241835263</c:v>
                </c:pt>
                <c:pt idx="536">
                  <c:v>145.54314324679211</c:v>
                </c:pt>
                <c:pt idx="537">
                  <c:v>146.56367562598842</c:v>
                </c:pt>
                <c:pt idx="538">
                  <c:v>138.47401015816718</c:v>
                </c:pt>
                <c:pt idx="539">
                  <c:v>130.70154700745027</c:v>
                </c:pt>
                <c:pt idx="540">
                  <c:v>158.56435818188274</c:v>
                </c:pt>
                <c:pt idx="541">
                  <c:v>136.79469309508909</c:v>
                </c:pt>
                <c:pt idx="542">
                  <c:v>141.87047623824591</c:v>
                </c:pt>
                <c:pt idx="543">
                  <c:v>152.77996985462335</c:v>
                </c:pt>
                <c:pt idx="544">
                  <c:v>152.37407001357883</c:v>
                </c:pt>
                <c:pt idx="545">
                  <c:v>149.2386773546958</c:v>
                </c:pt>
                <c:pt idx="546">
                  <c:v>153.47522926061995</c:v>
                </c:pt>
                <c:pt idx="547">
                  <c:v>146.61420911792848</c:v>
                </c:pt>
                <c:pt idx="548">
                  <c:v>134.07987858056669</c:v>
                </c:pt>
                <c:pt idx="549">
                  <c:v>146.94865182223842</c:v>
                </c:pt>
                <c:pt idx="550">
                  <c:v>144.49057920910928</c:v>
                </c:pt>
                <c:pt idx="551">
                  <c:v>181.89855347254957</c:v>
                </c:pt>
                <c:pt idx="552">
                  <c:v>147.00376464040292</c:v>
                </c:pt>
                <c:pt idx="553">
                  <c:v>162.832856362732</c:v>
                </c:pt>
                <c:pt idx="554">
                  <c:v>148.35793167395605</c:v>
                </c:pt>
                <c:pt idx="555">
                  <c:v>129.1055713579473</c:v>
                </c:pt>
                <c:pt idx="556">
                  <c:v>160.78781593490635</c:v>
                </c:pt>
                <c:pt idx="557">
                  <c:v>149.59427254818488</c:v>
                </c:pt>
                <c:pt idx="558">
                  <c:v>173.41005261226712</c:v>
                </c:pt>
                <c:pt idx="559">
                  <c:v>159.22018456159935</c:v>
                </c:pt>
                <c:pt idx="560">
                  <c:v>154.94123524856801</c:v>
                </c:pt>
                <c:pt idx="561">
                  <c:v>152.87902820233109</c:v>
                </c:pt>
                <c:pt idx="562">
                  <c:v>170.09371475213308</c:v>
                </c:pt>
                <c:pt idx="563">
                  <c:v>130.76575330596563</c:v>
                </c:pt>
                <c:pt idx="564">
                  <c:v>140.68509040653959</c:v>
                </c:pt>
                <c:pt idx="565">
                  <c:v>158.93252749232727</c:v>
                </c:pt>
                <c:pt idx="566">
                  <c:v>163.77490153618612</c:v>
                </c:pt>
                <c:pt idx="567">
                  <c:v>156.98707438064832</c:v>
                </c:pt>
                <c:pt idx="568">
                  <c:v>162.43282045956818</c:v>
                </c:pt>
                <c:pt idx="569">
                  <c:v>156.39642446606794</c:v>
                </c:pt>
                <c:pt idx="570">
                  <c:v>154.60536627914732</c:v>
                </c:pt>
                <c:pt idx="571">
                  <c:v>145.29547195982843</c:v>
                </c:pt>
                <c:pt idx="572">
                  <c:v>158.84347883854593</c:v>
                </c:pt>
                <c:pt idx="573">
                  <c:v>155.93485544124849</c:v>
                </c:pt>
                <c:pt idx="574">
                  <c:v>189.05450523007622</c:v>
                </c:pt>
                <c:pt idx="575">
                  <c:v>175.18350117602378</c:v>
                </c:pt>
                <c:pt idx="576">
                  <c:v>153.98231549300979</c:v>
                </c:pt>
                <c:pt idx="577">
                  <c:v>158.60845620650147</c:v>
                </c:pt>
                <c:pt idx="578">
                  <c:v>165.13531841910213</c:v>
                </c:pt>
                <c:pt idx="579">
                  <c:v>149.82978399161732</c:v>
                </c:pt>
                <c:pt idx="580">
                  <c:v>147.49938679214389</c:v>
                </c:pt>
                <c:pt idx="581">
                  <c:v>170.87131039295909</c:v>
                </c:pt>
                <c:pt idx="582">
                  <c:v>201.56366292869936</c:v>
                </c:pt>
                <c:pt idx="583">
                  <c:v>157.04677555474601</c:v>
                </c:pt>
                <c:pt idx="584">
                  <c:v>183.26634140445651</c:v>
                </c:pt>
                <c:pt idx="585">
                  <c:v>164.63201889287737</c:v>
                </c:pt>
                <c:pt idx="586">
                  <c:v>154.66288036392839</c:v>
                </c:pt>
                <c:pt idx="587">
                  <c:v>152.04714507754935</c:v>
                </c:pt>
                <c:pt idx="588">
                  <c:v>173.4932705273545</c:v>
                </c:pt>
                <c:pt idx="589">
                  <c:v>176.54559909520708</c:v>
                </c:pt>
                <c:pt idx="590">
                  <c:v>176.08390703967149</c:v>
                </c:pt>
                <c:pt idx="591">
                  <c:v>197.15757964073208</c:v>
                </c:pt>
                <c:pt idx="592">
                  <c:v>160.43716899339606</c:v>
                </c:pt>
                <c:pt idx="593">
                  <c:v>162.401099796198</c:v>
                </c:pt>
                <c:pt idx="594">
                  <c:v>158.02638815499529</c:v>
                </c:pt>
                <c:pt idx="595">
                  <c:v>165.42745825980563</c:v>
                </c:pt>
                <c:pt idx="596">
                  <c:v>192.11548963605719</c:v>
                </c:pt>
                <c:pt idx="597">
                  <c:v>159.22219034144013</c:v>
                </c:pt>
                <c:pt idx="598">
                  <c:v>183.07064177076433</c:v>
                </c:pt>
                <c:pt idx="599">
                  <c:v>187.81854940481026</c:v>
                </c:pt>
                <c:pt idx="600">
                  <c:v>174.26414185716939</c:v>
                </c:pt>
                <c:pt idx="601">
                  <c:v>200.04062556545148</c:v>
                </c:pt>
                <c:pt idx="602">
                  <c:v>185.22244792565783</c:v>
                </c:pt>
                <c:pt idx="603">
                  <c:v>141.74636418801998</c:v>
                </c:pt>
                <c:pt idx="604">
                  <c:v>175.34849067015907</c:v>
                </c:pt>
                <c:pt idx="605">
                  <c:v>171.79767101617517</c:v>
                </c:pt>
                <c:pt idx="606">
                  <c:v>175.96711540970026</c:v>
                </c:pt>
                <c:pt idx="607">
                  <c:v>177.55697277809324</c:v>
                </c:pt>
                <c:pt idx="608">
                  <c:v>197.80938130786055</c:v>
                </c:pt>
                <c:pt idx="609">
                  <c:v>173.16480652741748</c:v>
                </c:pt>
                <c:pt idx="610">
                  <c:v>181.48500176223519</c:v>
                </c:pt>
                <c:pt idx="611">
                  <c:v>179.9848697078059</c:v>
                </c:pt>
                <c:pt idx="612">
                  <c:v>185.15418126504363</c:v>
                </c:pt>
                <c:pt idx="613">
                  <c:v>195.68574498861378</c:v>
                </c:pt>
                <c:pt idx="614">
                  <c:v>180.29324689756501</c:v>
                </c:pt>
                <c:pt idx="615">
                  <c:v>196.45570496388547</c:v>
                </c:pt>
                <c:pt idx="616">
                  <c:v>201.72056411466377</c:v>
                </c:pt>
                <c:pt idx="617">
                  <c:v>188.73757069605264</c:v>
                </c:pt>
                <c:pt idx="618">
                  <c:v>199.60793878167178</c:v>
                </c:pt>
                <c:pt idx="619">
                  <c:v>188.16608715134788</c:v>
                </c:pt>
                <c:pt idx="620">
                  <c:v>196.02105668319317</c:v>
                </c:pt>
                <c:pt idx="621">
                  <c:v>201.8570527642888</c:v>
                </c:pt>
                <c:pt idx="622">
                  <c:v>174.74875890644549</c:v>
                </c:pt>
                <c:pt idx="623">
                  <c:v>182.12661538458084</c:v>
                </c:pt>
                <c:pt idx="624">
                  <c:v>178.63993991920449</c:v>
                </c:pt>
                <c:pt idx="625">
                  <c:v>210.65537262709859</c:v>
                </c:pt>
                <c:pt idx="626">
                  <c:v>175.64211660382279</c:v>
                </c:pt>
                <c:pt idx="627">
                  <c:v>200.99234741405115</c:v>
                </c:pt>
                <c:pt idx="628">
                  <c:v>187.29811561072262</c:v>
                </c:pt>
                <c:pt idx="629">
                  <c:v>202.40947107377795</c:v>
                </c:pt>
                <c:pt idx="630">
                  <c:v>206.22730670615056</c:v>
                </c:pt>
                <c:pt idx="631">
                  <c:v>209.985025339923</c:v>
                </c:pt>
                <c:pt idx="632">
                  <c:v>204.07685452938759</c:v>
                </c:pt>
                <c:pt idx="633">
                  <c:v>204.01988893184728</c:v>
                </c:pt>
                <c:pt idx="634">
                  <c:v>206.3291295481022</c:v>
                </c:pt>
                <c:pt idx="635">
                  <c:v>206.73654022583301</c:v>
                </c:pt>
                <c:pt idx="636">
                  <c:v>202.7651802221707</c:v>
                </c:pt>
                <c:pt idx="637">
                  <c:v>186.61214067279664</c:v>
                </c:pt>
                <c:pt idx="638">
                  <c:v>182.41921814759272</c:v>
                </c:pt>
                <c:pt idx="639">
                  <c:v>209.82027214984302</c:v>
                </c:pt>
                <c:pt idx="640">
                  <c:v>208.24568055078203</c:v>
                </c:pt>
                <c:pt idx="641">
                  <c:v>196.54297068965985</c:v>
                </c:pt>
                <c:pt idx="642">
                  <c:v>200.81557356396317</c:v>
                </c:pt>
                <c:pt idx="643">
                  <c:v>202.97436789737125</c:v>
                </c:pt>
                <c:pt idx="644">
                  <c:v>190.64723368999327</c:v>
                </c:pt>
                <c:pt idx="645">
                  <c:v>209.38818191213275</c:v>
                </c:pt>
                <c:pt idx="646">
                  <c:v>239.23684367628661</c:v>
                </c:pt>
                <c:pt idx="647">
                  <c:v>201.59020941213589</c:v>
                </c:pt>
                <c:pt idx="648">
                  <c:v>187.4631369067335</c:v>
                </c:pt>
                <c:pt idx="649">
                  <c:v>206.05778922056606</c:v>
                </c:pt>
                <c:pt idx="650">
                  <c:v>216.93959547642402</c:v>
                </c:pt>
                <c:pt idx="651">
                  <c:v>229.12011119677825</c:v>
                </c:pt>
                <c:pt idx="652">
                  <c:v>243.22959574680146</c:v>
                </c:pt>
                <c:pt idx="653">
                  <c:v>190.70764008553988</c:v>
                </c:pt>
                <c:pt idx="654">
                  <c:v>207.20407964998466</c:v>
                </c:pt>
                <c:pt idx="655">
                  <c:v>228.48479598376343</c:v>
                </c:pt>
                <c:pt idx="656">
                  <c:v>221.7490132691664</c:v>
                </c:pt>
                <c:pt idx="657">
                  <c:v>189.14961602111444</c:v>
                </c:pt>
                <c:pt idx="658">
                  <c:v>221.71537030416044</c:v>
                </c:pt>
                <c:pt idx="659">
                  <c:v>241.58360406413516</c:v>
                </c:pt>
                <c:pt idx="660">
                  <c:v>224.97171974629208</c:v>
                </c:pt>
                <c:pt idx="661">
                  <c:v>236.12016954912082</c:v>
                </c:pt>
                <c:pt idx="662">
                  <c:v>242.20101231001914</c:v>
                </c:pt>
                <c:pt idx="663">
                  <c:v>226.05096398232303</c:v>
                </c:pt>
                <c:pt idx="664">
                  <c:v>240.80007619103876</c:v>
                </c:pt>
                <c:pt idx="665">
                  <c:v>210.53652382076325</c:v>
                </c:pt>
                <c:pt idx="666">
                  <c:v>236.49780789259745</c:v>
                </c:pt>
                <c:pt idx="667">
                  <c:v>227.99990581668266</c:v>
                </c:pt>
                <c:pt idx="668">
                  <c:v>239.06117843653021</c:v>
                </c:pt>
                <c:pt idx="669">
                  <c:v>245.36202496060056</c:v>
                </c:pt>
                <c:pt idx="670">
                  <c:v>249.31076768181717</c:v>
                </c:pt>
                <c:pt idx="671">
                  <c:v>242.4028513120218</c:v>
                </c:pt>
                <c:pt idx="672">
                  <c:v>245.67834056404132</c:v>
                </c:pt>
                <c:pt idx="673">
                  <c:v>237.62090084341537</c:v>
                </c:pt>
                <c:pt idx="674">
                  <c:v>250.84330487740439</c:v>
                </c:pt>
                <c:pt idx="675">
                  <c:v>245.88641102104208</c:v>
                </c:pt>
                <c:pt idx="676">
                  <c:v>272.00253526552819</c:v>
                </c:pt>
                <c:pt idx="677">
                  <c:v>181.0020709860718</c:v>
                </c:pt>
                <c:pt idx="678">
                  <c:v>258.89212366839132</c:v>
                </c:pt>
                <c:pt idx="679">
                  <c:v>278.40883293720862</c:v>
                </c:pt>
                <c:pt idx="680">
                  <c:v>282.02499305370617</c:v>
                </c:pt>
                <c:pt idx="681">
                  <c:v>284.32205772923072</c:v>
                </c:pt>
                <c:pt idx="682">
                  <c:v>238.82393601726676</c:v>
                </c:pt>
                <c:pt idx="683">
                  <c:v>240.27601902727562</c:v>
                </c:pt>
                <c:pt idx="684">
                  <c:v>259.47034184566991</c:v>
                </c:pt>
                <c:pt idx="685">
                  <c:v>289.81927893525392</c:v>
                </c:pt>
                <c:pt idx="686">
                  <c:v>258.31805856233751</c:v>
                </c:pt>
                <c:pt idx="687">
                  <c:v>268.87610362618761</c:v>
                </c:pt>
                <c:pt idx="688">
                  <c:v>254.79464838836026</c:v>
                </c:pt>
                <c:pt idx="689">
                  <c:v>289.08338539001011</c:v>
                </c:pt>
                <c:pt idx="690">
                  <c:v>278.03922557807215</c:v>
                </c:pt>
                <c:pt idx="691">
                  <c:v>312.54056865614467</c:v>
                </c:pt>
                <c:pt idx="692">
                  <c:v>268.72357588684702</c:v>
                </c:pt>
                <c:pt idx="693">
                  <c:v>328.03375927081959</c:v>
                </c:pt>
                <c:pt idx="694">
                  <c:v>293.62267843854568</c:v>
                </c:pt>
                <c:pt idx="695">
                  <c:v>313.51746577917402</c:v>
                </c:pt>
                <c:pt idx="696">
                  <c:v>281.54700187099161</c:v>
                </c:pt>
                <c:pt idx="697">
                  <c:v>281.67297462665965</c:v>
                </c:pt>
                <c:pt idx="698">
                  <c:v>271.04561224220294</c:v>
                </c:pt>
                <c:pt idx="699">
                  <c:v>269.6458171917285</c:v>
                </c:pt>
                <c:pt idx="700">
                  <c:v>325.00914411280235</c:v>
                </c:pt>
                <c:pt idx="701">
                  <c:v>280.52239119308825</c:v>
                </c:pt>
                <c:pt idx="702">
                  <c:v>289.58294200872132</c:v>
                </c:pt>
                <c:pt idx="703">
                  <c:v>352.96505616501236</c:v>
                </c:pt>
                <c:pt idx="704">
                  <c:v>290.11177618911159</c:v>
                </c:pt>
                <c:pt idx="705">
                  <c:v>280.78163072126927</c:v>
                </c:pt>
                <c:pt idx="706">
                  <c:v>280.62449318423529</c:v>
                </c:pt>
                <c:pt idx="707">
                  <c:v>304.66709907453225</c:v>
                </c:pt>
                <c:pt idx="708">
                  <c:v>329.98812532249599</c:v>
                </c:pt>
                <c:pt idx="709">
                  <c:v>323.5094354595833</c:v>
                </c:pt>
                <c:pt idx="710">
                  <c:v>353.28321340418984</c:v>
                </c:pt>
                <c:pt idx="711">
                  <c:v>327.47762647042208</c:v>
                </c:pt>
                <c:pt idx="712">
                  <c:v>299.87225354533194</c:v>
                </c:pt>
                <c:pt idx="713">
                  <c:v>311.53723494906563</c:v>
                </c:pt>
                <c:pt idx="714">
                  <c:v>315.01900105917781</c:v>
                </c:pt>
                <c:pt idx="715">
                  <c:v>321.99821782696364</c:v>
                </c:pt>
                <c:pt idx="716">
                  <c:v>367.93790568019875</c:v>
                </c:pt>
                <c:pt idx="717">
                  <c:v>329.73919245628235</c:v>
                </c:pt>
                <c:pt idx="718">
                  <c:v>336.48008263564685</c:v>
                </c:pt>
                <c:pt idx="719">
                  <c:v>322.37113032648733</c:v>
                </c:pt>
                <c:pt idx="720">
                  <c:v>382.44608365912279</c:v>
                </c:pt>
                <c:pt idx="721">
                  <c:v>383.84130044022658</c:v>
                </c:pt>
                <c:pt idx="722">
                  <c:v>386.94614116571461</c:v>
                </c:pt>
                <c:pt idx="723">
                  <c:v>339.66004374401331</c:v>
                </c:pt>
                <c:pt idx="724">
                  <c:v>348.54652404563063</c:v>
                </c:pt>
                <c:pt idx="725">
                  <c:v>311.78446988387628</c:v>
                </c:pt>
                <c:pt idx="726">
                  <c:v>333.52995033817308</c:v>
                </c:pt>
                <c:pt idx="727">
                  <c:v>339.50097355208322</c:v>
                </c:pt>
                <c:pt idx="728">
                  <c:v>354.29974650213234</c:v>
                </c:pt>
                <c:pt idx="729">
                  <c:v>351.70833936008898</c:v>
                </c:pt>
                <c:pt idx="730">
                  <c:v>354.1816331793728</c:v>
                </c:pt>
                <c:pt idx="731">
                  <c:v>386.33287499044212</c:v>
                </c:pt>
                <c:pt idx="732">
                  <c:v>361.26222133837007</c:v>
                </c:pt>
                <c:pt idx="733">
                  <c:v>365.03182238178522</c:v>
                </c:pt>
                <c:pt idx="734">
                  <c:v>362.46781680658893</c:v>
                </c:pt>
                <c:pt idx="735">
                  <c:v>366.95508278764515</c:v>
                </c:pt>
                <c:pt idx="736">
                  <c:v>384.86065619235467</c:v>
                </c:pt>
                <c:pt idx="737">
                  <c:v>409.24072407736782</c:v>
                </c:pt>
                <c:pt idx="738">
                  <c:v>435.56421513252133</c:v>
                </c:pt>
                <c:pt idx="739">
                  <c:v>430.17709060736723</c:v>
                </c:pt>
                <c:pt idx="740">
                  <c:v>487.43759014244773</c:v>
                </c:pt>
                <c:pt idx="741">
                  <c:v>454.82768292585706</c:v>
                </c:pt>
                <c:pt idx="742">
                  <c:v>480.25022322710157</c:v>
                </c:pt>
                <c:pt idx="743">
                  <c:v>446.57306180558243</c:v>
                </c:pt>
                <c:pt idx="744">
                  <c:v>416.23284224508865</c:v>
                </c:pt>
                <c:pt idx="745">
                  <c:v>462.53445112851796</c:v>
                </c:pt>
                <c:pt idx="746">
                  <c:v>424.52754479367002</c:v>
                </c:pt>
                <c:pt idx="747">
                  <c:v>487.98932757648976</c:v>
                </c:pt>
                <c:pt idx="748">
                  <c:v>452.10079632902273</c:v>
                </c:pt>
                <c:pt idx="749">
                  <c:v>480.96325114830091</c:v>
                </c:pt>
                <c:pt idx="750">
                  <c:v>487.80218667765865</c:v>
                </c:pt>
                <c:pt idx="751">
                  <c:v>565.63941677247044</c:v>
                </c:pt>
                <c:pt idx="752">
                  <c:v>485.46743311492224</c:v>
                </c:pt>
                <c:pt idx="753">
                  <c:v>478.94051185027433</c:v>
                </c:pt>
                <c:pt idx="754">
                  <c:v>483.95695551900468</c:v>
                </c:pt>
                <c:pt idx="755">
                  <c:v>497.76957975624271</c:v>
                </c:pt>
                <c:pt idx="756">
                  <c:v>533.27318222884605</c:v>
                </c:pt>
                <c:pt idx="757">
                  <c:v>459.13136935770689</c:v>
                </c:pt>
                <c:pt idx="758">
                  <c:v>515.39867746720483</c:v>
                </c:pt>
                <c:pt idx="759">
                  <c:v>535.80190577285055</c:v>
                </c:pt>
                <c:pt idx="760">
                  <c:v>525.27175007016569</c:v>
                </c:pt>
                <c:pt idx="761">
                  <c:v>506.06861921758241</c:v>
                </c:pt>
                <c:pt idx="762">
                  <c:v>486.38600466745913</c:v>
                </c:pt>
                <c:pt idx="763">
                  <c:v>492.2153020760033</c:v>
                </c:pt>
                <c:pt idx="764">
                  <c:v>527.16305484100531</c:v>
                </c:pt>
                <c:pt idx="765">
                  <c:v>543.28175501006262</c:v>
                </c:pt>
                <c:pt idx="766">
                  <c:v>539.78414507439834</c:v>
                </c:pt>
                <c:pt idx="767">
                  <c:v>540.64816586995812</c:v>
                </c:pt>
                <c:pt idx="768">
                  <c:v>528.6843023972516</c:v>
                </c:pt>
                <c:pt idx="769">
                  <c:v>533.09347887239164</c:v>
                </c:pt>
                <c:pt idx="770">
                  <c:v>530.71677828531608</c:v>
                </c:pt>
                <c:pt idx="771">
                  <c:v>530.87868917187507</c:v>
                </c:pt>
                <c:pt idx="772">
                  <c:v>594.92465578558711</c:v>
                </c:pt>
                <c:pt idx="773">
                  <c:v>586.198091282478</c:v>
                </c:pt>
                <c:pt idx="774">
                  <c:v>523.68263596775614</c:v>
                </c:pt>
                <c:pt idx="775">
                  <c:v>586.18568161938583</c:v>
                </c:pt>
                <c:pt idx="776">
                  <c:v>562.64967040400711</c:v>
                </c:pt>
                <c:pt idx="777">
                  <c:v>689.15076407580875</c:v>
                </c:pt>
                <c:pt idx="778">
                  <c:v>509.33665593318779</c:v>
                </c:pt>
                <c:pt idx="779">
                  <c:v>546.77487000025997</c:v>
                </c:pt>
                <c:pt idx="780">
                  <c:v>560.66468276252908</c:v>
                </c:pt>
                <c:pt idx="781">
                  <c:v>566.33113976316042</c:v>
                </c:pt>
                <c:pt idx="782">
                  <c:v>572.59038364642549</c:v>
                </c:pt>
                <c:pt idx="783">
                  <c:v>554.98005803010119</c:v>
                </c:pt>
                <c:pt idx="784">
                  <c:v>565.98529783384788</c:v>
                </c:pt>
                <c:pt idx="785">
                  <c:v>552.03328954433505</c:v>
                </c:pt>
                <c:pt idx="786">
                  <c:v>589.53507635760684</c:v>
                </c:pt>
                <c:pt idx="787">
                  <c:v>574.40214363669349</c:v>
                </c:pt>
                <c:pt idx="788">
                  <c:v>583.54010070952631</c:v>
                </c:pt>
                <c:pt idx="789">
                  <c:v>589.09181096642249</c:v>
                </c:pt>
                <c:pt idx="790">
                  <c:v>592.28156873361741</c:v>
                </c:pt>
                <c:pt idx="791">
                  <c:v>683.96837581036152</c:v>
                </c:pt>
                <c:pt idx="792">
                  <c:v>669.85520448407726</c:v>
                </c:pt>
                <c:pt idx="793">
                  <c:v>633.40389549933991</c:v>
                </c:pt>
                <c:pt idx="794">
                  <c:v>564.82461634467882</c:v>
                </c:pt>
                <c:pt idx="795">
                  <c:v>603.59753178261099</c:v>
                </c:pt>
                <c:pt idx="796">
                  <c:v>629.07136097765442</c:v>
                </c:pt>
                <c:pt idx="797">
                  <c:v>741.97725095299597</c:v>
                </c:pt>
                <c:pt idx="798">
                  <c:v>601.40148480639914</c:v>
                </c:pt>
                <c:pt idx="799">
                  <c:v>623.20325356923922</c:v>
                </c:pt>
                <c:pt idx="800">
                  <c:v>629.92382708728019</c:v>
                </c:pt>
                <c:pt idx="801">
                  <c:v>645.28431590703303</c:v>
                </c:pt>
                <c:pt idx="802">
                  <c:v>626.38411276210763</c:v>
                </c:pt>
                <c:pt idx="803">
                  <c:v>642.26873868626137</c:v>
                </c:pt>
                <c:pt idx="804">
                  <c:v>625.67711449470221</c:v>
                </c:pt>
                <c:pt idx="805">
                  <c:v>664.81569845728791</c:v>
                </c:pt>
                <c:pt idx="806">
                  <c:v>716.14441939007258</c:v>
                </c:pt>
                <c:pt idx="807">
                  <c:v>642.01558981355413</c:v>
                </c:pt>
                <c:pt idx="808">
                  <c:v>678.26541438133791</c:v>
                </c:pt>
                <c:pt idx="809">
                  <c:v>648.75427997141423</c:v>
                </c:pt>
                <c:pt idx="810">
                  <c:v>800.87592757435777</c:v>
                </c:pt>
                <c:pt idx="811">
                  <c:v>653.65756231838725</c:v>
                </c:pt>
                <c:pt idx="812">
                  <c:v>631.58858762197599</c:v>
                </c:pt>
                <c:pt idx="813">
                  <c:v>636.0755820376952</c:v>
                </c:pt>
                <c:pt idx="814">
                  <c:v>655.61212366049108</c:v>
                </c:pt>
                <c:pt idx="815">
                  <c:v>688.71194271397962</c:v>
                </c:pt>
                <c:pt idx="816">
                  <c:v>677.34834997841472</c:v>
                </c:pt>
                <c:pt idx="817">
                  <c:v>635.8499771250639</c:v>
                </c:pt>
                <c:pt idx="818">
                  <c:v>622.49316898029986</c:v>
                </c:pt>
                <c:pt idx="819">
                  <c:v>643.15258867021316</c:v>
                </c:pt>
                <c:pt idx="820">
                  <c:v>652.91761266890114</c:v>
                </c:pt>
                <c:pt idx="821">
                  <c:v>695.55845478048491</c:v>
                </c:pt>
                <c:pt idx="822">
                  <c:v>653.8309309313172</c:v>
                </c:pt>
                <c:pt idx="823">
                  <c:v>637.98525573228255</c:v>
                </c:pt>
                <c:pt idx="824">
                  <c:v>682.49351641403643</c:v>
                </c:pt>
                <c:pt idx="825">
                  <c:v>697.53044830659678</c:v>
                </c:pt>
                <c:pt idx="826">
                  <c:v>659.89040554866051</c:v>
                </c:pt>
                <c:pt idx="827">
                  <c:v>676.94717281007854</c:v>
                </c:pt>
                <c:pt idx="828">
                  <c:v>665.22253667688346</c:v>
                </c:pt>
                <c:pt idx="829">
                  <c:v>732.97187066830554</c:v>
                </c:pt>
                <c:pt idx="830">
                  <c:v>718.0925217712753</c:v>
                </c:pt>
                <c:pt idx="831">
                  <c:v>636.39373709745496</c:v>
                </c:pt>
                <c:pt idx="832">
                  <c:v>685.46194668014346</c:v>
                </c:pt>
                <c:pt idx="833">
                  <c:v>746.49419697951998</c:v>
                </c:pt>
                <c:pt idx="834">
                  <c:v>703.5438256618238</c:v>
                </c:pt>
                <c:pt idx="835">
                  <c:v>732.32412944641089</c:v>
                </c:pt>
                <c:pt idx="836">
                  <c:v>756.47975243106725</c:v>
                </c:pt>
                <c:pt idx="837">
                  <c:v>624.3575100899659</c:v>
                </c:pt>
                <c:pt idx="838">
                  <c:v>665.00564516461372</c:v>
                </c:pt>
                <c:pt idx="839">
                  <c:v>634.67519043799109</c:v>
                </c:pt>
                <c:pt idx="840">
                  <c:v>768.70707812863009</c:v>
                </c:pt>
                <c:pt idx="841">
                  <c:v>601.12988149662431</c:v>
                </c:pt>
                <c:pt idx="842">
                  <c:v>641.55848033434791</c:v>
                </c:pt>
                <c:pt idx="843">
                  <c:v>606.45869910769716</c:v>
                </c:pt>
                <c:pt idx="844">
                  <c:v>675.44612515483038</c:v>
                </c:pt>
                <c:pt idx="845">
                  <c:v>674.72909224117632</c:v>
                </c:pt>
                <c:pt idx="846">
                  <c:v>797.92811553224396</c:v>
                </c:pt>
                <c:pt idx="847">
                  <c:v>694.28124854896487</c:v>
                </c:pt>
                <c:pt idx="848">
                  <c:v>732.56818131034402</c:v>
                </c:pt>
                <c:pt idx="849">
                  <c:v>730.73558883963892</c:v>
                </c:pt>
                <c:pt idx="850">
                  <c:v>684.25665500013508</c:v>
                </c:pt>
                <c:pt idx="851">
                  <c:v>711.86586108835991</c:v>
                </c:pt>
                <c:pt idx="852">
                  <c:v>717.01912214700519</c:v>
                </c:pt>
                <c:pt idx="853">
                  <c:v>739.22063243047398</c:v>
                </c:pt>
                <c:pt idx="854">
                  <c:v>785.97104677148855</c:v>
                </c:pt>
                <c:pt idx="855">
                  <c:v>656.18925711278541</c:v>
                </c:pt>
                <c:pt idx="856">
                  <c:v>708.2749139459105</c:v>
                </c:pt>
                <c:pt idx="857">
                  <c:v>798.38420093894479</c:v>
                </c:pt>
                <c:pt idx="858">
                  <c:v>866.92575230763157</c:v>
                </c:pt>
                <c:pt idx="859">
                  <c:v>789.15499908414358</c:v>
                </c:pt>
                <c:pt idx="860">
                  <c:v>810.6271886470488</c:v>
                </c:pt>
                <c:pt idx="861">
                  <c:v>779.24126302773925</c:v>
                </c:pt>
                <c:pt idx="862">
                  <c:v>799.32159442049647</c:v>
                </c:pt>
                <c:pt idx="863">
                  <c:v>714.94279201138522</c:v>
                </c:pt>
                <c:pt idx="864">
                  <c:v>887.32189085221012</c:v>
                </c:pt>
                <c:pt idx="865">
                  <c:v>742.14537961230724</c:v>
                </c:pt>
                <c:pt idx="866">
                  <c:v>773.05156195826908</c:v>
                </c:pt>
                <c:pt idx="867">
                  <c:v>744.42283097728716</c:v>
                </c:pt>
                <c:pt idx="868">
                  <c:v>771.50360548145568</c:v>
                </c:pt>
                <c:pt idx="869">
                  <c:v>826.22873002328765</c:v>
                </c:pt>
                <c:pt idx="870">
                  <c:v>741.36470802135</c:v>
                </c:pt>
                <c:pt idx="871">
                  <c:v>797.02044579049812</c:v>
                </c:pt>
                <c:pt idx="872">
                  <c:v>808.10592312600352</c:v>
                </c:pt>
                <c:pt idx="873">
                  <c:v>759.91532833510064</c:v>
                </c:pt>
                <c:pt idx="874">
                  <c:v>870.00961440922674</c:v>
                </c:pt>
                <c:pt idx="875">
                  <c:v>811.13393287180713</c:v>
                </c:pt>
                <c:pt idx="876">
                  <c:v>798.21832532139229</c:v>
                </c:pt>
                <c:pt idx="877">
                  <c:v>792.00101834452119</c:v>
                </c:pt>
                <c:pt idx="878">
                  <c:v>736.40458187429442</c:v>
                </c:pt>
                <c:pt idx="879">
                  <c:v>852.48501167510858</c:v>
                </c:pt>
                <c:pt idx="880">
                  <c:v>978.1943765103922</c:v>
                </c:pt>
                <c:pt idx="881">
                  <c:v>825.32220271023687</c:v>
                </c:pt>
                <c:pt idx="882">
                  <c:v>900.6803646967528</c:v>
                </c:pt>
                <c:pt idx="883">
                  <c:v>767.82627043102195</c:v>
                </c:pt>
                <c:pt idx="884">
                  <c:v>820.17163070684467</c:v>
                </c:pt>
                <c:pt idx="885">
                  <c:v>780.43515837099471</c:v>
                </c:pt>
                <c:pt idx="886">
                  <c:v>800.68464873338928</c:v>
                </c:pt>
                <c:pt idx="887">
                  <c:v>941.32699198612465</c:v>
                </c:pt>
                <c:pt idx="888">
                  <c:v>741.69429449214476</c:v>
                </c:pt>
                <c:pt idx="889">
                  <c:v>785.52857156685548</c:v>
                </c:pt>
                <c:pt idx="890">
                  <c:v>902.62100994671243</c:v>
                </c:pt>
                <c:pt idx="891">
                  <c:v>829.30517985136908</c:v>
                </c:pt>
                <c:pt idx="892">
                  <c:v>840.72849634118518</c:v>
                </c:pt>
                <c:pt idx="893">
                  <c:v>807.72924607340838</c:v>
                </c:pt>
                <c:pt idx="894">
                  <c:v>852.52481550373648</c:v>
                </c:pt>
                <c:pt idx="895">
                  <c:v>795.98333264708151</c:v>
                </c:pt>
                <c:pt idx="896">
                  <c:v>748.99779264225526</c:v>
                </c:pt>
                <c:pt idx="897">
                  <c:v>789.37614818179941</c:v>
                </c:pt>
                <c:pt idx="898">
                  <c:v>790.39018030442639</c:v>
                </c:pt>
                <c:pt idx="899">
                  <c:v>884.26717945735538</c:v>
                </c:pt>
                <c:pt idx="900">
                  <c:v>907.62996188828981</c:v>
                </c:pt>
                <c:pt idx="901">
                  <c:v>829.30421744087096</c:v>
                </c:pt>
                <c:pt idx="902">
                  <c:v>887.53924156221558</c:v>
                </c:pt>
                <c:pt idx="903">
                  <c:v>891.10451472669251</c:v>
                </c:pt>
                <c:pt idx="904">
                  <c:v>873.00512087823483</c:v>
                </c:pt>
                <c:pt idx="905">
                  <c:v>991.00995698770396</c:v>
                </c:pt>
                <c:pt idx="906">
                  <c:v>891.20349296905397</c:v>
                </c:pt>
                <c:pt idx="907">
                  <c:v>776.9560049161214</c:v>
                </c:pt>
                <c:pt idx="908">
                  <c:v>846.28790761519008</c:v>
                </c:pt>
                <c:pt idx="909">
                  <c:v>899.03883504121234</c:v>
                </c:pt>
                <c:pt idx="910">
                  <c:v>864.04425711883243</c:v>
                </c:pt>
                <c:pt idx="911">
                  <c:v>807.57934330896114</c:v>
                </c:pt>
                <c:pt idx="912">
                  <c:v>894.73196679058924</c:v>
                </c:pt>
                <c:pt idx="913">
                  <c:v>884.71523910114911</c:v>
                </c:pt>
                <c:pt idx="914">
                  <c:v>879.83557069524954</c:v>
                </c:pt>
                <c:pt idx="915">
                  <c:v>894.28031269790688</c:v>
                </c:pt>
                <c:pt idx="916">
                  <c:v>754.8817597213</c:v>
                </c:pt>
                <c:pt idx="917">
                  <c:v>894.82516957729172</c:v>
                </c:pt>
                <c:pt idx="918">
                  <c:v>946.50726112453935</c:v>
                </c:pt>
                <c:pt idx="919">
                  <c:v>1015.8651504942892</c:v>
                </c:pt>
                <c:pt idx="920">
                  <c:v>835.84003671556809</c:v>
                </c:pt>
                <c:pt idx="921">
                  <c:v>905.70064285569629</c:v>
                </c:pt>
                <c:pt idx="922">
                  <c:v>831.54670230774718</c:v>
                </c:pt>
                <c:pt idx="923">
                  <c:v>937.06167936014606</c:v>
                </c:pt>
                <c:pt idx="924">
                  <c:v>791.51745241803701</c:v>
                </c:pt>
                <c:pt idx="925">
                  <c:v>962.45056989345017</c:v>
                </c:pt>
                <c:pt idx="926">
                  <c:v>901.23054448525977</c:v>
                </c:pt>
                <c:pt idx="927">
                  <c:v>891.81151576817126</c:v>
                </c:pt>
                <c:pt idx="928">
                  <c:v>926.40720913842267</c:v>
                </c:pt>
                <c:pt idx="929">
                  <c:v>890.95422080337153</c:v>
                </c:pt>
                <c:pt idx="930">
                  <c:v>920.0949096287826</c:v>
                </c:pt>
                <c:pt idx="931">
                  <c:v>961.61638616532832</c:v>
                </c:pt>
                <c:pt idx="932">
                  <c:v>881.15140450311287</c:v>
                </c:pt>
                <c:pt idx="933">
                  <c:v>891.98428698572116</c:v>
                </c:pt>
                <c:pt idx="934">
                  <c:v>910.54943243219725</c:v>
                </c:pt>
                <c:pt idx="935">
                  <c:v>888.45794709648192</c:v>
                </c:pt>
                <c:pt idx="936">
                  <c:v>948.47533152794529</c:v>
                </c:pt>
                <c:pt idx="937">
                  <c:v>862.79351865016281</c:v>
                </c:pt>
                <c:pt idx="938">
                  <c:v>793.44746693015634</c:v>
                </c:pt>
                <c:pt idx="939">
                  <c:v>853.67411696914598</c:v>
                </c:pt>
                <c:pt idx="940">
                  <c:v>967.07639301797576</c:v>
                </c:pt>
                <c:pt idx="941">
                  <c:v>1172.5253906702819</c:v>
                </c:pt>
                <c:pt idx="942">
                  <c:v>954.09487718314745</c:v>
                </c:pt>
                <c:pt idx="943">
                  <c:v>958.19906777423819</c:v>
                </c:pt>
                <c:pt idx="944">
                  <c:v>993.00244218896307</c:v>
                </c:pt>
                <c:pt idx="945">
                  <c:v>935.95125550679631</c:v>
                </c:pt>
                <c:pt idx="946">
                  <c:v>825.59356379319047</c:v>
                </c:pt>
                <c:pt idx="947">
                  <c:v>941.19139952488854</c:v>
                </c:pt>
                <c:pt idx="948">
                  <c:v>847.97380119342029</c:v>
                </c:pt>
                <c:pt idx="949">
                  <c:v>995.36110470016706</c:v>
                </c:pt>
                <c:pt idx="950">
                  <c:v>916.13616182886585</c:v>
                </c:pt>
                <c:pt idx="951">
                  <c:v>945.37788731133014</c:v>
                </c:pt>
                <c:pt idx="952">
                  <c:v>828.64458368493115</c:v>
                </c:pt>
                <c:pt idx="953">
                  <c:v>978.53179598815836</c:v>
                </c:pt>
                <c:pt idx="954">
                  <c:v>897.36860624042458</c:v>
                </c:pt>
                <c:pt idx="955">
                  <c:v>955.50771323175627</c:v>
                </c:pt>
                <c:pt idx="956">
                  <c:v>923.9341083338918</c:v>
                </c:pt>
                <c:pt idx="957">
                  <c:v>970.90000472257179</c:v>
                </c:pt>
                <c:pt idx="958">
                  <c:v>964.68476525401434</c:v>
                </c:pt>
                <c:pt idx="959">
                  <c:v>952.76457729669585</c:v>
                </c:pt>
                <c:pt idx="960">
                  <c:v>956.43194852306749</c:v>
                </c:pt>
                <c:pt idx="961">
                  <c:v>921.85658015674255</c:v>
                </c:pt>
                <c:pt idx="962">
                  <c:v>1041.8215626226479</c:v>
                </c:pt>
                <c:pt idx="963">
                  <c:v>923.97316039100485</c:v>
                </c:pt>
                <c:pt idx="964">
                  <c:v>930.49530038770047</c:v>
                </c:pt>
                <c:pt idx="965">
                  <c:v>1028.9554788811431</c:v>
                </c:pt>
                <c:pt idx="966">
                  <c:v>1024.9074877416097</c:v>
                </c:pt>
                <c:pt idx="967">
                  <c:v>788.46726259893683</c:v>
                </c:pt>
                <c:pt idx="968">
                  <c:v>938.79520343219997</c:v>
                </c:pt>
                <c:pt idx="969">
                  <c:v>1049.6233995773587</c:v>
                </c:pt>
                <c:pt idx="970">
                  <c:v>928.14219730247282</c:v>
                </c:pt>
                <c:pt idx="971">
                  <c:v>961.89920102470307</c:v>
                </c:pt>
                <c:pt idx="972">
                  <c:v>892.1753214314482</c:v>
                </c:pt>
                <c:pt idx="973">
                  <c:v>1073.6850331105406</c:v>
                </c:pt>
                <c:pt idx="974">
                  <c:v>776.40658830932739</c:v>
                </c:pt>
                <c:pt idx="975">
                  <c:v>989.38072674029445</c:v>
                </c:pt>
                <c:pt idx="976">
                  <c:v>911.27108467980224</c:v>
                </c:pt>
                <c:pt idx="977">
                  <c:v>951.19308153827774</c:v>
                </c:pt>
                <c:pt idx="978">
                  <c:v>1019.3234437351952</c:v>
                </c:pt>
                <c:pt idx="979">
                  <c:v>904.92793285255084</c:v>
                </c:pt>
                <c:pt idx="980">
                  <c:v>999.740716486613</c:v>
                </c:pt>
                <c:pt idx="981">
                  <c:v>889.95431765860837</c:v>
                </c:pt>
                <c:pt idx="982">
                  <c:v>986.79837579901994</c:v>
                </c:pt>
                <c:pt idx="983">
                  <c:v>978.76031939263737</c:v>
                </c:pt>
                <c:pt idx="984">
                  <c:v>932.89872215910054</c:v>
                </c:pt>
                <c:pt idx="985">
                  <c:v>951.1058348605294</c:v>
                </c:pt>
                <c:pt idx="986">
                  <c:v>920.03210808793244</c:v>
                </c:pt>
                <c:pt idx="987">
                  <c:v>1206.2534270098029</c:v>
                </c:pt>
                <c:pt idx="988">
                  <c:v>1128.2097900506042</c:v>
                </c:pt>
                <c:pt idx="989">
                  <c:v>916.39730643874566</c:v>
                </c:pt>
                <c:pt idx="990">
                  <c:v>1056.8953180009223</c:v>
                </c:pt>
                <c:pt idx="991">
                  <c:v>1054.1884324103967</c:v>
                </c:pt>
                <c:pt idx="992">
                  <c:v>1016.532878688051</c:v>
                </c:pt>
                <c:pt idx="993">
                  <c:v>1002.6557483024663</c:v>
                </c:pt>
                <c:pt idx="994">
                  <c:v>1113.9375758184199</c:v>
                </c:pt>
                <c:pt idx="995">
                  <c:v>1063.0382561450538</c:v>
                </c:pt>
                <c:pt idx="996">
                  <c:v>1123.7189429760319</c:v>
                </c:pt>
                <c:pt idx="997">
                  <c:v>1025.420884109255</c:v>
                </c:pt>
                <c:pt idx="998">
                  <c:v>1021.9754093910315</c:v>
                </c:pt>
                <c:pt idx="999">
                  <c:v>969.83407738865139</c:v>
                </c:pt>
                <c:pt idx="1000">
                  <c:v>1036.4008068089809</c:v>
                </c:pt>
                <c:pt idx="1001">
                  <c:v>1047.3848801072404</c:v>
                </c:pt>
                <c:pt idx="1002">
                  <c:v>989.52854033644894</c:v>
                </c:pt>
                <c:pt idx="1003">
                  <c:v>1093.2788788177149</c:v>
                </c:pt>
                <c:pt idx="1004">
                  <c:v>883.43707654355399</c:v>
                </c:pt>
                <c:pt idx="1005">
                  <c:v>1073.1142896579413</c:v>
                </c:pt>
                <c:pt idx="1006">
                  <c:v>936.70433905874222</c:v>
                </c:pt>
                <c:pt idx="1007">
                  <c:v>999.39730044665578</c:v>
                </c:pt>
                <c:pt idx="1008">
                  <c:v>1041.2038516636833</c:v>
                </c:pt>
                <c:pt idx="1009">
                  <c:v>1067.0224180245723</c:v>
                </c:pt>
                <c:pt idx="1010">
                  <c:v>1109.4901118336325</c:v>
                </c:pt>
                <c:pt idx="1011">
                  <c:v>1052.6990475528103</c:v>
                </c:pt>
                <c:pt idx="1012">
                  <c:v>1017.468747165639</c:v>
                </c:pt>
                <c:pt idx="1013">
                  <c:v>1081.5184683804102</c:v>
                </c:pt>
                <c:pt idx="1014">
                  <c:v>951.47040428682328</c:v>
                </c:pt>
                <c:pt idx="1015">
                  <c:v>1086.0584926508959</c:v>
                </c:pt>
                <c:pt idx="1016">
                  <c:v>1109.8369966053665</c:v>
                </c:pt>
                <c:pt idx="1017">
                  <c:v>1076.0243466509119</c:v>
                </c:pt>
                <c:pt idx="1018">
                  <c:v>1084.9293098085018</c:v>
                </c:pt>
                <c:pt idx="1019">
                  <c:v>998.00077835512104</c:v>
                </c:pt>
                <c:pt idx="1020">
                  <c:v>1192.7098228343284</c:v>
                </c:pt>
                <c:pt idx="1021">
                  <c:v>1007.3150020658436</c:v>
                </c:pt>
                <c:pt idx="1022">
                  <c:v>1071.6260335536506</c:v>
                </c:pt>
                <c:pt idx="1023">
                  <c:v>1095.1250167882622</c:v>
                </c:pt>
                <c:pt idx="1024">
                  <c:v>1067.1129639102871</c:v>
                </c:pt>
                <c:pt idx="1025">
                  <c:v>1083.8966599442429</c:v>
                </c:pt>
                <c:pt idx="1026">
                  <c:v>1051.1701742937892</c:v>
                </c:pt>
                <c:pt idx="1027">
                  <c:v>1090.1518923524266</c:v>
                </c:pt>
                <c:pt idx="1028">
                  <c:v>933.98670579144482</c:v>
                </c:pt>
                <c:pt idx="1029">
                  <c:v>1003.0372735504886</c:v>
                </c:pt>
                <c:pt idx="1030">
                  <c:v>1148.0110475802987</c:v>
                </c:pt>
                <c:pt idx="1031">
                  <c:v>1158.1825733136523</c:v>
                </c:pt>
                <c:pt idx="1032">
                  <c:v>1072.1831210036059</c:v>
                </c:pt>
                <c:pt idx="1033">
                  <c:v>993.73983803503847</c:v>
                </c:pt>
                <c:pt idx="1034">
                  <c:v>1119.2953357438737</c:v>
                </c:pt>
                <c:pt idx="1035">
                  <c:v>923.74568344381566</c:v>
                </c:pt>
                <c:pt idx="1036">
                  <c:v>1094.7454559346731</c:v>
                </c:pt>
                <c:pt idx="1037">
                  <c:v>1237.4727606906583</c:v>
                </c:pt>
                <c:pt idx="1038">
                  <c:v>1105.9625571846386</c:v>
                </c:pt>
                <c:pt idx="1039">
                  <c:v>1085.4514621711771</c:v>
                </c:pt>
                <c:pt idx="1040">
                  <c:v>1024.0157537471609</c:v>
                </c:pt>
                <c:pt idx="1041">
                  <c:v>1138.799946311005</c:v>
                </c:pt>
                <c:pt idx="1042">
                  <c:v>1082.2714050482227</c:v>
                </c:pt>
                <c:pt idx="1043">
                  <c:v>1083.2865325043763</c:v>
                </c:pt>
                <c:pt idx="1044">
                  <c:v>1040.3221467439844</c:v>
                </c:pt>
                <c:pt idx="1045">
                  <c:v>1186.0458875506231</c:v>
                </c:pt>
                <c:pt idx="1046">
                  <c:v>1102.2783935028328</c:v>
                </c:pt>
                <c:pt idx="1047">
                  <c:v>1236.6564130507104</c:v>
                </c:pt>
                <c:pt idx="1048">
                  <c:v>1036.2283072797363</c:v>
                </c:pt>
                <c:pt idx="1049">
                  <c:v>1104.9129644993877</c:v>
                </c:pt>
                <c:pt idx="1050">
                  <c:v>1073.4556000869061</c:v>
                </c:pt>
                <c:pt idx="1051">
                  <c:v>1285.2936396046864</c:v>
                </c:pt>
                <c:pt idx="1052">
                  <c:v>1139.159252648652</c:v>
                </c:pt>
                <c:pt idx="1053">
                  <c:v>939.84455570105013</c:v>
                </c:pt>
                <c:pt idx="1054">
                  <c:v>1091.8383688439569</c:v>
                </c:pt>
                <c:pt idx="1055">
                  <c:v>1139.939277834929</c:v>
                </c:pt>
                <c:pt idx="1056">
                  <c:v>1204.2719737124337</c:v>
                </c:pt>
                <c:pt idx="1057">
                  <c:v>1158.5053614414205</c:v>
                </c:pt>
                <c:pt idx="1058">
                  <c:v>1064.4589797032379</c:v>
                </c:pt>
                <c:pt idx="1059">
                  <c:v>1103.8080423190468</c:v>
                </c:pt>
                <c:pt idx="1060">
                  <c:v>1343.8527055400887</c:v>
                </c:pt>
                <c:pt idx="1061">
                  <c:v>1149.9229128024301</c:v>
                </c:pt>
                <c:pt idx="1062">
                  <c:v>1318.6988273716163</c:v>
                </c:pt>
                <c:pt idx="1063">
                  <c:v>1165.8749651792493</c:v>
                </c:pt>
                <c:pt idx="1064">
                  <c:v>1139.7555078497157</c:v>
                </c:pt>
                <c:pt idx="1065">
                  <c:v>1218.754589092596</c:v>
                </c:pt>
                <c:pt idx="1066">
                  <c:v>1019.3571276913987</c:v>
                </c:pt>
                <c:pt idx="1067">
                  <c:v>1079.3219566387741</c:v>
                </c:pt>
                <c:pt idx="1068">
                  <c:v>1110.5975339521344</c:v>
                </c:pt>
                <c:pt idx="1069">
                  <c:v>1231.8315342199346</c:v>
                </c:pt>
                <c:pt idx="1070">
                  <c:v>1113.2527843089963</c:v>
                </c:pt>
                <c:pt idx="1071">
                  <c:v>1179.1821598178842</c:v>
                </c:pt>
                <c:pt idx="1072">
                  <c:v>1171.9656046281666</c:v>
                </c:pt>
                <c:pt idx="1073">
                  <c:v>1231.8948067838519</c:v>
                </c:pt>
                <c:pt idx="1074">
                  <c:v>1120.4659215313688</c:v>
                </c:pt>
                <c:pt idx="1075">
                  <c:v>1176.193404586108</c:v>
                </c:pt>
                <c:pt idx="1076">
                  <c:v>1095.2117659189771</c:v>
                </c:pt>
                <c:pt idx="1077">
                  <c:v>1082.4546838634406</c:v>
                </c:pt>
                <c:pt idx="1078">
                  <c:v>1313.1055955495883</c:v>
                </c:pt>
                <c:pt idx="1079">
                  <c:v>1205.0379137384821</c:v>
                </c:pt>
                <c:pt idx="1080">
                  <c:v>1183.3007386096547</c:v>
                </c:pt>
                <c:pt idx="1081">
                  <c:v>1131.3565141846252</c:v>
                </c:pt>
                <c:pt idx="1082">
                  <c:v>1209.2857130864463</c:v>
                </c:pt>
                <c:pt idx="1083">
                  <c:v>1195.1042917505472</c:v>
                </c:pt>
                <c:pt idx="1084">
                  <c:v>1377.0574654203479</c:v>
                </c:pt>
                <c:pt idx="1085">
                  <c:v>1178.365818498974</c:v>
                </c:pt>
                <c:pt idx="1086">
                  <c:v>1241.1442796877438</c:v>
                </c:pt>
                <c:pt idx="1087">
                  <c:v>1332.7441349883429</c:v>
                </c:pt>
                <c:pt idx="1088">
                  <c:v>1185.6225341749762</c:v>
                </c:pt>
                <c:pt idx="1089">
                  <c:v>1282.158069444411</c:v>
                </c:pt>
                <c:pt idx="1090">
                  <c:v>1317.1480583431837</c:v>
                </c:pt>
                <c:pt idx="1091">
                  <c:v>1166.1024182853209</c:v>
                </c:pt>
                <c:pt idx="1092">
                  <c:v>1210.943878159954</c:v>
                </c:pt>
                <c:pt idx="1093">
                  <c:v>1228.1246491881197</c:v>
                </c:pt>
                <c:pt idx="1094">
                  <c:v>1236.5188064072202</c:v>
                </c:pt>
                <c:pt idx="1095">
                  <c:v>1180.9994027934827</c:v>
                </c:pt>
                <c:pt idx="1096">
                  <c:v>1214.9980698130389</c:v>
                </c:pt>
                <c:pt idx="1097">
                  <c:v>962.03207490867123</c:v>
                </c:pt>
                <c:pt idx="1098">
                  <c:v>1175.1526871667347</c:v>
                </c:pt>
                <c:pt idx="1099">
                  <c:v>1311.7091335915213</c:v>
                </c:pt>
                <c:pt idx="1100">
                  <c:v>1232.6781360769635</c:v>
                </c:pt>
                <c:pt idx="1101">
                  <c:v>1129.096532838563</c:v>
                </c:pt>
                <c:pt idx="1102">
                  <c:v>1203.1840409564568</c:v>
                </c:pt>
                <c:pt idx="1103">
                  <c:v>1242.1811540747692</c:v>
                </c:pt>
                <c:pt idx="1104">
                  <c:v>1234.1361961986502</c:v>
                </c:pt>
                <c:pt idx="1105">
                  <c:v>1238.4082656219175</c:v>
                </c:pt>
                <c:pt idx="1106">
                  <c:v>1222.4174251562652</c:v>
                </c:pt>
                <c:pt idx="1107">
                  <c:v>1308.1609956768223</c:v>
                </c:pt>
                <c:pt idx="1108">
                  <c:v>1248.9958478153121</c:v>
                </c:pt>
                <c:pt idx="1109">
                  <c:v>1267.6111423499933</c:v>
                </c:pt>
                <c:pt idx="1110">
                  <c:v>1145.0212588282345</c:v>
                </c:pt>
                <c:pt idx="1111">
                  <c:v>1197.9971144686695</c:v>
                </c:pt>
                <c:pt idx="1112">
                  <c:v>1273.0410090353489</c:v>
                </c:pt>
                <c:pt idx="1113">
                  <c:v>1252.9304037387392</c:v>
                </c:pt>
                <c:pt idx="1114">
                  <c:v>1277.3482107722623</c:v>
                </c:pt>
                <c:pt idx="1115">
                  <c:v>1314.754621261736</c:v>
                </c:pt>
                <c:pt idx="1116">
                  <c:v>1121.0277683675488</c:v>
                </c:pt>
                <c:pt idx="1117">
                  <c:v>1218.165860247944</c:v>
                </c:pt>
                <c:pt idx="1118">
                  <c:v>1437.0336108894635</c:v>
                </c:pt>
                <c:pt idx="1119">
                  <c:v>1310.2521710842764</c:v>
                </c:pt>
                <c:pt idx="1120">
                  <c:v>1204.4626239004567</c:v>
                </c:pt>
                <c:pt idx="1121">
                  <c:v>1230.8741301080086</c:v>
                </c:pt>
                <c:pt idx="1122">
                  <c:v>1364.9578734528347</c:v>
                </c:pt>
                <c:pt idx="1123">
                  <c:v>1589.4759826125762</c:v>
                </c:pt>
                <c:pt idx="1124">
                  <c:v>1308.3128524948177</c:v>
                </c:pt>
                <c:pt idx="1125">
                  <c:v>1174.2199803665246</c:v>
                </c:pt>
                <c:pt idx="1126">
                  <c:v>1249.4275944440062</c:v>
                </c:pt>
                <c:pt idx="1127">
                  <c:v>1111.9936110041949</c:v>
                </c:pt>
                <c:pt idx="1128">
                  <c:v>1278.049741423582</c:v>
                </c:pt>
                <c:pt idx="1129">
                  <c:v>1242.7730704711901</c:v>
                </c:pt>
                <c:pt idx="1130">
                  <c:v>1271.941706758196</c:v>
                </c:pt>
                <c:pt idx="1131">
                  <c:v>1307.4464072499215</c:v>
                </c:pt>
                <c:pt idx="1132">
                  <c:v>1432.7221923279981</c:v>
                </c:pt>
                <c:pt idx="1133">
                  <c:v>1243.4087648321022</c:v>
                </c:pt>
                <c:pt idx="1134">
                  <c:v>1114.0524600983238</c:v>
                </c:pt>
                <c:pt idx="1135">
                  <c:v>1274.6106003902594</c:v>
                </c:pt>
                <c:pt idx="1136">
                  <c:v>1279.4185406771942</c:v>
                </c:pt>
                <c:pt idx="1137">
                  <c:v>1213.6316617791404</c:v>
                </c:pt>
                <c:pt idx="1138">
                  <c:v>1315.9917782455</c:v>
                </c:pt>
                <c:pt idx="1139">
                  <c:v>1255.3275824969678</c:v>
                </c:pt>
                <c:pt idx="1140">
                  <c:v>1375.0883858916768</c:v>
                </c:pt>
                <c:pt idx="1141">
                  <c:v>1354.4353559559759</c:v>
                </c:pt>
                <c:pt idx="1142">
                  <c:v>1269.9958388808084</c:v>
                </c:pt>
                <c:pt idx="1143">
                  <c:v>1192.9881153143256</c:v>
                </c:pt>
                <c:pt idx="1144">
                  <c:v>1251.0768155597304</c:v>
                </c:pt>
                <c:pt idx="1145">
                  <c:v>1325.4759740602854</c:v>
                </c:pt>
                <c:pt idx="1146">
                  <c:v>1300.9984285911046</c:v>
                </c:pt>
                <c:pt idx="1147">
                  <c:v>1176.9241302579842</c:v>
                </c:pt>
                <c:pt idx="1148">
                  <c:v>1270.7313837642012</c:v>
                </c:pt>
                <c:pt idx="1149">
                  <c:v>1428.5628959213375</c:v>
                </c:pt>
                <c:pt idx="1150">
                  <c:v>1267.5972069913289</c:v>
                </c:pt>
                <c:pt idx="1151">
                  <c:v>1383.4592708455825</c:v>
                </c:pt>
                <c:pt idx="1152">
                  <c:v>1371.8201319634429</c:v>
                </c:pt>
                <c:pt idx="1153">
                  <c:v>1377.217764626387</c:v>
                </c:pt>
                <c:pt idx="1154">
                  <c:v>1305.3989228440259</c:v>
                </c:pt>
                <c:pt idx="1155">
                  <c:v>1481.0080938898432</c:v>
                </c:pt>
                <c:pt idx="1156">
                  <c:v>1406.6594825141481</c:v>
                </c:pt>
                <c:pt idx="1157">
                  <c:v>1165.8971052148941</c:v>
                </c:pt>
                <c:pt idx="1158">
                  <c:v>1311.1647954904845</c:v>
                </c:pt>
                <c:pt idx="1159">
                  <c:v>1383.5883673953711</c:v>
                </c:pt>
                <c:pt idx="1160">
                  <c:v>1385.446258022763</c:v>
                </c:pt>
                <c:pt idx="1161">
                  <c:v>1340.3583925850071</c:v>
                </c:pt>
                <c:pt idx="1162">
                  <c:v>1460.0777162556835</c:v>
                </c:pt>
                <c:pt idx="1163">
                  <c:v>1317.802763650865</c:v>
                </c:pt>
                <c:pt idx="1164">
                  <c:v>1310.016305311982</c:v>
                </c:pt>
                <c:pt idx="1165">
                  <c:v>1267.7936085766128</c:v>
                </c:pt>
                <c:pt idx="1166">
                  <c:v>1321.4663844614017</c:v>
                </c:pt>
                <c:pt idx="1167">
                  <c:v>1826.8853619810445</c:v>
                </c:pt>
                <c:pt idx="1168">
                  <c:v>1357.0976941980355</c:v>
                </c:pt>
                <c:pt idx="1169">
                  <c:v>1359.4412727407473</c:v>
                </c:pt>
                <c:pt idx="1170">
                  <c:v>1387.6411685067312</c:v>
                </c:pt>
                <c:pt idx="1171">
                  <c:v>1150.9634839451483</c:v>
                </c:pt>
                <c:pt idx="1172">
                  <c:v>1295.6231162409049</c:v>
                </c:pt>
                <c:pt idx="1173">
                  <c:v>1539.1391387901028</c:v>
                </c:pt>
                <c:pt idx="1174">
                  <c:v>1371.254999522049</c:v>
                </c:pt>
                <c:pt idx="1175">
                  <c:v>1424.1522751175296</c:v>
                </c:pt>
                <c:pt idx="1176">
                  <c:v>1391.9782712493384</c:v>
                </c:pt>
                <c:pt idx="1177">
                  <c:v>1584.678785671917</c:v>
                </c:pt>
                <c:pt idx="1178">
                  <c:v>1395.9720802872225</c:v>
                </c:pt>
                <c:pt idx="1179">
                  <c:v>1371.2247958666792</c:v>
                </c:pt>
                <c:pt idx="1180">
                  <c:v>1370.9984651763364</c:v>
                </c:pt>
                <c:pt idx="1181">
                  <c:v>1563.9402323050988</c:v>
                </c:pt>
                <c:pt idx="1182">
                  <c:v>1337.0947580503569</c:v>
                </c:pt>
                <c:pt idx="1183">
                  <c:v>1325.7518444424297</c:v>
                </c:pt>
                <c:pt idx="1184">
                  <c:v>1427.8302411909865</c:v>
                </c:pt>
                <c:pt idx="1185">
                  <c:v>1200.5334136736644</c:v>
                </c:pt>
                <c:pt idx="1186">
                  <c:v>1444.6677901346241</c:v>
                </c:pt>
                <c:pt idx="1187">
                  <c:v>1432.2334087327856</c:v>
                </c:pt>
                <c:pt idx="1188">
                  <c:v>1404.6787705116435</c:v>
                </c:pt>
                <c:pt idx="1189">
                  <c:v>1161.6436801145296</c:v>
                </c:pt>
                <c:pt idx="1190">
                  <c:v>1363.021977192634</c:v>
                </c:pt>
                <c:pt idx="1191">
                  <c:v>1346.6271374703419</c:v>
                </c:pt>
                <c:pt idx="1192">
                  <c:v>1448.996338351539</c:v>
                </c:pt>
                <c:pt idx="1193">
                  <c:v>1482.9514110874745</c:v>
                </c:pt>
                <c:pt idx="1194">
                  <c:v>1390.5784987464363</c:v>
                </c:pt>
                <c:pt idx="1195">
                  <c:v>1429.6059202787042</c:v>
                </c:pt>
                <c:pt idx="1196">
                  <c:v>1359.6333540435221</c:v>
                </c:pt>
                <c:pt idx="1197">
                  <c:v>1587.4597040222941</c:v>
                </c:pt>
                <c:pt idx="1198">
                  <c:v>1647.458980289239</c:v>
                </c:pt>
                <c:pt idx="1199">
                  <c:v>1346.2441031396831</c:v>
                </c:pt>
                <c:pt idx="1200">
                  <c:v>1445.8367188233062</c:v>
                </c:pt>
                <c:pt idx="1201">
                  <c:v>1730.4730417210897</c:v>
                </c:pt>
                <c:pt idx="1202">
                  <c:v>1356.5895046742612</c:v>
                </c:pt>
                <c:pt idx="1203">
                  <c:v>1591.7258522779505</c:v>
                </c:pt>
                <c:pt idx="1204">
                  <c:v>1556.4907067175213</c:v>
                </c:pt>
                <c:pt idx="1205">
                  <c:v>1683.1665123523981</c:v>
                </c:pt>
                <c:pt idx="1206">
                  <c:v>1284.7295298176182</c:v>
                </c:pt>
                <c:pt idx="1207">
                  <c:v>1534.2181153780816</c:v>
                </c:pt>
                <c:pt idx="1208">
                  <c:v>1438.838652331606</c:v>
                </c:pt>
                <c:pt idx="1209">
                  <c:v>1681.9975311449671</c:v>
                </c:pt>
                <c:pt idx="1210">
                  <c:v>1481.5422055824879</c:v>
                </c:pt>
                <c:pt idx="1211">
                  <c:v>1735.36241045509</c:v>
                </c:pt>
                <c:pt idx="1212">
                  <c:v>1513.5358910350649</c:v>
                </c:pt>
                <c:pt idx="1213">
                  <c:v>1382.6807164483989</c:v>
                </c:pt>
                <c:pt idx="1214">
                  <c:v>1527.7317696234677</c:v>
                </c:pt>
                <c:pt idx="1215">
                  <c:v>1503.339748441256</c:v>
                </c:pt>
                <c:pt idx="1216">
                  <c:v>1389.4175300686065</c:v>
                </c:pt>
                <c:pt idx="1217">
                  <c:v>1375.7530553818294</c:v>
                </c:pt>
                <c:pt idx="1218">
                  <c:v>1610.7589168672864</c:v>
                </c:pt>
                <c:pt idx="1219">
                  <c:v>1496.0887044370486</c:v>
                </c:pt>
                <c:pt idx="1220">
                  <c:v>1216.1745303777498</c:v>
                </c:pt>
                <c:pt idx="1221">
                  <c:v>1482.5726768267557</c:v>
                </c:pt>
                <c:pt idx="1222">
                  <c:v>1465.4593832082899</c:v>
                </c:pt>
                <c:pt idx="1223">
                  <c:v>1471.1770188491223</c:v>
                </c:pt>
                <c:pt idx="1224">
                  <c:v>1537.4240199934125</c:v>
                </c:pt>
                <c:pt idx="1225">
                  <c:v>1723.714227107539</c:v>
                </c:pt>
                <c:pt idx="1226">
                  <c:v>1582.9552078262684</c:v>
                </c:pt>
                <c:pt idx="1227">
                  <c:v>1706.5258529790369</c:v>
                </c:pt>
                <c:pt idx="1228">
                  <c:v>1467.6770863574027</c:v>
                </c:pt>
                <c:pt idx="1229">
                  <c:v>1591.4781213939327</c:v>
                </c:pt>
                <c:pt idx="1230">
                  <c:v>1632.8314171268303</c:v>
                </c:pt>
                <c:pt idx="1231">
                  <c:v>1613.6813659589395</c:v>
                </c:pt>
                <c:pt idx="1232">
                  <c:v>1402.61843289382</c:v>
                </c:pt>
                <c:pt idx="1233">
                  <c:v>1448.050967073154</c:v>
                </c:pt>
                <c:pt idx="1234">
                  <c:v>1345.7091148106556</c:v>
                </c:pt>
                <c:pt idx="1235">
                  <c:v>1557.4990369731952</c:v>
                </c:pt>
                <c:pt idx="1236">
                  <c:v>1625.3121315403278</c:v>
                </c:pt>
                <c:pt idx="1237">
                  <c:v>1586.9082231369491</c:v>
                </c:pt>
                <c:pt idx="1238">
                  <c:v>1597.2864386115746</c:v>
                </c:pt>
                <c:pt idx="1239">
                  <c:v>1554.6820416667547</c:v>
                </c:pt>
                <c:pt idx="1240">
                  <c:v>1559.884626901531</c:v>
                </c:pt>
                <c:pt idx="1241">
                  <c:v>1479.5802338034532</c:v>
                </c:pt>
                <c:pt idx="1242">
                  <c:v>1385.7122811363761</c:v>
                </c:pt>
                <c:pt idx="1243">
                  <c:v>1562.7617365614094</c:v>
                </c:pt>
                <c:pt idx="1244">
                  <c:v>1567.4739731675231</c:v>
                </c:pt>
                <c:pt idx="1245">
                  <c:v>1544.9455294633422</c:v>
                </c:pt>
                <c:pt idx="1246">
                  <c:v>1646.38542293365</c:v>
                </c:pt>
                <c:pt idx="1247">
                  <c:v>1526.2315254943423</c:v>
                </c:pt>
                <c:pt idx="1248">
                  <c:v>1527.5949500310448</c:v>
                </c:pt>
                <c:pt idx="1249">
                  <c:v>1664.7448958164771</c:v>
                </c:pt>
                <c:pt idx="1250">
                  <c:v>1498.8192973011737</c:v>
                </c:pt>
                <c:pt idx="1251">
                  <c:v>1749.7809740812427</c:v>
                </c:pt>
                <c:pt idx="1252">
                  <c:v>1626.2046853477079</c:v>
                </c:pt>
                <c:pt idx="1253">
                  <c:v>1692.6372648230563</c:v>
                </c:pt>
                <c:pt idx="1254">
                  <c:v>1592.9334129214199</c:v>
                </c:pt>
                <c:pt idx="1255">
                  <c:v>1741.7978109311509</c:v>
                </c:pt>
                <c:pt idx="1256">
                  <c:v>1671.027112497525</c:v>
                </c:pt>
                <c:pt idx="1257">
                  <c:v>1506.9774253670575</c:v>
                </c:pt>
                <c:pt idx="1258">
                  <c:v>1763.1219409868077</c:v>
                </c:pt>
                <c:pt idx="1259">
                  <c:v>1548.432535170838</c:v>
                </c:pt>
                <c:pt idx="1260">
                  <c:v>1732.5183374489375</c:v>
                </c:pt>
                <c:pt idx="1261">
                  <c:v>1311.0455658199999</c:v>
                </c:pt>
                <c:pt idx="1262">
                  <c:v>1458.8337307677425</c:v>
                </c:pt>
                <c:pt idx="1263">
                  <c:v>1455.1411442353372</c:v>
                </c:pt>
                <c:pt idx="1264">
                  <c:v>1663.9078857618888</c:v>
                </c:pt>
                <c:pt idx="1265">
                  <c:v>1613.7752487593154</c:v>
                </c:pt>
                <c:pt idx="1266">
                  <c:v>1688.6835935466327</c:v>
                </c:pt>
                <c:pt idx="1267">
                  <c:v>1620.5184502031043</c:v>
                </c:pt>
                <c:pt idx="1268">
                  <c:v>1591.6838487679572</c:v>
                </c:pt>
                <c:pt idx="1269">
                  <c:v>1647.2007297005446</c:v>
                </c:pt>
                <c:pt idx="1270">
                  <c:v>1661.2186570451556</c:v>
                </c:pt>
                <c:pt idx="1271">
                  <c:v>1478.7323364762449</c:v>
                </c:pt>
                <c:pt idx="1272">
                  <c:v>1653.0506473470864</c:v>
                </c:pt>
                <c:pt idx="1273">
                  <c:v>1897.3047238078391</c:v>
                </c:pt>
                <c:pt idx="1274">
                  <c:v>1527.5446306870747</c:v>
                </c:pt>
                <c:pt idx="1275">
                  <c:v>1692.120317007111</c:v>
                </c:pt>
                <c:pt idx="1276">
                  <c:v>1630.2143961491645</c:v>
                </c:pt>
                <c:pt idx="1277">
                  <c:v>1547.5861343834047</c:v>
                </c:pt>
                <c:pt idx="1278">
                  <c:v>1621.7822841157717</c:v>
                </c:pt>
                <c:pt idx="1279">
                  <c:v>1853.2250665600698</c:v>
                </c:pt>
                <c:pt idx="1280">
                  <c:v>1671.9829429948261</c:v>
                </c:pt>
                <c:pt idx="1281">
                  <c:v>1697.6163096081266</c:v>
                </c:pt>
                <c:pt idx="1282">
                  <c:v>1464.4176277222348</c:v>
                </c:pt>
                <c:pt idx="1283">
                  <c:v>1788.9813355714075</c:v>
                </c:pt>
                <c:pt idx="1284">
                  <c:v>1700.681003125484</c:v>
                </c:pt>
                <c:pt idx="1285">
                  <c:v>1658.8826998419599</c:v>
                </c:pt>
                <c:pt idx="1286">
                  <c:v>1573.3801690440423</c:v>
                </c:pt>
                <c:pt idx="1287">
                  <c:v>1578.4877817705358</c:v>
                </c:pt>
                <c:pt idx="1288">
                  <c:v>1557.3150189085093</c:v>
                </c:pt>
                <c:pt idx="1289">
                  <c:v>1563.5845152347908</c:v>
                </c:pt>
                <c:pt idx="1290">
                  <c:v>1709.8159654503374</c:v>
                </c:pt>
                <c:pt idx="1291">
                  <c:v>1638.4594742998906</c:v>
                </c:pt>
                <c:pt idx="1292">
                  <c:v>1586.8160480391537</c:v>
                </c:pt>
                <c:pt idx="1293">
                  <c:v>1577.4728539716441</c:v>
                </c:pt>
                <c:pt idx="1294">
                  <c:v>1865.7596476927529</c:v>
                </c:pt>
                <c:pt idx="1295">
                  <c:v>1603.4166757273754</c:v>
                </c:pt>
                <c:pt idx="1296">
                  <c:v>1623.5484522830241</c:v>
                </c:pt>
                <c:pt idx="1297">
                  <c:v>1679.541386507974</c:v>
                </c:pt>
                <c:pt idx="1298">
                  <c:v>1590.8201232376216</c:v>
                </c:pt>
                <c:pt idx="1299">
                  <c:v>1630.8744164636857</c:v>
                </c:pt>
                <c:pt idx="1300">
                  <c:v>1563.4626042094885</c:v>
                </c:pt>
                <c:pt idx="1301">
                  <c:v>1615.3290891507272</c:v>
                </c:pt>
                <c:pt idx="1302">
                  <c:v>1440.1914416703455</c:v>
                </c:pt>
                <c:pt idx="1303">
                  <c:v>1701.759657859041</c:v>
                </c:pt>
                <c:pt idx="1304">
                  <c:v>1683.6358294727099</c:v>
                </c:pt>
                <c:pt idx="1305">
                  <c:v>1653.168229342489</c:v>
                </c:pt>
                <c:pt idx="1306">
                  <c:v>1664.2351407127776</c:v>
                </c:pt>
                <c:pt idx="1307">
                  <c:v>1633.0721405137238</c:v>
                </c:pt>
                <c:pt idx="1308">
                  <c:v>1727.2422869269735</c:v>
                </c:pt>
                <c:pt idx="1309">
                  <c:v>1589.1786725251802</c:v>
                </c:pt>
                <c:pt idx="1310">
                  <c:v>1752.0677672884037</c:v>
                </c:pt>
                <c:pt idx="1311">
                  <c:v>1737.9396480503797</c:v>
                </c:pt>
                <c:pt idx="1312">
                  <c:v>1786.7651863028002</c:v>
                </c:pt>
                <c:pt idx="1313">
                  <c:v>1738.1361812954863</c:v>
                </c:pt>
                <c:pt idx="1314">
                  <c:v>1744.8210899748433</c:v>
                </c:pt>
                <c:pt idx="1315">
                  <c:v>1686.4989378171774</c:v>
                </c:pt>
                <c:pt idx="1316">
                  <c:v>1827.2504184005538</c:v>
                </c:pt>
                <c:pt idx="1317">
                  <c:v>1864.6395603032681</c:v>
                </c:pt>
                <c:pt idx="1318">
                  <c:v>1527.7719145130432</c:v>
                </c:pt>
                <c:pt idx="1319">
                  <c:v>1841.1899853408615</c:v>
                </c:pt>
                <c:pt idx="1320">
                  <c:v>1789.3846686011798</c:v>
                </c:pt>
                <c:pt idx="1321">
                  <c:v>1789.5902879808061</c:v>
                </c:pt>
                <c:pt idx="1322">
                  <c:v>1712.6610778194531</c:v>
                </c:pt>
                <c:pt idx="1323">
                  <c:v>1689.0310755933647</c:v>
                </c:pt>
                <c:pt idx="1324">
                  <c:v>1535.1327327454026</c:v>
                </c:pt>
                <c:pt idx="1325">
                  <c:v>1909.8063991988356</c:v>
                </c:pt>
                <c:pt idx="1326">
                  <c:v>1691.5396259071838</c:v>
                </c:pt>
                <c:pt idx="1327">
                  <c:v>1998.6186974520401</c:v>
                </c:pt>
                <c:pt idx="1328">
                  <c:v>1767.068902171693</c:v>
                </c:pt>
                <c:pt idx="1329">
                  <c:v>1752.0663310834896</c:v>
                </c:pt>
                <c:pt idx="1330">
                  <c:v>1755.2282978604783</c:v>
                </c:pt>
                <c:pt idx="1331">
                  <c:v>1917.4134019942776</c:v>
                </c:pt>
                <c:pt idx="1332">
                  <c:v>1882.2665135796076</c:v>
                </c:pt>
                <c:pt idx="1333">
                  <c:v>1809.769735923875</c:v>
                </c:pt>
                <c:pt idx="1334">
                  <c:v>1983.9114137759061</c:v>
                </c:pt>
                <c:pt idx="1335">
                  <c:v>1747.1878140441052</c:v>
                </c:pt>
                <c:pt idx="1336">
                  <c:v>1859.7120196376179</c:v>
                </c:pt>
                <c:pt idx="1337">
                  <c:v>1704.0793935221102</c:v>
                </c:pt>
                <c:pt idx="1338">
                  <c:v>1739.7062832487509</c:v>
                </c:pt>
                <c:pt idx="1339">
                  <c:v>1759.6197748759084</c:v>
                </c:pt>
                <c:pt idx="1340">
                  <c:v>1937.5474988070634</c:v>
                </c:pt>
                <c:pt idx="1341">
                  <c:v>1930.3073573997194</c:v>
                </c:pt>
                <c:pt idx="1342">
                  <c:v>1696.1311492799919</c:v>
                </c:pt>
                <c:pt idx="1343">
                  <c:v>1565.6430208915026</c:v>
                </c:pt>
                <c:pt idx="1344">
                  <c:v>1961.1502245619597</c:v>
                </c:pt>
                <c:pt idx="1345">
                  <c:v>1618.263131445219</c:v>
                </c:pt>
                <c:pt idx="1346">
                  <c:v>1776.6824319105729</c:v>
                </c:pt>
                <c:pt idx="1347">
                  <c:v>1808.9278868591246</c:v>
                </c:pt>
                <c:pt idx="1348">
                  <c:v>1892.9879263380917</c:v>
                </c:pt>
                <c:pt idx="1349">
                  <c:v>1650.7991941449704</c:v>
                </c:pt>
                <c:pt idx="1350">
                  <c:v>1745.1779776501639</c:v>
                </c:pt>
                <c:pt idx="1351">
                  <c:v>1734.0188945141101</c:v>
                </c:pt>
                <c:pt idx="1352">
                  <c:v>1783.7300630831317</c:v>
                </c:pt>
                <c:pt idx="1353">
                  <c:v>2003.6761557424941</c:v>
                </c:pt>
                <c:pt idx="1354">
                  <c:v>1979.440332148677</c:v>
                </c:pt>
                <c:pt idx="1355">
                  <c:v>1932.9003735622614</c:v>
                </c:pt>
                <c:pt idx="1356">
                  <c:v>2051.2003946651757</c:v>
                </c:pt>
                <c:pt idx="1357">
                  <c:v>1836.1424295900388</c:v>
                </c:pt>
                <c:pt idx="1358">
                  <c:v>1934.3147165314103</c:v>
                </c:pt>
                <c:pt idx="1359">
                  <c:v>1845.3053318435022</c:v>
                </c:pt>
                <c:pt idx="1360">
                  <c:v>1908.7820927093917</c:v>
                </c:pt>
                <c:pt idx="1361">
                  <c:v>2160.4726956064551</c:v>
                </c:pt>
                <c:pt idx="1362">
                  <c:v>1813.5483652272337</c:v>
                </c:pt>
                <c:pt idx="1363">
                  <c:v>1703.693780610897</c:v>
                </c:pt>
                <c:pt idx="1364">
                  <c:v>1874.052702313277</c:v>
                </c:pt>
                <c:pt idx="1365">
                  <c:v>1847.8652737271725</c:v>
                </c:pt>
                <c:pt idx="1366">
                  <c:v>1915.548110040593</c:v>
                </c:pt>
                <c:pt idx="1367">
                  <c:v>1948.982371715643</c:v>
                </c:pt>
                <c:pt idx="1368">
                  <c:v>1878.3307977367986</c:v>
                </c:pt>
                <c:pt idx="1369">
                  <c:v>1964.3861262261812</c:v>
                </c:pt>
                <c:pt idx="1370">
                  <c:v>1942.9933132874073</c:v>
                </c:pt>
                <c:pt idx="1371">
                  <c:v>1772.8395689245999</c:v>
                </c:pt>
                <c:pt idx="1372">
                  <c:v>1927.7876929676913</c:v>
                </c:pt>
                <c:pt idx="1373">
                  <c:v>1891.6430450920375</c:v>
                </c:pt>
                <c:pt idx="1374">
                  <c:v>1878.5381703690248</c:v>
                </c:pt>
                <c:pt idx="1375">
                  <c:v>2041.2082078776637</c:v>
                </c:pt>
                <c:pt idx="1376">
                  <c:v>1874.757617942503</c:v>
                </c:pt>
                <c:pt idx="1377">
                  <c:v>1864.8486856623326</c:v>
                </c:pt>
                <c:pt idx="1378">
                  <c:v>1909.3034266874381</c:v>
                </c:pt>
                <c:pt idx="1379">
                  <c:v>1999.8982750040643</c:v>
                </c:pt>
                <c:pt idx="1380">
                  <c:v>1852.1820695320021</c:v>
                </c:pt>
                <c:pt idx="1381">
                  <c:v>1862.7142028797168</c:v>
                </c:pt>
                <c:pt idx="1382">
                  <c:v>2027.3591897328336</c:v>
                </c:pt>
                <c:pt idx="1383">
                  <c:v>1956.8453833084704</c:v>
                </c:pt>
                <c:pt idx="1384">
                  <c:v>1852.8403357320242</c:v>
                </c:pt>
                <c:pt idx="1385">
                  <c:v>1996.0528314811879</c:v>
                </c:pt>
                <c:pt idx="1386">
                  <c:v>2035.5786632971419</c:v>
                </c:pt>
                <c:pt idx="1387">
                  <c:v>1905.9221705743969</c:v>
                </c:pt>
                <c:pt idx="1388">
                  <c:v>2009.0008153219931</c:v>
                </c:pt>
                <c:pt idx="1389">
                  <c:v>1795.1300295223543</c:v>
                </c:pt>
                <c:pt idx="1390">
                  <c:v>1904.8481128931887</c:v>
                </c:pt>
                <c:pt idx="1391">
                  <c:v>1813.8321338891078</c:v>
                </c:pt>
                <c:pt idx="1392">
                  <c:v>2075.3645111432793</c:v>
                </c:pt>
                <c:pt idx="1393">
                  <c:v>1938.7271061590538</c:v>
                </c:pt>
                <c:pt idx="1394">
                  <c:v>1938.9243644294363</c:v>
                </c:pt>
                <c:pt idx="1395">
                  <c:v>2143.0204965678854</c:v>
                </c:pt>
                <c:pt idx="1396">
                  <c:v>2036.9989549859943</c:v>
                </c:pt>
                <c:pt idx="1397">
                  <c:v>2193.5339939301798</c:v>
                </c:pt>
                <c:pt idx="1398">
                  <c:v>1758.1201060610922</c:v>
                </c:pt>
                <c:pt idx="1399">
                  <c:v>2247.8265772282775</c:v>
                </c:pt>
                <c:pt idx="1400">
                  <c:v>2173.5085673748299</c:v>
                </c:pt>
                <c:pt idx="1401">
                  <c:v>2186.5866286899991</c:v>
                </c:pt>
                <c:pt idx="1402">
                  <c:v>2044.7697366190744</c:v>
                </c:pt>
                <c:pt idx="1403">
                  <c:v>2147.4655918582912</c:v>
                </c:pt>
                <c:pt idx="1404">
                  <c:v>2180.5372896549607</c:v>
                </c:pt>
                <c:pt idx="1405">
                  <c:v>2078.6505761361636</c:v>
                </c:pt>
                <c:pt idx="1406">
                  <c:v>2036.9816401139537</c:v>
                </c:pt>
                <c:pt idx="1407">
                  <c:v>2183.2237926276434</c:v>
                </c:pt>
                <c:pt idx="1408">
                  <c:v>2239.0304950274408</c:v>
                </c:pt>
                <c:pt idx="1409">
                  <c:v>2242.6144327193115</c:v>
                </c:pt>
                <c:pt idx="1410">
                  <c:v>2193.2579992893484</c:v>
                </c:pt>
                <c:pt idx="1411">
                  <c:v>2119.9384994683487</c:v>
                </c:pt>
                <c:pt idx="1412">
                  <c:v>2187.2796581223733</c:v>
                </c:pt>
                <c:pt idx="1413">
                  <c:v>1842.040667215565</c:v>
                </c:pt>
                <c:pt idx="1414">
                  <c:v>2380.8346581578276</c:v>
                </c:pt>
                <c:pt idx="1415">
                  <c:v>2312.0464106172863</c:v>
                </c:pt>
                <c:pt idx="1416">
                  <c:v>1968.0776254791742</c:v>
                </c:pt>
                <c:pt idx="1417">
                  <c:v>2509.4826649435531</c:v>
                </c:pt>
                <c:pt idx="1418">
                  <c:v>2131.512284742294</c:v>
                </c:pt>
                <c:pt idx="1419">
                  <c:v>2046.6683452027387</c:v>
                </c:pt>
                <c:pt idx="1420">
                  <c:v>1995.6141892217668</c:v>
                </c:pt>
                <c:pt idx="1421">
                  <c:v>2096.9081419826675</c:v>
                </c:pt>
                <c:pt idx="1422">
                  <c:v>2224.5805747434006</c:v>
                </c:pt>
                <c:pt idx="1423">
                  <c:v>2104.1336025186702</c:v>
                </c:pt>
                <c:pt idx="1424">
                  <c:v>2034.3742530930997</c:v>
                </c:pt>
                <c:pt idx="1425">
                  <c:v>2153.4545493072264</c:v>
                </c:pt>
                <c:pt idx="1426">
                  <c:v>2226.8761809046714</c:v>
                </c:pt>
                <c:pt idx="1427">
                  <c:v>2141.8767746086819</c:v>
                </c:pt>
                <c:pt idx="1428">
                  <c:v>2260.3637666753075</c:v>
                </c:pt>
                <c:pt idx="1429">
                  <c:v>2281.8861689369837</c:v>
                </c:pt>
                <c:pt idx="1430">
                  <c:v>2266.6960196675413</c:v>
                </c:pt>
                <c:pt idx="1431">
                  <c:v>2780.9217065102189</c:v>
                </c:pt>
                <c:pt idx="1432">
                  <c:v>2489.5319255302647</c:v>
                </c:pt>
                <c:pt idx="1433">
                  <c:v>2095.2807895151204</c:v>
                </c:pt>
                <c:pt idx="1434">
                  <c:v>2311.6966625431442</c:v>
                </c:pt>
                <c:pt idx="1435">
                  <c:v>2359.9985938175646</c:v>
                </c:pt>
                <c:pt idx="1436">
                  <c:v>2394.5688795583851</c:v>
                </c:pt>
                <c:pt idx="1437">
                  <c:v>2296.6097487233351</c:v>
                </c:pt>
                <c:pt idx="1438">
                  <c:v>2046.8949201629569</c:v>
                </c:pt>
                <c:pt idx="1439">
                  <c:v>2402.6569626700457</c:v>
                </c:pt>
                <c:pt idx="1440">
                  <c:v>2122.990799261966</c:v>
                </c:pt>
                <c:pt idx="1441">
                  <c:v>2318.888559839957</c:v>
                </c:pt>
                <c:pt idx="1442">
                  <c:v>1921.4253084379825</c:v>
                </c:pt>
                <c:pt idx="1443">
                  <c:v>2208.3375370588387</c:v>
                </c:pt>
                <c:pt idx="1444">
                  <c:v>2156.2634728418543</c:v>
                </c:pt>
                <c:pt idx="1445">
                  <c:v>2751.6636198437159</c:v>
                </c:pt>
                <c:pt idx="1446">
                  <c:v>2187.4837998912453</c:v>
                </c:pt>
                <c:pt idx="1447">
                  <c:v>2130.5767232336311</c:v>
                </c:pt>
                <c:pt idx="1448">
                  <c:v>2367.6397735766036</c:v>
                </c:pt>
                <c:pt idx="1449">
                  <c:v>2364.5326759759928</c:v>
                </c:pt>
                <c:pt idx="1450">
                  <c:v>2234.2599876184431</c:v>
                </c:pt>
                <c:pt idx="1451">
                  <c:v>2183.5724590421833</c:v>
                </c:pt>
                <c:pt idx="1452">
                  <c:v>2302.7068558969313</c:v>
                </c:pt>
                <c:pt idx="1453">
                  <c:v>2461.1394961871574</c:v>
                </c:pt>
                <c:pt idx="1454">
                  <c:v>2481.5104476334659</c:v>
                </c:pt>
                <c:pt idx="1455">
                  <c:v>1968.2638549551878</c:v>
                </c:pt>
                <c:pt idx="1456">
                  <c:v>2462.5923839675729</c:v>
                </c:pt>
                <c:pt idx="1457">
                  <c:v>2014.6881035734416</c:v>
                </c:pt>
                <c:pt idx="1458">
                  <c:v>2645.1442208646617</c:v>
                </c:pt>
                <c:pt idx="1459">
                  <c:v>2047.7432517113698</c:v>
                </c:pt>
                <c:pt idx="1460">
                  <c:v>2577.6124693203255</c:v>
                </c:pt>
                <c:pt idx="1461">
                  <c:v>2308.8095492622888</c:v>
                </c:pt>
                <c:pt idx="1462">
                  <c:v>2395.6321787115548</c:v>
                </c:pt>
                <c:pt idx="1463">
                  <c:v>2211.1020131784853</c:v>
                </c:pt>
                <c:pt idx="1464">
                  <c:v>2288.9828975720548</c:v>
                </c:pt>
                <c:pt idx="1465">
                  <c:v>2527.8757516406154</c:v>
                </c:pt>
                <c:pt idx="1466">
                  <c:v>2625.5994455578402</c:v>
                </c:pt>
                <c:pt idx="1467">
                  <c:v>2659.9872196734368</c:v>
                </c:pt>
                <c:pt idx="1468">
                  <c:v>2466.8945357285716</c:v>
                </c:pt>
                <c:pt idx="1469">
                  <c:v>3039.0559244234987</c:v>
                </c:pt>
                <c:pt idx="1470">
                  <c:v>2628.6156667633641</c:v>
                </c:pt>
                <c:pt idx="1471">
                  <c:v>2520.2397435548851</c:v>
                </c:pt>
                <c:pt idx="1472">
                  <c:v>2200.8514330756971</c:v>
                </c:pt>
                <c:pt idx="1473">
                  <c:v>2867.1532585380191</c:v>
                </c:pt>
                <c:pt idx="1474">
                  <c:v>2544.3609760746754</c:v>
                </c:pt>
                <c:pt idx="1475">
                  <c:v>2721.6522256262265</c:v>
                </c:pt>
                <c:pt idx="1476">
                  <c:v>2501.0982940899426</c:v>
                </c:pt>
                <c:pt idx="1477">
                  <c:v>2507.577014152117</c:v>
                </c:pt>
                <c:pt idx="1478">
                  <c:v>2978.7535984539427</c:v>
                </c:pt>
                <c:pt idx="1479">
                  <c:v>2435.8191135484171</c:v>
                </c:pt>
                <c:pt idx="1480">
                  <c:v>2578.316108767136</c:v>
                </c:pt>
                <c:pt idx="1481">
                  <c:v>2439.4400968622476</c:v>
                </c:pt>
                <c:pt idx="1482">
                  <c:v>2479.6737798151548</c:v>
                </c:pt>
                <c:pt idx="1483">
                  <c:v>2466.1933252434815</c:v>
                </c:pt>
                <c:pt idx="1484">
                  <c:v>3026.7516929669464</c:v>
                </c:pt>
                <c:pt idx="1485">
                  <c:v>2653.5140897001934</c:v>
                </c:pt>
                <c:pt idx="1486">
                  <c:v>2767.5856875367194</c:v>
                </c:pt>
                <c:pt idx="1487">
                  <c:v>2507.9954588744263</c:v>
                </c:pt>
                <c:pt idx="1488">
                  <c:v>2671.0013418435697</c:v>
                </c:pt>
                <c:pt idx="1489">
                  <c:v>2645.8085856047473</c:v>
                </c:pt>
                <c:pt idx="1490">
                  <c:v>2682.9047229568419</c:v>
                </c:pt>
                <c:pt idx="1491">
                  <c:v>2855.6142598946763</c:v>
                </c:pt>
                <c:pt idx="1492">
                  <c:v>2499.7728610362365</c:v>
                </c:pt>
                <c:pt idx="1493">
                  <c:v>2646.7486473454001</c:v>
                </c:pt>
                <c:pt idx="1494">
                  <c:v>2600.4819998536977</c:v>
                </c:pt>
                <c:pt idx="1495">
                  <c:v>2464.6675093209733</c:v>
                </c:pt>
                <c:pt idx="1496">
                  <c:v>2717.3596732292076</c:v>
                </c:pt>
                <c:pt idx="1497">
                  <c:v>2539.742049106163</c:v>
                </c:pt>
                <c:pt idx="1498">
                  <c:v>2672.2386553220954</c:v>
                </c:pt>
                <c:pt idx="1499">
                  <c:v>2748.0586237618531</c:v>
                </c:pt>
                <c:pt idx="1500">
                  <c:v>2638.486193676214</c:v>
                </c:pt>
                <c:pt idx="1501">
                  <c:v>2496.6542942730875</c:v>
                </c:pt>
                <c:pt idx="1502">
                  <c:v>2548.4310976954857</c:v>
                </c:pt>
                <c:pt idx="1503">
                  <c:v>2239.0593570595979</c:v>
                </c:pt>
                <c:pt idx="1504">
                  <c:v>3120.5959031591578</c:v>
                </c:pt>
                <c:pt idx="1505">
                  <c:v>2923.6553415354447</c:v>
                </c:pt>
                <c:pt idx="1506">
                  <c:v>2847.513331253168</c:v>
                </c:pt>
                <c:pt idx="1507">
                  <c:v>3100.800504283276</c:v>
                </c:pt>
                <c:pt idx="1508">
                  <c:v>2629.6807910295865</c:v>
                </c:pt>
                <c:pt idx="1509">
                  <c:v>2728.0616092759474</c:v>
                </c:pt>
                <c:pt idx="1510">
                  <c:v>2623.1679097637243</c:v>
                </c:pt>
                <c:pt idx="1511">
                  <c:v>2811.3839166862535</c:v>
                </c:pt>
                <c:pt idx="1512">
                  <c:v>3003.8822179211752</c:v>
                </c:pt>
                <c:pt idx="1513">
                  <c:v>2999.6646008135972</c:v>
                </c:pt>
                <c:pt idx="1514">
                  <c:v>2675.8756649967281</c:v>
                </c:pt>
                <c:pt idx="1515">
                  <c:v>2707.1196795546257</c:v>
                </c:pt>
                <c:pt idx="1516">
                  <c:v>2587.0151617574552</c:v>
                </c:pt>
                <c:pt idx="1517">
                  <c:v>2893.7521644305252</c:v>
                </c:pt>
                <c:pt idx="1518">
                  <c:v>2204.3687740216283</c:v>
                </c:pt>
                <c:pt idx="1519">
                  <c:v>3465.6894635656986</c:v>
                </c:pt>
                <c:pt idx="1520">
                  <c:v>3097.2465324556401</c:v>
                </c:pt>
                <c:pt idx="1521">
                  <c:v>2485.4475115125647</c:v>
                </c:pt>
                <c:pt idx="1522">
                  <c:v>2897.6223847479782</c:v>
                </c:pt>
                <c:pt idx="1523">
                  <c:v>2589.1080856766403</c:v>
                </c:pt>
                <c:pt idx="1524">
                  <c:v>2578.3184241171475</c:v>
                </c:pt>
                <c:pt idx="1525">
                  <c:v>3061.2334485532042</c:v>
                </c:pt>
                <c:pt idx="1526">
                  <c:v>2812.2706214560972</c:v>
                </c:pt>
                <c:pt idx="1527">
                  <c:v>2887.7211334057574</c:v>
                </c:pt>
                <c:pt idx="1528">
                  <c:v>2479.1580239278069</c:v>
                </c:pt>
                <c:pt idx="1529">
                  <c:v>3215.4824976819018</c:v>
                </c:pt>
                <c:pt idx="1530">
                  <c:v>3411.3497947270221</c:v>
                </c:pt>
                <c:pt idx="1531">
                  <c:v>2592.2790497910023</c:v>
                </c:pt>
                <c:pt idx="1532">
                  <c:v>2496.6967618664398</c:v>
                </c:pt>
                <c:pt idx="1533">
                  <c:v>2835.5856900965364</c:v>
                </c:pt>
                <c:pt idx="1534">
                  <c:v>3023.8429126359551</c:v>
                </c:pt>
                <c:pt idx="1535">
                  <c:v>2747.1401395432094</c:v>
                </c:pt>
                <c:pt idx="1536">
                  <c:v>2620.1081618897315</c:v>
                </c:pt>
                <c:pt idx="1537">
                  <c:v>3105.0243305596114</c:v>
                </c:pt>
                <c:pt idx="1538">
                  <c:v>2645.7568669925845</c:v>
                </c:pt>
                <c:pt idx="1539">
                  <c:v>2999.655339945095</c:v>
                </c:pt>
                <c:pt idx="1540">
                  <c:v>3563.4461645917422</c:v>
                </c:pt>
                <c:pt idx="1541">
                  <c:v>2912.6904643249322</c:v>
                </c:pt>
                <c:pt idx="1542">
                  <c:v>2983.6942270134291</c:v>
                </c:pt>
                <c:pt idx="1543">
                  <c:v>3606.6848202697329</c:v>
                </c:pt>
                <c:pt idx="1544">
                  <c:v>3089.1775028636343</c:v>
                </c:pt>
                <c:pt idx="1545">
                  <c:v>2991.8413346163534</c:v>
                </c:pt>
                <c:pt idx="1546">
                  <c:v>3072.8574020105934</c:v>
                </c:pt>
                <c:pt idx="1547">
                  <c:v>3070.9804237402859</c:v>
                </c:pt>
                <c:pt idx="1548">
                  <c:v>3114.9287415398389</c:v>
                </c:pt>
                <c:pt idx="1549">
                  <c:v>2639.2976823913327</c:v>
                </c:pt>
                <c:pt idx="1550">
                  <c:v>2565.1175096055572</c:v>
                </c:pt>
                <c:pt idx="1551">
                  <c:v>3190.0659238480243</c:v>
                </c:pt>
                <c:pt idx="1552">
                  <c:v>3263.8974726652532</c:v>
                </c:pt>
                <c:pt idx="1553">
                  <c:v>3091.4814149795916</c:v>
                </c:pt>
                <c:pt idx="1554">
                  <c:v>3312.4885304869281</c:v>
                </c:pt>
                <c:pt idx="1555">
                  <c:v>3082.3737393701012</c:v>
                </c:pt>
                <c:pt idx="1556">
                  <c:v>2891.8320588322454</c:v>
                </c:pt>
                <c:pt idx="1557">
                  <c:v>3104.0164344696491</c:v>
                </c:pt>
                <c:pt idx="1558">
                  <c:v>3419.9296149532161</c:v>
                </c:pt>
                <c:pt idx="1559">
                  <c:v>3086.9562608657316</c:v>
                </c:pt>
                <c:pt idx="1560">
                  <c:v>3339.7715697386448</c:v>
                </c:pt>
                <c:pt idx="1561">
                  <c:v>3528.414775092645</c:v>
                </c:pt>
                <c:pt idx="1562">
                  <c:v>3271.3695128063082</c:v>
                </c:pt>
                <c:pt idx="1563">
                  <c:v>3553.7011432338631</c:v>
                </c:pt>
                <c:pt idx="1564">
                  <c:v>3180.3665130189688</c:v>
                </c:pt>
                <c:pt idx="1565">
                  <c:v>3379.101078894671</c:v>
                </c:pt>
                <c:pt idx="1566">
                  <c:v>3170.1608183483313</c:v>
                </c:pt>
                <c:pt idx="1567">
                  <c:v>3507.5063504107634</c:v>
                </c:pt>
                <c:pt idx="1568">
                  <c:v>3265.0350276920781</c:v>
                </c:pt>
                <c:pt idx="1569">
                  <c:v>3220.9876304278955</c:v>
                </c:pt>
                <c:pt idx="1570">
                  <c:v>3106.2711134175083</c:v>
                </c:pt>
                <c:pt idx="1571">
                  <c:v>3188.1459152913071</c:v>
                </c:pt>
                <c:pt idx="1572">
                  <c:v>3140.6020656613778</c:v>
                </c:pt>
                <c:pt idx="1573">
                  <c:v>3571.2221452315998</c:v>
                </c:pt>
                <c:pt idx="1574">
                  <c:v>3554.4821695012311</c:v>
                </c:pt>
                <c:pt idx="1575">
                  <c:v>3285.278791107989</c:v>
                </c:pt>
                <c:pt idx="1576">
                  <c:v>3408.9012763131091</c:v>
                </c:pt>
                <c:pt idx="1577">
                  <c:v>2908.0438707299199</c:v>
                </c:pt>
                <c:pt idx="1578">
                  <c:v>3520.1093112992944</c:v>
                </c:pt>
                <c:pt idx="1579">
                  <c:v>3447.3492191156579</c:v>
                </c:pt>
                <c:pt idx="1580">
                  <c:v>3492.7308116036229</c:v>
                </c:pt>
                <c:pt idx="1581">
                  <c:v>3683.9957151683952</c:v>
                </c:pt>
                <c:pt idx="1582">
                  <c:v>3507.6781042733633</c:v>
                </c:pt>
                <c:pt idx="1583">
                  <c:v>3427.3029944241216</c:v>
                </c:pt>
                <c:pt idx="1584">
                  <c:v>3599.768495678512</c:v>
                </c:pt>
                <c:pt idx="1585">
                  <c:v>3556.5296363578404</c:v>
                </c:pt>
                <c:pt idx="1586">
                  <c:v>3750.503214275222</c:v>
                </c:pt>
                <c:pt idx="1587">
                  <c:v>3452.2329835187534</c:v>
                </c:pt>
                <c:pt idx="1588">
                  <c:v>3322.8287573368771</c:v>
                </c:pt>
                <c:pt idx="1589">
                  <c:v>3487.9352974139242</c:v>
                </c:pt>
                <c:pt idx="1590">
                  <c:v>3312.7338392121942</c:v>
                </c:pt>
                <c:pt idx="1591">
                  <c:v>3295.0627867368535</c:v>
                </c:pt>
                <c:pt idx="1592">
                  <c:v>2699.353043122826</c:v>
                </c:pt>
                <c:pt idx="1593">
                  <c:v>3754.4525850742757</c:v>
                </c:pt>
                <c:pt idx="1594">
                  <c:v>3404.0322032593531</c:v>
                </c:pt>
                <c:pt idx="1595">
                  <c:v>3023.0397655870961</c:v>
                </c:pt>
                <c:pt idx="1596">
                  <c:v>4347.5367118729555</c:v>
                </c:pt>
                <c:pt idx="1597">
                  <c:v>3339.5432474640693</c:v>
                </c:pt>
                <c:pt idx="1598">
                  <c:v>4106.4335679706855</c:v>
                </c:pt>
                <c:pt idx="1599">
                  <c:v>3250.3014635135055</c:v>
                </c:pt>
                <c:pt idx="1600">
                  <c:v>3856.81318706306</c:v>
                </c:pt>
                <c:pt idx="1601">
                  <c:v>2647.1671816270391</c:v>
                </c:pt>
                <c:pt idx="1602">
                  <c:v>3629.1950027476264</c:v>
                </c:pt>
                <c:pt idx="1603">
                  <c:v>3695.3737033347652</c:v>
                </c:pt>
                <c:pt idx="1604">
                  <c:v>3600.1975166493175</c:v>
                </c:pt>
                <c:pt idx="1605">
                  <c:v>4083.3452856357117</c:v>
                </c:pt>
                <c:pt idx="1606">
                  <c:v>3407.5608866914686</c:v>
                </c:pt>
                <c:pt idx="1607">
                  <c:v>3927.6072588280058</c:v>
                </c:pt>
                <c:pt idx="1608">
                  <c:v>3636.001770302581</c:v>
                </c:pt>
                <c:pt idx="1609">
                  <c:v>4086.8229731129859</c:v>
                </c:pt>
                <c:pt idx="1610">
                  <c:v>3852.3918020172446</c:v>
                </c:pt>
                <c:pt idx="1611">
                  <c:v>4420.3885164083213</c:v>
                </c:pt>
                <c:pt idx="1612">
                  <c:v>3978.0570946550229</c:v>
                </c:pt>
                <c:pt idx="1613">
                  <c:v>4145.8580289299225</c:v>
                </c:pt>
                <c:pt idx="1614">
                  <c:v>3914.2531973509358</c:v>
                </c:pt>
                <c:pt idx="1615">
                  <c:v>3803.1427075202414</c:v>
                </c:pt>
                <c:pt idx="1616">
                  <c:v>3753.3938494575391</c:v>
                </c:pt>
                <c:pt idx="1617">
                  <c:v>4239.1167920988019</c:v>
                </c:pt>
                <c:pt idx="1618">
                  <c:v>3529.6247883846022</c:v>
                </c:pt>
                <c:pt idx="1619">
                  <c:v>3817.2831035823579</c:v>
                </c:pt>
                <c:pt idx="1620">
                  <c:v>4137.5409967109554</c:v>
                </c:pt>
                <c:pt idx="1621">
                  <c:v>4048.593858757632</c:v>
                </c:pt>
                <c:pt idx="1622">
                  <c:v>3724.2648488684872</c:v>
                </c:pt>
                <c:pt idx="1623">
                  <c:v>4305.004363643784</c:v>
                </c:pt>
                <c:pt idx="1624">
                  <c:v>4430.0909866904649</c:v>
                </c:pt>
                <c:pt idx="1625">
                  <c:v>3998.3219211144283</c:v>
                </c:pt>
                <c:pt idx="1626">
                  <c:v>3688.4865996822141</c:v>
                </c:pt>
                <c:pt idx="1627">
                  <c:v>4320.5927245869198</c:v>
                </c:pt>
                <c:pt idx="1628">
                  <c:v>3545.6806558735575</c:v>
                </c:pt>
                <c:pt idx="1629">
                  <c:v>4027.7627954719528</c:v>
                </c:pt>
                <c:pt idx="1630">
                  <c:v>3949.2814124810066</c:v>
                </c:pt>
                <c:pt idx="1631">
                  <c:v>3971.7443517368652</c:v>
                </c:pt>
                <c:pt idx="1632">
                  <c:v>4329.6277453962193</c:v>
                </c:pt>
                <c:pt idx="1633">
                  <c:v>3903.3063310342714</c:v>
                </c:pt>
                <c:pt idx="1634">
                  <c:v>4193.0000154131367</c:v>
                </c:pt>
                <c:pt idx="1635">
                  <c:v>4152.4329255470811</c:v>
                </c:pt>
                <c:pt idx="1636">
                  <c:v>4235.3315166951388</c:v>
                </c:pt>
                <c:pt idx="1637">
                  <c:v>4093.7091872138521</c:v>
                </c:pt>
                <c:pt idx="1638">
                  <c:v>4724.3275852560091</c:v>
                </c:pt>
                <c:pt idx="1639">
                  <c:v>3759.5961310246507</c:v>
                </c:pt>
                <c:pt idx="1640">
                  <c:v>4211.1644561440917</c:v>
                </c:pt>
                <c:pt idx="1641">
                  <c:v>4081.8701210069298</c:v>
                </c:pt>
                <c:pt idx="1642">
                  <c:v>4681.5706958438877</c:v>
                </c:pt>
                <c:pt idx="1643">
                  <c:v>4552.072873474006</c:v>
                </c:pt>
                <c:pt idx="1644">
                  <c:v>4267.19858171741</c:v>
                </c:pt>
                <c:pt idx="1645">
                  <c:v>4110.3937825338044</c:v>
                </c:pt>
                <c:pt idx="1646">
                  <c:v>4242.416507695677</c:v>
                </c:pt>
                <c:pt idx="1647">
                  <c:v>5484.0749046264373</c:v>
                </c:pt>
                <c:pt idx="1648">
                  <c:v>4098.5603828597459</c:v>
                </c:pt>
                <c:pt idx="1649">
                  <c:v>4355.0138248539788</c:v>
                </c:pt>
                <c:pt idx="1650">
                  <c:v>3964.3772205394675</c:v>
                </c:pt>
                <c:pt idx="1651">
                  <c:v>3760.9514918686232</c:v>
                </c:pt>
                <c:pt idx="1652">
                  <c:v>4560.2093426023512</c:v>
                </c:pt>
                <c:pt idx="1653">
                  <c:v>3808.3821593078096</c:v>
                </c:pt>
                <c:pt idx="1654">
                  <c:v>4564.4583441173718</c:v>
                </c:pt>
                <c:pt idx="1655">
                  <c:v>4034.2240546537319</c:v>
                </c:pt>
                <c:pt idx="1656">
                  <c:v>4209.3653327374859</c:v>
                </c:pt>
                <c:pt idx="1657">
                  <c:v>4262.0004967831737</c:v>
                </c:pt>
                <c:pt idx="1658">
                  <c:v>4234.912133864671</c:v>
                </c:pt>
                <c:pt idx="1659">
                  <c:v>5161.4346141267233</c:v>
                </c:pt>
                <c:pt idx="1660">
                  <c:v>4542.4461550587112</c:v>
                </c:pt>
                <c:pt idx="1661">
                  <c:v>5602.8252087399969</c:v>
                </c:pt>
                <c:pt idx="1662">
                  <c:v>4178.7830418235189</c:v>
                </c:pt>
                <c:pt idx="1663">
                  <c:v>4375.2682600949747</c:v>
                </c:pt>
                <c:pt idx="1664">
                  <c:v>5036.2842744606105</c:v>
                </c:pt>
                <c:pt idx="1665">
                  <c:v>3768.4071228149473</c:v>
                </c:pt>
                <c:pt idx="1666">
                  <c:v>4929.850757726902</c:v>
                </c:pt>
                <c:pt idx="1667">
                  <c:v>4709.0612795176721</c:v>
                </c:pt>
                <c:pt idx="1668">
                  <c:v>4563.295575820337</c:v>
                </c:pt>
                <c:pt idx="1669">
                  <c:v>3651.2202215705265</c:v>
                </c:pt>
                <c:pt idx="1670">
                  <c:v>4776.6948929117661</c:v>
                </c:pt>
                <c:pt idx="1671">
                  <c:v>4703.7833748788471</c:v>
                </c:pt>
                <c:pt idx="1672">
                  <c:v>4397.5699470138061</c:v>
                </c:pt>
                <c:pt idx="1673">
                  <c:v>5278.2579074597425</c:v>
                </c:pt>
                <c:pt idx="1674">
                  <c:v>5022.5112013788757</c:v>
                </c:pt>
                <c:pt idx="1675">
                  <c:v>6957.7560560428392</c:v>
                </c:pt>
                <c:pt idx="1676">
                  <c:v>6563.1862283285718</c:v>
                </c:pt>
                <c:pt idx="1677">
                  <c:v>7488.2261509565833</c:v>
                </c:pt>
                <c:pt idx="1678">
                  <c:v>6236.9690939898746</c:v>
                </c:pt>
                <c:pt idx="1679">
                  <c:v>9205.8559728160417</c:v>
                </c:pt>
                <c:pt idx="1680">
                  <c:v>8050.6353368464033</c:v>
                </c:pt>
                <c:pt idx="1681">
                  <c:v>8059.6465026641245</c:v>
                </c:pt>
                <c:pt idx="1682">
                  <c:v>7172.9085847892038</c:v>
                </c:pt>
                <c:pt idx="1683">
                  <c:v>9151.8611609635336</c:v>
                </c:pt>
                <c:pt idx="1684">
                  <c:v>9556.568167632051</c:v>
                </c:pt>
                <c:pt idx="1685">
                  <c:v>8800.9074542123362</c:v>
                </c:pt>
                <c:pt idx="1686">
                  <c:v>9675.9612846721138</c:v>
                </c:pt>
                <c:pt idx="1687">
                  <c:v>9087.3252954192485</c:v>
                </c:pt>
                <c:pt idx="1688">
                  <c:v>9837.3074769324412</c:v>
                </c:pt>
                <c:pt idx="1689">
                  <c:v>8957.786886703936</c:v>
                </c:pt>
                <c:pt idx="1690">
                  <c:v>8261.7659583970508</c:v>
                </c:pt>
                <c:pt idx="1691">
                  <c:v>9145.2725505826784</c:v>
                </c:pt>
                <c:pt idx="1692">
                  <c:v>8653.1084342280465</c:v>
                </c:pt>
                <c:pt idx="1693">
                  <c:v>7576.0389709390101</c:v>
                </c:pt>
                <c:pt idx="1694">
                  <c:v>11265.626381683342</c:v>
                </c:pt>
                <c:pt idx="1695">
                  <c:v>12575.107373503193</c:v>
                </c:pt>
                <c:pt idx="1696">
                  <c:v>10610.39182484676</c:v>
                </c:pt>
                <c:pt idx="1697">
                  <c:v>12896.46334195344</c:v>
                </c:pt>
                <c:pt idx="1698">
                  <c:v>11930.454797410117</c:v>
                </c:pt>
                <c:pt idx="1699">
                  <c:v>10142.217458825236</c:v>
                </c:pt>
                <c:pt idx="1700">
                  <c:v>13397.651045758394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Data'!$N$6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Data'!$B$7:$B$1708</c:f>
              <c:numCache>
                <c:formatCode>0.00</c:formatCode>
                <c:ptCount val="1702"/>
                <c:pt idx="0">
                  <c:v>1.2199999999999999E-3</c:v>
                </c:pt>
                <c:pt idx="1">
                  <c:v>1.2199999999999999E-3</c:v>
                </c:pt>
                <c:pt idx="2">
                  <c:v>2.5600000000000002E-3</c:v>
                </c:pt>
                <c:pt idx="3">
                  <c:v>2.5600000000000002E-3</c:v>
                </c:pt>
                <c:pt idx="4">
                  <c:v>2.99E-3</c:v>
                </c:pt>
                <c:pt idx="5">
                  <c:v>3.1700000000000001E-3</c:v>
                </c:pt>
                <c:pt idx="6">
                  <c:v>3.31E-3</c:v>
                </c:pt>
                <c:pt idx="7">
                  <c:v>3.31E-3</c:v>
                </c:pt>
                <c:pt idx="8">
                  <c:v>3.31E-3</c:v>
                </c:pt>
                <c:pt idx="9">
                  <c:v>3.31E-3</c:v>
                </c:pt>
                <c:pt idx="10">
                  <c:v>3.3300000000000001E-3</c:v>
                </c:pt>
                <c:pt idx="11">
                  <c:v>3.49E-3</c:v>
                </c:pt>
                <c:pt idx="12">
                  <c:v>3.49E-3</c:v>
                </c:pt>
                <c:pt idx="13">
                  <c:v>3.5899999999999999E-3</c:v>
                </c:pt>
                <c:pt idx="14">
                  <c:v>3.8400000000000001E-3</c:v>
                </c:pt>
                <c:pt idx="15">
                  <c:v>4.0699999999999998E-3</c:v>
                </c:pt>
                <c:pt idx="16">
                  <c:v>4.0699999999999998E-3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4.6499999999999996E-3</c:v>
                </c:pt>
                <c:pt idx="20">
                  <c:v>4.6499999999999996E-3</c:v>
                </c:pt>
                <c:pt idx="21">
                  <c:v>4.8199999999999996E-3</c:v>
                </c:pt>
                <c:pt idx="22">
                  <c:v>4.8300000000000001E-3</c:v>
                </c:pt>
                <c:pt idx="23">
                  <c:v>4.8300000000000001E-3</c:v>
                </c:pt>
                <c:pt idx="24">
                  <c:v>4.8300000000000001E-3</c:v>
                </c:pt>
                <c:pt idx="25">
                  <c:v>4.8300000000000001E-3</c:v>
                </c:pt>
                <c:pt idx="26">
                  <c:v>4.8300000000000001E-3</c:v>
                </c:pt>
                <c:pt idx="27">
                  <c:v>4.8799999999999998E-3</c:v>
                </c:pt>
                <c:pt idx="28">
                  <c:v>4.8799999999999998E-3</c:v>
                </c:pt>
                <c:pt idx="29">
                  <c:v>5.3800000000000002E-3</c:v>
                </c:pt>
                <c:pt idx="30">
                  <c:v>5.4799999999999996E-3</c:v>
                </c:pt>
                <c:pt idx="31">
                  <c:v>5.7000000000000002E-3</c:v>
                </c:pt>
                <c:pt idx="32">
                  <c:v>5.7000000000000002E-3</c:v>
                </c:pt>
                <c:pt idx="33">
                  <c:v>5.7099999999999998E-3</c:v>
                </c:pt>
                <c:pt idx="34">
                  <c:v>5.7099999999999998E-3</c:v>
                </c:pt>
                <c:pt idx="35">
                  <c:v>5.8700000000000002E-3</c:v>
                </c:pt>
                <c:pt idx="36">
                  <c:v>5.8799999999999998E-3</c:v>
                </c:pt>
                <c:pt idx="37">
                  <c:v>5.9199999999999999E-3</c:v>
                </c:pt>
                <c:pt idx="38">
                  <c:v>6.0200000000000002E-3</c:v>
                </c:pt>
                <c:pt idx="39">
                  <c:v>6.0200000000000002E-3</c:v>
                </c:pt>
                <c:pt idx="40">
                  <c:v>6.0200000000000002E-3</c:v>
                </c:pt>
                <c:pt idx="41">
                  <c:v>6.1599999999999997E-3</c:v>
                </c:pt>
                <c:pt idx="42">
                  <c:v>6.1599999999999997E-3</c:v>
                </c:pt>
                <c:pt idx="43">
                  <c:v>6.2500000000000003E-3</c:v>
                </c:pt>
                <c:pt idx="44">
                  <c:v>6.2500000000000003E-3</c:v>
                </c:pt>
                <c:pt idx="45">
                  <c:v>6.2500000000000003E-3</c:v>
                </c:pt>
                <c:pt idx="46">
                  <c:v>6.2500000000000003E-3</c:v>
                </c:pt>
                <c:pt idx="47">
                  <c:v>6.3E-3</c:v>
                </c:pt>
                <c:pt idx="48">
                  <c:v>6.3E-3</c:v>
                </c:pt>
                <c:pt idx="49">
                  <c:v>6.3E-3</c:v>
                </c:pt>
                <c:pt idx="50">
                  <c:v>6.3099999999999996E-3</c:v>
                </c:pt>
                <c:pt idx="51">
                  <c:v>6.3400000000000001E-3</c:v>
                </c:pt>
                <c:pt idx="52">
                  <c:v>6.4799999999999996E-3</c:v>
                </c:pt>
                <c:pt idx="53">
                  <c:v>6.4799999999999996E-3</c:v>
                </c:pt>
                <c:pt idx="54">
                  <c:v>6.6499999999999997E-3</c:v>
                </c:pt>
                <c:pt idx="55">
                  <c:v>6.6800000000000002E-3</c:v>
                </c:pt>
                <c:pt idx="56">
                  <c:v>6.7299999999999999E-3</c:v>
                </c:pt>
                <c:pt idx="57">
                  <c:v>6.7600000000000004E-3</c:v>
                </c:pt>
                <c:pt idx="58">
                  <c:v>6.77E-3</c:v>
                </c:pt>
                <c:pt idx="59">
                  <c:v>6.77E-3</c:v>
                </c:pt>
                <c:pt idx="60">
                  <c:v>6.77E-3</c:v>
                </c:pt>
                <c:pt idx="61">
                  <c:v>6.9199999999999999E-3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7.1900000000000002E-3</c:v>
                </c:pt>
                <c:pt idx="66">
                  <c:v>7.1900000000000002E-3</c:v>
                </c:pt>
                <c:pt idx="67">
                  <c:v>7.4700000000000001E-3</c:v>
                </c:pt>
                <c:pt idx="68">
                  <c:v>7.4700000000000001E-3</c:v>
                </c:pt>
                <c:pt idx="69">
                  <c:v>7.4700000000000001E-3</c:v>
                </c:pt>
                <c:pt idx="70">
                  <c:v>7.4999999999999997E-3</c:v>
                </c:pt>
                <c:pt idx="71">
                  <c:v>7.4999999999999997E-3</c:v>
                </c:pt>
                <c:pt idx="72">
                  <c:v>7.9500000000000005E-3</c:v>
                </c:pt>
                <c:pt idx="73">
                  <c:v>8.1399999999999997E-3</c:v>
                </c:pt>
                <c:pt idx="74">
                  <c:v>8.1399999999999997E-3</c:v>
                </c:pt>
                <c:pt idx="75">
                  <c:v>8.1399999999999997E-3</c:v>
                </c:pt>
                <c:pt idx="76">
                  <c:v>8.1499999999999993E-3</c:v>
                </c:pt>
                <c:pt idx="77">
                  <c:v>8.1499999999999993E-3</c:v>
                </c:pt>
                <c:pt idx="78">
                  <c:v>8.1499999999999993E-3</c:v>
                </c:pt>
                <c:pt idx="79">
                  <c:v>8.1700000000000002E-3</c:v>
                </c:pt>
                <c:pt idx="80">
                  <c:v>8.1799999999999998E-3</c:v>
                </c:pt>
                <c:pt idx="81">
                  <c:v>8.2100000000000003E-3</c:v>
                </c:pt>
                <c:pt idx="82">
                  <c:v>8.3800000000000003E-3</c:v>
                </c:pt>
                <c:pt idx="83">
                  <c:v>8.3800000000000003E-3</c:v>
                </c:pt>
                <c:pt idx="84">
                  <c:v>8.5500000000000003E-3</c:v>
                </c:pt>
                <c:pt idx="85">
                  <c:v>8.5500000000000003E-3</c:v>
                </c:pt>
                <c:pt idx="86">
                  <c:v>8.5699999999999995E-3</c:v>
                </c:pt>
                <c:pt idx="87">
                  <c:v>8.6099999999999996E-3</c:v>
                </c:pt>
                <c:pt idx="88">
                  <c:v>8.6300000000000005E-3</c:v>
                </c:pt>
                <c:pt idx="89">
                  <c:v>8.6300000000000005E-3</c:v>
                </c:pt>
                <c:pt idx="90">
                  <c:v>8.6300000000000005E-3</c:v>
                </c:pt>
                <c:pt idx="91">
                  <c:v>8.6400000000000001E-3</c:v>
                </c:pt>
                <c:pt idx="92">
                  <c:v>8.8299999999999993E-3</c:v>
                </c:pt>
                <c:pt idx="93">
                  <c:v>9.0600000000000003E-3</c:v>
                </c:pt>
                <c:pt idx="94">
                  <c:v>9.0600000000000003E-3</c:v>
                </c:pt>
                <c:pt idx="95">
                  <c:v>9.2499999999999995E-3</c:v>
                </c:pt>
                <c:pt idx="96">
                  <c:v>9.2499999999999995E-3</c:v>
                </c:pt>
                <c:pt idx="97">
                  <c:v>9.2499999999999995E-3</c:v>
                </c:pt>
                <c:pt idx="98">
                  <c:v>9.3500000000000007E-3</c:v>
                </c:pt>
                <c:pt idx="99">
                  <c:v>9.5399999999999999E-3</c:v>
                </c:pt>
                <c:pt idx="100">
                  <c:v>9.5399999999999999E-3</c:v>
                </c:pt>
                <c:pt idx="101">
                  <c:v>9.5399999999999999E-3</c:v>
                </c:pt>
                <c:pt idx="102">
                  <c:v>9.5399999999999999E-3</c:v>
                </c:pt>
                <c:pt idx="103">
                  <c:v>9.5700000000000004E-3</c:v>
                </c:pt>
                <c:pt idx="104">
                  <c:v>9.5700000000000004E-3</c:v>
                </c:pt>
                <c:pt idx="105">
                  <c:v>9.6600000000000002E-3</c:v>
                </c:pt>
                <c:pt idx="106">
                  <c:v>9.6600000000000002E-3</c:v>
                </c:pt>
                <c:pt idx="107">
                  <c:v>9.9299999999999996E-3</c:v>
                </c:pt>
                <c:pt idx="108">
                  <c:v>9.9600000000000001E-3</c:v>
                </c:pt>
                <c:pt idx="109">
                  <c:v>9.9600000000000001E-3</c:v>
                </c:pt>
                <c:pt idx="110">
                  <c:v>9.9600000000000001E-3</c:v>
                </c:pt>
                <c:pt idx="111">
                  <c:v>1.0160000000000001E-2</c:v>
                </c:pt>
                <c:pt idx="112">
                  <c:v>1.017E-2</c:v>
                </c:pt>
                <c:pt idx="113">
                  <c:v>1.017E-2</c:v>
                </c:pt>
                <c:pt idx="114">
                  <c:v>1.026E-2</c:v>
                </c:pt>
                <c:pt idx="115">
                  <c:v>1.026E-2</c:v>
                </c:pt>
                <c:pt idx="116">
                  <c:v>1.0279999999999999E-2</c:v>
                </c:pt>
                <c:pt idx="117">
                  <c:v>1.042E-2</c:v>
                </c:pt>
                <c:pt idx="118">
                  <c:v>1.044E-2</c:v>
                </c:pt>
                <c:pt idx="119">
                  <c:v>1.061E-2</c:v>
                </c:pt>
                <c:pt idx="120">
                  <c:v>1.061E-2</c:v>
                </c:pt>
                <c:pt idx="121">
                  <c:v>1.073E-2</c:v>
                </c:pt>
                <c:pt idx="122">
                  <c:v>1.0789999999999999E-2</c:v>
                </c:pt>
                <c:pt idx="123">
                  <c:v>1.0789999999999999E-2</c:v>
                </c:pt>
                <c:pt idx="124">
                  <c:v>1.0959999999999999E-2</c:v>
                </c:pt>
                <c:pt idx="125">
                  <c:v>1.1140000000000001E-2</c:v>
                </c:pt>
                <c:pt idx="126">
                  <c:v>1.1140000000000001E-2</c:v>
                </c:pt>
                <c:pt idx="127">
                  <c:v>1.1220000000000001E-2</c:v>
                </c:pt>
                <c:pt idx="128">
                  <c:v>1.1220000000000001E-2</c:v>
                </c:pt>
                <c:pt idx="129">
                  <c:v>1.1220000000000001E-2</c:v>
                </c:pt>
                <c:pt idx="130">
                  <c:v>1.155E-2</c:v>
                </c:pt>
                <c:pt idx="131">
                  <c:v>1.1950000000000001E-2</c:v>
                </c:pt>
                <c:pt idx="132">
                  <c:v>1.213E-2</c:v>
                </c:pt>
                <c:pt idx="133">
                  <c:v>1.2200000000000001E-2</c:v>
                </c:pt>
                <c:pt idx="134">
                  <c:v>1.2330000000000001E-2</c:v>
                </c:pt>
                <c:pt idx="135">
                  <c:v>1.2460000000000001E-2</c:v>
                </c:pt>
                <c:pt idx="136">
                  <c:v>1.2579999999999999E-2</c:v>
                </c:pt>
                <c:pt idx="137">
                  <c:v>1.2579999999999999E-2</c:v>
                </c:pt>
                <c:pt idx="138">
                  <c:v>1.259E-2</c:v>
                </c:pt>
                <c:pt idx="139">
                  <c:v>1.259E-2</c:v>
                </c:pt>
                <c:pt idx="140">
                  <c:v>1.2789999999999999E-2</c:v>
                </c:pt>
                <c:pt idx="141">
                  <c:v>1.2829999999999999E-2</c:v>
                </c:pt>
                <c:pt idx="142">
                  <c:v>1.2829999999999999E-2</c:v>
                </c:pt>
                <c:pt idx="143">
                  <c:v>1.303E-2</c:v>
                </c:pt>
                <c:pt idx="144">
                  <c:v>1.303E-2</c:v>
                </c:pt>
                <c:pt idx="145">
                  <c:v>1.304E-2</c:v>
                </c:pt>
                <c:pt idx="146">
                  <c:v>1.304E-2</c:v>
                </c:pt>
                <c:pt idx="147">
                  <c:v>1.312E-2</c:v>
                </c:pt>
                <c:pt idx="148">
                  <c:v>1.312E-2</c:v>
                </c:pt>
                <c:pt idx="149">
                  <c:v>1.325E-2</c:v>
                </c:pt>
                <c:pt idx="150">
                  <c:v>1.325E-2</c:v>
                </c:pt>
                <c:pt idx="151">
                  <c:v>1.325E-2</c:v>
                </c:pt>
                <c:pt idx="152">
                  <c:v>1.375E-2</c:v>
                </c:pt>
                <c:pt idx="153">
                  <c:v>1.375E-2</c:v>
                </c:pt>
                <c:pt idx="154">
                  <c:v>1.375E-2</c:v>
                </c:pt>
                <c:pt idx="155">
                  <c:v>1.376E-2</c:v>
                </c:pt>
                <c:pt idx="156">
                  <c:v>1.3860000000000001E-2</c:v>
                </c:pt>
                <c:pt idx="157">
                  <c:v>1.388E-2</c:v>
                </c:pt>
                <c:pt idx="158">
                  <c:v>1.389E-2</c:v>
                </c:pt>
                <c:pt idx="159">
                  <c:v>1.389E-2</c:v>
                </c:pt>
                <c:pt idx="160">
                  <c:v>1.4109999999999999E-2</c:v>
                </c:pt>
                <c:pt idx="161">
                  <c:v>1.4239999999999999E-2</c:v>
                </c:pt>
                <c:pt idx="162">
                  <c:v>1.4420000000000001E-2</c:v>
                </c:pt>
                <c:pt idx="163">
                  <c:v>1.4420000000000001E-2</c:v>
                </c:pt>
                <c:pt idx="164">
                  <c:v>1.4420000000000001E-2</c:v>
                </c:pt>
                <c:pt idx="165">
                  <c:v>1.4420000000000001E-2</c:v>
                </c:pt>
                <c:pt idx="166">
                  <c:v>1.4420000000000001E-2</c:v>
                </c:pt>
                <c:pt idx="167">
                  <c:v>1.4460000000000001E-2</c:v>
                </c:pt>
                <c:pt idx="168">
                  <c:v>1.4500000000000001E-2</c:v>
                </c:pt>
                <c:pt idx="169">
                  <c:v>1.453E-2</c:v>
                </c:pt>
                <c:pt idx="170">
                  <c:v>1.46E-2</c:v>
                </c:pt>
                <c:pt idx="171">
                  <c:v>1.4619999999999999E-2</c:v>
                </c:pt>
                <c:pt idx="172">
                  <c:v>1.4630000000000001E-2</c:v>
                </c:pt>
                <c:pt idx="173">
                  <c:v>1.4630000000000001E-2</c:v>
                </c:pt>
                <c:pt idx="174">
                  <c:v>1.4670000000000001E-2</c:v>
                </c:pt>
                <c:pt idx="175">
                  <c:v>1.472E-2</c:v>
                </c:pt>
                <c:pt idx="176">
                  <c:v>1.4840000000000001E-2</c:v>
                </c:pt>
                <c:pt idx="177">
                  <c:v>1.4919999999999999E-2</c:v>
                </c:pt>
                <c:pt idx="178">
                  <c:v>1.4930000000000001E-2</c:v>
                </c:pt>
                <c:pt idx="179">
                  <c:v>1.499E-2</c:v>
                </c:pt>
                <c:pt idx="180">
                  <c:v>1.499E-2</c:v>
                </c:pt>
                <c:pt idx="181">
                  <c:v>1.515E-2</c:v>
                </c:pt>
                <c:pt idx="182">
                  <c:v>1.519E-2</c:v>
                </c:pt>
                <c:pt idx="183">
                  <c:v>1.525E-2</c:v>
                </c:pt>
                <c:pt idx="184">
                  <c:v>1.529E-2</c:v>
                </c:pt>
                <c:pt idx="185">
                  <c:v>1.542E-2</c:v>
                </c:pt>
                <c:pt idx="186">
                  <c:v>1.5429999999999999E-2</c:v>
                </c:pt>
                <c:pt idx="187">
                  <c:v>1.546E-2</c:v>
                </c:pt>
                <c:pt idx="188">
                  <c:v>1.549E-2</c:v>
                </c:pt>
                <c:pt idx="189">
                  <c:v>1.55E-2</c:v>
                </c:pt>
                <c:pt idx="190">
                  <c:v>1.55E-2</c:v>
                </c:pt>
                <c:pt idx="191">
                  <c:v>1.55E-2</c:v>
                </c:pt>
                <c:pt idx="192">
                  <c:v>1.55E-2</c:v>
                </c:pt>
                <c:pt idx="193">
                  <c:v>1.5570000000000001E-2</c:v>
                </c:pt>
                <c:pt idx="194">
                  <c:v>1.5570000000000001E-2</c:v>
                </c:pt>
                <c:pt idx="195">
                  <c:v>1.562E-2</c:v>
                </c:pt>
                <c:pt idx="196">
                  <c:v>1.562E-2</c:v>
                </c:pt>
                <c:pt idx="197">
                  <c:v>1.5650000000000001E-2</c:v>
                </c:pt>
                <c:pt idx="198">
                  <c:v>1.576E-2</c:v>
                </c:pt>
                <c:pt idx="199">
                  <c:v>1.5779999999999999E-2</c:v>
                </c:pt>
                <c:pt idx="200">
                  <c:v>1.5779999999999999E-2</c:v>
                </c:pt>
                <c:pt idx="201">
                  <c:v>1.5810000000000001E-2</c:v>
                </c:pt>
                <c:pt idx="202">
                  <c:v>1.5810000000000001E-2</c:v>
                </c:pt>
                <c:pt idx="203">
                  <c:v>1.5869999999999999E-2</c:v>
                </c:pt>
                <c:pt idx="204">
                  <c:v>1.5879999999999998E-2</c:v>
                </c:pt>
                <c:pt idx="205">
                  <c:v>1.5900000000000001E-2</c:v>
                </c:pt>
                <c:pt idx="206">
                  <c:v>1.5900000000000001E-2</c:v>
                </c:pt>
                <c:pt idx="207">
                  <c:v>1.5900000000000001E-2</c:v>
                </c:pt>
                <c:pt idx="208">
                  <c:v>1.6029999999999999E-2</c:v>
                </c:pt>
                <c:pt idx="209">
                  <c:v>1.652E-2</c:v>
                </c:pt>
                <c:pt idx="210">
                  <c:v>1.652E-2</c:v>
                </c:pt>
                <c:pt idx="211">
                  <c:v>1.6559999999999998E-2</c:v>
                </c:pt>
                <c:pt idx="212">
                  <c:v>1.6570000000000001E-2</c:v>
                </c:pt>
                <c:pt idx="213">
                  <c:v>1.6619999999999999E-2</c:v>
                </c:pt>
                <c:pt idx="214">
                  <c:v>1.6660000000000001E-2</c:v>
                </c:pt>
                <c:pt idx="215">
                  <c:v>1.6709999999999999E-2</c:v>
                </c:pt>
                <c:pt idx="216">
                  <c:v>1.678E-2</c:v>
                </c:pt>
                <c:pt idx="217">
                  <c:v>1.6820000000000002E-2</c:v>
                </c:pt>
                <c:pt idx="218">
                  <c:v>1.6820000000000002E-2</c:v>
                </c:pt>
                <c:pt idx="219">
                  <c:v>1.6820000000000002E-2</c:v>
                </c:pt>
                <c:pt idx="220">
                  <c:v>1.6899999999999998E-2</c:v>
                </c:pt>
                <c:pt idx="221">
                  <c:v>1.6899999999999998E-2</c:v>
                </c:pt>
                <c:pt idx="222">
                  <c:v>1.6920000000000001E-2</c:v>
                </c:pt>
                <c:pt idx="223">
                  <c:v>1.6979999999999999E-2</c:v>
                </c:pt>
                <c:pt idx="224">
                  <c:v>1.6990000000000002E-2</c:v>
                </c:pt>
                <c:pt idx="225">
                  <c:v>1.7049999999999999E-2</c:v>
                </c:pt>
                <c:pt idx="226">
                  <c:v>1.7180000000000001E-2</c:v>
                </c:pt>
                <c:pt idx="227">
                  <c:v>1.7180000000000001E-2</c:v>
                </c:pt>
                <c:pt idx="228">
                  <c:v>1.72E-2</c:v>
                </c:pt>
                <c:pt idx="229">
                  <c:v>1.7299999999999999E-2</c:v>
                </c:pt>
                <c:pt idx="230">
                  <c:v>1.7299999999999999E-2</c:v>
                </c:pt>
                <c:pt idx="231">
                  <c:v>1.7330000000000002E-2</c:v>
                </c:pt>
                <c:pt idx="232">
                  <c:v>1.7330000000000002E-2</c:v>
                </c:pt>
                <c:pt idx="233">
                  <c:v>1.7340000000000001E-2</c:v>
                </c:pt>
                <c:pt idx="234">
                  <c:v>1.737E-2</c:v>
                </c:pt>
                <c:pt idx="235">
                  <c:v>1.737E-2</c:v>
                </c:pt>
                <c:pt idx="236">
                  <c:v>1.7430000000000001E-2</c:v>
                </c:pt>
                <c:pt idx="237">
                  <c:v>1.7469999999999999E-2</c:v>
                </c:pt>
                <c:pt idx="238">
                  <c:v>1.7469999999999999E-2</c:v>
                </c:pt>
                <c:pt idx="239">
                  <c:v>1.7520000000000001E-2</c:v>
                </c:pt>
                <c:pt idx="240">
                  <c:v>1.7760000000000001E-2</c:v>
                </c:pt>
                <c:pt idx="241">
                  <c:v>1.7780000000000001E-2</c:v>
                </c:pt>
                <c:pt idx="242">
                  <c:v>1.7780000000000001E-2</c:v>
                </c:pt>
                <c:pt idx="243">
                  <c:v>1.7840000000000002E-2</c:v>
                </c:pt>
                <c:pt idx="244">
                  <c:v>1.7840000000000002E-2</c:v>
                </c:pt>
                <c:pt idx="245">
                  <c:v>1.7899999999999999E-2</c:v>
                </c:pt>
                <c:pt idx="246">
                  <c:v>1.8020000000000001E-2</c:v>
                </c:pt>
                <c:pt idx="247">
                  <c:v>1.8079999999999999E-2</c:v>
                </c:pt>
                <c:pt idx="248">
                  <c:v>1.8259999999999998E-2</c:v>
                </c:pt>
                <c:pt idx="249">
                  <c:v>1.8259999999999998E-2</c:v>
                </c:pt>
                <c:pt idx="250">
                  <c:v>1.839E-2</c:v>
                </c:pt>
                <c:pt idx="251">
                  <c:v>1.8550000000000001E-2</c:v>
                </c:pt>
                <c:pt idx="252">
                  <c:v>1.8550000000000001E-2</c:v>
                </c:pt>
                <c:pt idx="253">
                  <c:v>1.865E-2</c:v>
                </c:pt>
                <c:pt idx="254">
                  <c:v>1.865E-2</c:v>
                </c:pt>
                <c:pt idx="255">
                  <c:v>1.866E-2</c:v>
                </c:pt>
                <c:pt idx="256">
                  <c:v>1.8749999999999999E-2</c:v>
                </c:pt>
                <c:pt idx="257">
                  <c:v>1.8749999999999999E-2</c:v>
                </c:pt>
                <c:pt idx="258">
                  <c:v>1.9050000000000001E-2</c:v>
                </c:pt>
                <c:pt idx="259">
                  <c:v>1.9470000000000001E-2</c:v>
                </c:pt>
                <c:pt idx="260">
                  <c:v>1.9470000000000001E-2</c:v>
                </c:pt>
                <c:pt idx="261">
                  <c:v>1.975E-2</c:v>
                </c:pt>
                <c:pt idx="262">
                  <c:v>1.975E-2</c:v>
                </c:pt>
                <c:pt idx="263">
                  <c:v>1.976E-2</c:v>
                </c:pt>
                <c:pt idx="264">
                  <c:v>1.9949999999999999E-2</c:v>
                </c:pt>
                <c:pt idx="265">
                  <c:v>2.001E-2</c:v>
                </c:pt>
                <c:pt idx="266">
                  <c:v>2.0060000000000001E-2</c:v>
                </c:pt>
                <c:pt idx="267">
                  <c:v>2.019E-2</c:v>
                </c:pt>
                <c:pt idx="268">
                  <c:v>2.019E-2</c:v>
                </c:pt>
                <c:pt idx="269">
                  <c:v>2.0230000000000001E-2</c:v>
                </c:pt>
                <c:pt idx="270">
                  <c:v>2.0230000000000001E-2</c:v>
                </c:pt>
                <c:pt idx="271">
                  <c:v>2.0230000000000001E-2</c:v>
                </c:pt>
                <c:pt idx="272">
                  <c:v>2.0230000000000001E-2</c:v>
                </c:pt>
                <c:pt idx="273">
                  <c:v>2.0240000000000001E-2</c:v>
                </c:pt>
                <c:pt idx="274">
                  <c:v>2.034E-2</c:v>
                </c:pt>
                <c:pt idx="275">
                  <c:v>2.034E-2</c:v>
                </c:pt>
                <c:pt idx="276">
                  <c:v>2.035E-2</c:v>
                </c:pt>
                <c:pt idx="277">
                  <c:v>2.035E-2</c:v>
                </c:pt>
                <c:pt idx="278">
                  <c:v>2.035E-2</c:v>
                </c:pt>
                <c:pt idx="279">
                  <c:v>2.044E-2</c:v>
                </c:pt>
                <c:pt idx="280">
                  <c:v>2.0490000000000001E-2</c:v>
                </c:pt>
                <c:pt idx="281">
                  <c:v>2.052E-2</c:v>
                </c:pt>
                <c:pt idx="282">
                  <c:v>2.0559999999999998E-2</c:v>
                </c:pt>
                <c:pt idx="283">
                  <c:v>2.0559999999999998E-2</c:v>
                </c:pt>
                <c:pt idx="284">
                  <c:v>2.0809999999999999E-2</c:v>
                </c:pt>
                <c:pt idx="285">
                  <c:v>2.0820000000000002E-2</c:v>
                </c:pt>
                <c:pt idx="286">
                  <c:v>2.0820000000000002E-2</c:v>
                </c:pt>
                <c:pt idx="287">
                  <c:v>2.0899999999999998E-2</c:v>
                </c:pt>
                <c:pt idx="288">
                  <c:v>2.0959999999999999E-2</c:v>
                </c:pt>
                <c:pt idx="289">
                  <c:v>2.1059999999999999E-2</c:v>
                </c:pt>
                <c:pt idx="290">
                  <c:v>2.1160000000000002E-2</c:v>
                </c:pt>
                <c:pt idx="291">
                  <c:v>2.1160000000000002E-2</c:v>
                </c:pt>
                <c:pt idx="292">
                  <c:v>2.1180000000000001E-2</c:v>
                </c:pt>
                <c:pt idx="293">
                  <c:v>2.1180000000000001E-2</c:v>
                </c:pt>
                <c:pt idx="294">
                  <c:v>2.1309999999999999E-2</c:v>
                </c:pt>
                <c:pt idx="295">
                  <c:v>2.1309999999999999E-2</c:v>
                </c:pt>
                <c:pt idx="296">
                  <c:v>2.1309999999999999E-2</c:v>
                </c:pt>
                <c:pt idx="297">
                  <c:v>2.1340000000000001E-2</c:v>
                </c:pt>
                <c:pt idx="298">
                  <c:v>2.137E-2</c:v>
                </c:pt>
                <c:pt idx="299">
                  <c:v>2.1510000000000001E-2</c:v>
                </c:pt>
                <c:pt idx="300">
                  <c:v>2.1530000000000001E-2</c:v>
                </c:pt>
                <c:pt idx="301">
                  <c:v>2.1700000000000001E-2</c:v>
                </c:pt>
                <c:pt idx="302">
                  <c:v>2.1829999999999999E-2</c:v>
                </c:pt>
                <c:pt idx="303">
                  <c:v>2.1829999999999999E-2</c:v>
                </c:pt>
                <c:pt idx="304">
                  <c:v>2.197E-2</c:v>
                </c:pt>
                <c:pt idx="305">
                  <c:v>2.198E-2</c:v>
                </c:pt>
                <c:pt idx="306">
                  <c:v>2.2030000000000001E-2</c:v>
                </c:pt>
                <c:pt idx="307">
                  <c:v>2.205E-2</c:v>
                </c:pt>
                <c:pt idx="308">
                  <c:v>2.2069999999999999E-2</c:v>
                </c:pt>
                <c:pt idx="309">
                  <c:v>2.215E-2</c:v>
                </c:pt>
                <c:pt idx="310">
                  <c:v>2.2190000000000001E-2</c:v>
                </c:pt>
                <c:pt idx="311">
                  <c:v>2.2280000000000001E-2</c:v>
                </c:pt>
                <c:pt idx="312">
                  <c:v>2.2280000000000001E-2</c:v>
                </c:pt>
                <c:pt idx="313">
                  <c:v>2.231E-2</c:v>
                </c:pt>
                <c:pt idx="314">
                  <c:v>2.2339999999999999E-2</c:v>
                </c:pt>
                <c:pt idx="315">
                  <c:v>2.2339999999999999E-2</c:v>
                </c:pt>
                <c:pt idx="316">
                  <c:v>2.2360000000000001E-2</c:v>
                </c:pt>
                <c:pt idx="317">
                  <c:v>2.239E-2</c:v>
                </c:pt>
                <c:pt idx="318">
                  <c:v>2.239E-2</c:v>
                </c:pt>
                <c:pt idx="319">
                  <c:v>2.24E-2</c:v>
                </c:pt>
                <c:pt idx="320">
                  <c:v>2.24E-2</c:v>
                </c:pt>
                <c:pt idx="321">
                  <c:v>2.2409999999999999E-2</c:v>
                </c:pt>
                <c:pt idx="322">
                  <c:v>2.2550000000000001E-2</c:v>
                </c:pt>
                <c:pt idx="323">
                  <c:v>2.266E-2</c:v>
                </c:pt>
                <c:pt idx="324">
                  <c:v>2.2700000000000001E-2</c:v>
                </c:pt>
                <c:pt idx="325">
                  <c:v>2.273E-2</c:v>
                </c:pt>
                <c:pt idx="326">
                  <c:v>2.2950000000000002E-2</c:v>
                </c:pt>
                <c:pt idx="327">
                  <c:v>2.2950000000000002E-2</c:v>
                </c:pt>
                <c:pt idx="328">
                  <c:v>2.298E-2</c:v>
                </c:pt>
                <c:pt idx="329">
                  <c:v>2.298E-2</c:v>
                </c:pt>
                <c:pt idx="330">
                  <c:v>2.3029999999999998E-2</c:v>
                </c:pt>
                <c:pt idx="331">
                  <c:v>2.307E-2</c:v>
                </c:pt>
                <c:pt idx="332">
                  <c:v>2.3130000000000001E-2</c:v>
                </c:pt>
                <c:pt idx="333">
                  <c:v>2.316E-2</c:v>
                </c:pt>
                <c:pt idx="334">
                  <c:v>2.3210000000000001E-2</c:v>
                </c:pt>
                <c:pt idx="335">
                  <c:v>2.325E-2</c:v>
                </c:pt>
                <c:pt idx="336">
                  <c:v>2.3310000000000001E-2</c:v>
                </c:pt>
                <c:pt idx="337">
                  <c:v>2.3310000000000001E-2</c:v>
                </c:pt>
                <c:pt idx="338">
                  <c:v>2.342E-2</c:v>
                </c:pt>
                <c:pt idx="339">
                  <c:v>2.342E-2</c:v>
                </c:pt>
                <c:pt idx="340">
                  <c:v>2.342E-2</c:v>
                </c:pt>
                <c:pt idx="341">
                  <c:v>2.3429999999999999E-2</c:v>
                </c:pt>
                <c:pt idx="342">
                  <c:v>2.3429999999999999E-2</c:v>
                </c:pt>
                <c:pt idx="343">
                  <c:v>2.3439999999999999E-2</c:v>
                </c:pt>
                <c:pt idx="344">
                  <c:v>2.3519999999999999E-2</c:v>
                </c:pt>
                <c:pt idx="345">
                  <c:v>2.3539999999999998E-2</c:v>
                </c:pt>
                <c:pt idx="346">
                  <c:v>2.3570000000000001E-2</c:v>
                </c:pt>
                <c:pt idx="347">
                  <c:v>2.3570000000000001E-2</c:v>
                </c:pt>
                <c:pt idx="348">
                  <c:v>2.3570000000000001E-2</c:v>
                </c:pt>
                <c:pt idx="349">
                  <c:v>2.3650000000000001E-2</c:v>
                </c:pt>
                <c:pt idx="350">
                  <c:v>2.3689999999999999E-2</c:v>
                </c:pt>
                <c:pt idx="351">
                  <c:v>2.3879999999999998E-2</c:v>
                </c:pt>
                <c:pt idx="352">
                  <c:v>2.3900000000000001E-2</c:v>
                </c:pt>
                <c:pt idx="353">
                  <c:v>2.3900000000000001E-2</c:v>
                </c:pt>
                <c:pt idx="354">
                  <c:v>2.3910000000000001E-2</c:v>
                </c:pt>
                <c:pt idx="355">
                  <c:v>2.401E-2</c:v>
                </c:pt>
                <c:pt idx="356">
                  <c:v>2.4109999999999999E-2</c:v>
                </c:pt>
                <c:pt idx="357">
                  <c:v>2.4109999999999999E-2</c:v>
                </c:pt>
                <c:pt idx="358">
                  <c:v>2.4119999999999999E-2</c:v>
                </c:pt>
                <c:pt idx="359">
                  <c:v>2.4170000000000001E-2</c:v>
                </c:pt>
                <c:pt idx="360">
                  <c:v>2.4170000000000001E-2</c:v>
                </c:pt>
                <c:pt idx="361">
                  <c:v>2.4279999999999999E-2</c:v>
                </c:pt>
                <c:pt idx="362">
                  <c:v>2.4289999999999999E-2</c:v>
                </c:pt>
                <c:pt idx="363">
                  <c:v>2.4320000000000001E-2</c:v>
                </c:pt>
                <c:pt idx="364">
                  <c:v>2.4320000000000001E-2</c:v>
                </c:pt>
                <c:pt idx="365">
                  <c:v>2.4320000000000001E-2</c:v>
                </c:pt>
                <c:pt idx="366">
                  <c:v>2.4340000000000001E-2</c:v>
                </c:pt>
                <c:pt idx="367">
                  <c:v>2.453E-2</c:v>
                </c:pt>
                <c:pt idx="368">
                  <c:v>2.453E-2</c:v>
                </c:pt>
                <c:pt idx="369">
                  <c:v>2.453E-2</c:v>
                </c:pt>
                <c:pt idx="370">
                  <c:v>2.4570000000000002E-2</c:v>
                </c:pt>
                <c:pt idx="371">
                  <c:v>2.462E-2</c:v>
                </c:pt>
                <c:pt idx="372">
                  <c:v>2.462E-2</c:v>
                </c:pt>
                <c:pt idx="373">
                  <c:v>2.462E-2</c:v>
                </c:pt>
                <c:pt idx="374">
                  <c:v>2.4639999999999999E-2</c:v>
                </c:pt>
                <c:pt idx="375">
                  <c:v>2.4639999999999999E-2</c:v>
                </c:pt>
                <c:pt idx="376">
                  <c:v>2.4660000000000001E-2</c:v>
                </c:pt>
                <c:pt idx="377">
                  <c:v>2.4910000000000002E-2</c:v>
                </c:pt>
                <c:pt idx="378">
                  <c:v>2.494E-2</c:v>
                </c:pt>
                <c:pt idx="379">
                  <c:v>2.5090000000000001E-2</c:v>
                </c:pt>
                <c:pt idx="380">
                  <c:v>2.5100000000000001E-2</c:v>
                </c:pt>
                <c:pt idx="381">
                  <c:v>2.5100000000000001E-2</c:v>
                </c:pt>
                <c:pt idx="382">
                  <c:v>2.5100000000000001E-2</c:v>
                </c:pt>
                <c:pt idx="383">
                  <c:v>2.5100000000000001E-2</c:v>
                </c:pt>
                <c:pt idx="384">
                  <c:v>2.512E-2</c:v>
                </c:pt>
                <c:pt idx="385">
                  <c:v>2.513E-2</c:v>
                </c:pt>
                <c:pt idx="386">
                  <c:v>2.5170000000000001E-2</c:v>
                </c:pt>
                <c:pt idx="387">
                  <c:v>2.5170000000000001E-2</c:v>
                </c:pt>
                <c:pt idx="388">
                  <c:v>2.5170000000000001E-2</c:v>
                </c:pt>
                <c:pt idx="389">
                  <c:v>2.5190000000000001E-2</c:v>
                </c:pt>
                <c:pt idx="390">
                  <c:v>2.5190000000000001E-2</c:v>
                </c:pt>
                <c:pt idx="391">
                  <c:v>2.521E-2</c:v>
                </c:pt>
                <c:pt idx="392">
                  <c:v>2.5250000000000002E-2</c:v>
                </c:pt>
                <c:pt idx="393">
                  <c:v>2.5250000000000002E-2</c:v>
                </c:pt>
                <c:pt idx="394">
                  <c:v>2.5340000000000001E-2</c:v>
                </c:pt>
                <c:pt idx="395">
                  <c:v>2.5340000000000001E-2</c:v>
                </c:pt>
                <c:pt idx="396">
                  <c:v>2.5559999999999999E-2</c:v>
                </c:pt>
                <c:pt idx="397">
                  <c:v>2.5569999999999999E-2</c:v>
                </c:pt>
                <c:pt idx="398">
                  <c:v>2.5850000000000001E-2</c:v>
                </c:pt>
                <c:pt idx="399">
                  <c:v>2.5909999999999999E-2</c:v>
                </c:pt>
                <c:pt idx="400">
                  <c:v>2.596E-2</c:v>
                </c:pt>
                <c:pt idx="401">
                  <c:v>2.598E-2</c:v>
                </c:pt>
                <c:pt idx="402">
                  <c:v>2.598E-2</c:v>
                </c:pt>
                <c:pt idx="403">
                  <c:v>2.598E-2</c:v>
                </c:pt>
                <c:pt idx="404">
                  <c:v>2.598E-2</c:v>
                </c:pt>
                <c:pt idx="405">
                  <c:v>2.6259999999999999E-2</c:v>
                </c:pt>
                <c:pt idx="406">
                  <c:v>2.6259999999999999E-2</c:v>
                </c:pt>
                <c:pt idx="407">
                  <c:v>2.632E-2</c:v>
                </c:pt>
                <c:pt idx="408">
                  <c:v>2.6689999999999998E-2</c:v>
                </c:pt>
                <c:pt idx="409">
                  <c:v>2.691E-2</c:v>
                </c:pt>
                <c:pt idx="410">
                  <c:v>2.691E-2</c:v>
                </c:pt>
                <c:pt idx="411">
                  <c:v>2.6950000000000002E-2</c:v>
                </c:pt>
                <c:pt idx="412">
                  <c:v>2.7130000000000001E-2</c:v>
                </c:pt>
                <c:pt idx="413">
                  <c:v>2.7140000000000001E-2</c:v>
                </c:pt>
                <c:pt idx="414">
                  <c:v>2.7300000000000001E-2</c:v>
                </c:pt>
                <c:pt idx="415">
                  <c:v>2.7310000000000001E-2</c:v>
                </c:pt>
                <c:pt idx="416">
                  <c:v>2.7310000000000001E-2</c:v>
                </c:pt>
                <c:pt idx="417">
                  <c:v>2.7310000000000001E-2</c:v>
                </c:pt>
                <c:pt idx="418">
                  <c:v>2.7310000000000001E-2</c:v>
                </c:pt>
                <c:pt idx="419">
                  <c:v>2.7359999999999999E-2</c:v>
                </c:pt>
                <c:pt idx="420">
                  <c:v>2.7400000000000001E-2</c:v>
                </c:pt>
                <c:pt idx="421">
                  <c:v>2.741E-2</c:v>
                </c:pt>
                <c:pt idx="422">
                  <c:v>2.7480000000000001E-2</c:v>
                </c:pt>
                <c:pt idx="423">
                  <c:v>2.7480000000000001E-2</c:v>
                </c:pt>
                <c:pt idx="424">
                  <c:v>2.7480000000000001E-2</c:v>
                </c:pt>
                <c:pt idx="425">
                  <c:v>2.7730000000000001E-2</c:v>
                </c:pt>
                <c:pt idx="426">
                  <c:v>2.8029999999999999E-2</c:v>
                </c:pt>
                <c:pt idx="427">
                  <c:v>2.8049999999999999E-2</c:v>
                </c:pt>
                <c:pt idx="428">
                  <c:v>2.81E-2</c:v>
                </c:pt>
                <c:pt idx="429">
                  <c:v>2.8160000000000001E-2</c:v>
                </c:pt>
                <c:pt idx="430">
                  <c:v>2.819E-2</c:v>
                </c:pt>
                <c:pt idx="431">
                  <c:v>2.8199999999999999E-2</c:v>
                </c:pt>
                <c:pt idx="432">
                  <c:v>2.8230000000000002E-2</c:v>
                </c:pt>
                <c:pt idx="433">
                  <c:v>2.8230000000000002E-2</c:v>
                </c:pt>
                <c:pt idx="434">
                  <c:v>2.8230000000000002E-2</c:v>
                </c:pt>
                <c:pt idx="435">
                  <c:v>2.8330000000000001E-2</c:v>
                </c:pt>
                <c:pt idx="436">
                  <c:v>2.844E-2</c:v>
                </c:pt>
                <c:pt idx="437">
                  <c:v>2.844E-2</c:v>
                </c:pt>
                <c:pt idx="438">
                  <c:v>2.8490000000000001E-2</c:v>
                </c:pt>
                <c:pt idx="439">
                  <c:v>2.8490000000000001E-2</c:v>
                </c:pt>
                <c:pt idx="440">
                  <c:v>2.8490000000000001E-2</c:v>
                </c:pt>
                <c:pt idx="441">
                  <c:v>2.8490000000000001E-2</c:v>
                </c:pt>
                <c:pt idx="442">
                  <c:v>2.8490000000000001E-2</c:v>
                </c:pt>
                <c:pt idx="443">
                  <c:v>2.8570000000000002E-2</c:v>
                </c:pt>
                <c:pt idx="444">
                  <c:v>2.8580000000000001E-2</c:v>
                </c:pt>
                <c:pt idx="445">
                  <c:v>2.8660000000000001E-2</c:v>
                </c:pt>
                <c:pt idx="446">
                  <c:v>2.8660000000000001E-2</c:v>
                </c:pt>
                <c:pt idx="447">
                  <c:v>2.8729999999999999E-2</c:v>
                </c:pt>
                <c:pt idx="448">
                  <c:v>2.8879999999999999E-2</c:v>
                </c:pt>
                <c:pt idx="449">
                  <c:v>2.8979999999999999E-2</c:v>
                </c:pt>
                <c:pt idx="450">
                  <c:v>2.9020000000000001E-2</c:v>
                </c:pt>
                <c:pt idx="451">
                  <c:v>2.913E-2</c:v>
                </c:pt>
                <c:pt idx="452">
                  <c:v>2.9149999999999999E-2</c:v>
                </c:pt>
                <c:pt idx="453">
                  <c:v>2.9170000000000001E-2</c:v>
                </c:pt>
                <c:pt idx="454">
                  <c:v>2.9190000000000001E-2</c:v>
                </c:pt>
                <c:pt idx="455">
                  <c:v>2.938E-2</c:v>
                </c:pt>
                <c:pt idx="456">
                  <c:v>2.938E-2</c:v>
                </c:pt>
                <c:pt idx="457">
                  <c:v>2.9440000000000001E-2</c:v>
                </c:pt>
                <c:pt idx="458">
                  <c:v>2.947E-2</c:v>
                </c:pt>
                <c:pt idx="459">
                  <c:v>2.9489999999999999E-2</c:v>
                </c:pt>
                <c:pt idx="460">
                  <c:v>2.9499999999999998E-2</c:v>
                </c:pt>
                <c:pt idx="461">
                  <c:v>2.9530000000000001E-2</c:v>
                </c:pt>
                <c:pt idx="462">
                  <c:v>2.9559999999999999E-2</c:v>
                </c:pt>
                <c:pt idx="463">
                  <c:v>2.9690000000000001E-2</c:v>
                </c:pt>
                <c:pt idx="464">
                  <c:v>2.9780000000000001E-2</c:v>
                </c:pt>
                <c:pt idx="465">
                  <c:v>2.9780000000000001E-2</c:v>
                </c:pt>
                <c:pt idx="466">
                  <c:v>2.9899999999999999E-2</c:v>
                </c:pt>
                <c:pt idx="467">
                  <c:v>2.9960000000000001E-2</c:v>
                </c:pt>
                <c:pt idx="468">
                  <c:v>3.0120000000000001E-2</c:v>
                </c:pt>
                <c:pt idx="469">
                  <c:v>3.0120000000000001E-2</c:v>
                </c:pt>
                <c:pt idx="470">
                  <c:v>3.0120000000000001E-2</c:v>
                </c:pt>
                <c:pt idx="471">
                  <c:v>3.023E-2</c:v>
                </c:pt>
                <c:pt idx="472">
                  <c:v>3.031E-2</c:v>
                </c:pt>
                <c:pt idx="473">
                  <c:v>3.0360000000000002E-2</c:v>
                </c:pt>
                <c:pt idx="474">
                  <c:v>3.0470000000000001E-2</c:v>
                </c:pt>
                <c:pt idx="475">
                  <c:v>3.0589999999999999E-2</c:v>
                </c:pt>
                <c:pt idx="476">
                  <c:v>3.075E-2</c:v>
                </c:pt>
                <c:pt idx="477">
                  <c:v>3.0759999999999999E-2</c:v>
                </c:pt>
                <c:pt idx="478">
                  <c:v>3.083E-2</c:v>
                </c:pt>
                <c:pt idx="479">
                  <c:v>3.0859999999999999E-2</c:v>
                </c:pt>
                <c:pt idx="480">
                  <c:v>3.091E-2</c:v>
                </c:pt>
                <c:pt idx="481">
                  <c:v>3.0960000000000001E-2</c:v>
                </c:pt>
                <c:pt idx="482">
                  <c:v>3.108E-2</c:v>
                </c:pt>
                <c:pt idx="483">
                  <c:v>3.108E-2</c:v>
                </c:pt>
                <c:pt idx="484">
                  <c:v>3.108E-2</c:v>
                </c:pt>
                <c:pt idx="485">
                  <c:v>3.1099999999999999E-2</c:v>
                </c:pt>
                <c:pt idx="486">
                  <c:v>3.1140000000000001E-2</c:v>
                </c:pt>
                <c:pt idx="487">
                  <c:v>3.1140000000000001E-2</c:v>
                </c:pt>
                <c:pt idx="488">
                  <c:v>3.116E-2</c:v>
                </c:pt>
                <c:pt idx="489">
                  <c:v>3.117E-2</c:v>
                </c:pt>
                <c:pt idx="490">
                  <c:v>3.1179999999999999E-2</c:v>
                </c:pt>
                <c:pt idx="491">
                  <c:v>3.1199999999999999E-2</c:v>
                </c:pt>
                <c:pt idx="492">
                  <c:v>3.1199999999999999E-2</c:v>
                </c:pt>
                <c:pt idx="493">
                  <c:v>3.1199999999999999E-2</c:v>
                </c:pt>
                <c:pt idx="494">
                  <c:v>3.1210000000000002E-2</c:v>
                </c:pt>
                <c:pt idx="495">
                  <c:v>3.1210000000000002E-2</c:v>
                </c:pt>
                <c:pt idx="496">
                  <c:v>3.1210000000000002E-2</c:v>
                </c:pt>
                <c:pt idx="497">
                  <c:v>3.1320000000000001E-2</c:v>
                </c:pt>
                <c:pt idx="498">
                  <c:v>3.143E-2</c:v>
                </c:pt>
                <c:pt idx="499">
                  <c:v>3.143E-2</c:v>
                </c:pt>
                <c:pt idx="500">
                  <c:v>3.1469999999999998E-2</c:v>
                </c:pt>
                <c:pt idx="501">
                  <c:v>3.1480000000000001E-2</c:v>
                </c:pt>
                <c:pt idx="502">
                  <c:v>3.1480000000000001E-2</c:v>
                </c:pt>
                <c:pt idx="503">
                  <c:v>3.1620000000000002E-2</c:v>
                </c:pt>
                <c:pt idx="504">
                  <c:v>3.1620000000000002E-2</c:v>
                </c:pt>
                <c:pt idx="505">
                  <c:v>3.1660000000000001E-2</c:v>
                </c:pt>
                <c:pt idx="506">
                  <c:v>3.1919999999999997E-2</c:v>
                </c:pt>
                <c:pt idx="507">
                  <c:v>3.2009999999999997E-2</c:v>
                </c:pt>
                <c:pt idx="508">
                  <c:v>3.236E-2</c:v>
                </c:pt>
                <c:pt idx="509">
                  <c:v>3.2550000000000003E-2</c:v>
                </c:pt>
                <c:pt idx="510">
                  <c:v>3.2599999999999997E-2</c:v>
                </c:pt>
                <c:pt idx="511">
                  <c:v>3.2599999999999997E-2</c:v>
                </c:pt>
                <c:pt idx="512">
                  <c:v>3.2640000000000002E-2</c:v>
                </c:pt>
                <c:pt idx="513">
                  <c:v>3.2640000000000002E-2</c:v>
                </c:pt>
                <c:pt idx="514">
                  <c:v>3.2640000000000002E-2</c:v>
                </c:pt>
                <c:pt idx="515">
                  <c:v>3.2719999999999999E-2</c:v>
                </c:pt>
                <c:pt idx="516">
                  <c:v>3.2719999999999999E-2</c:v>
                </c:pt>
                <c:pt idx="517">
                  <c:v>3.2719999999999999E-2</c:v>
                </c:pt>
                <c:pt idx="518">
                  <c:v>3.2820000000000002E-2</c:v>
                </c:pt>
                <c:pt idx="519">
                  <c:v>3.2890000000000003E-2</c:v>
                </c:pt>
                <c:pt idx="520">
                  <c:v>3.2899999999999999E-2</c:v>
                </c:pt>
                <c:pt idx="521">
                  <c:v>3.2939999999999997E-2</c:v>
                </c:pt>
                <c:pt idx="522">
                  <c:v>3.2960000000000003E-2</c:v>
                </c:pt>
                <c:pt idx="523">
                  <c:v>3.2960000000000003E-2</c:v>
                </c:pt>
                <c:pt idx="524">
                  <c:v>3.2980000000000002E-2</c:v>
                </c:pt>
                <c:pt idx="525">
                  <c:v>3.3329999999999999E-2</c:v>
                </c:pt>
                <c:pt idx="526">
                  <c:v>3.3329999999999999E-2</c:v>
                </c:pt>
                <c:pt idx="527">
                  <c:v>3.3349999999999998E-2</c:v>
                </c:pt>
                <c:pt idx="528">
                  <c:v>3.3410000000000002E-2</c:v>
                </c:pt>
                <c:pt idx="529">
                  <c:v>3.3410000000000002E-2</c:v>
                </c:pt>
                <c:pt idx="530">
                  <c:v>3.3709999999999997E-2</c:v>
                </c:pt>
                <c:pt idx="531">
                  <c:v>3.3730000000000003E-2</c:v>
                </c:pt>
                <c:pt idx="532">
                  <c:v>3.3750000000000002E-2</c:v>
                </c:pt>
                <c:pt idx="533">
                  <c:v>3.3779999999999998E-2</c:v>
                </c:pt>
                <c:pt idx="534">
                  <c:v>3.3930000000000002E-2</c:v>
                </c:pt>
                <c:pt idx="535">
                  <c:v>3.4029999999999998E-2</c:v>
                </c:pt>
                <c:pt idx="536">
                  <c:v>3.4279999999999998E-2</c:v>
                </c:pt>
                <c:pt idx="537">
                  <c:v>3.4279999999999998E-2</c:v>
                </c:pt>
                <c:pt idx="538">
                  <c:v>3.4369999999999998E-2</c:v>
                </c:pt>
                <c:pt idx="539">
                  <c:v>3.4410000000000003E-2</c:v>
                </c:pt>
                <c:pt idx="540">
                  <c:v>3.4509999999999999E-2</c:v>
                </c:pt>
                <c:pt idx="541">
                  <c:v>3.4590000000000003E-2</c:v>
                </c:pt>
                <c:pt idx="542">
                  <c:v>3.4790000000000001E-2</c:v>
                </c:pt>
                <c:pt idx="543">
                  <c:v>3.4909999999999997E-2</c:v>
                </c:pt>
                <c:pt idx="544">
                  <c:v>3.5119999999999998E-2</c:v>
                </c:pt>
                <c:pt idx="545">
                  <c:v>3.5150000000000001E-2</c:v>
                </c:pt>
                <c:pt idx="546">
                  <c:v>3.5159999999999997E-2</c:v>
                </c:pt>
                <c:pt idx="547">
                  <c:v>3.5159999999999997E-2</c:v>
                </c:pt>
                <c:pt idx="548">
                  <c:v>3.5220000000000001E-2</c:v>
                </c:pt>
                <c:pt idx="549">
                  <c:v>3.5290000000000002E-2</c:v>
                </c:pt>
                <c:pt idx="550">
                  <c:v>3.551E-2</c:v>
                </c:pt>
                <c:pt idx="551">
                  <c:v>3.5680000000000003E-2</c:v>
                </c:pt>
                <c:pt idx="552">
                  <c:v>3.576E-2</c:v>
                </c:pt>
                <c:pt idx="553">
                  <c:v>3.576E-2</c:v>
                </c:pt>
                <c:pt idx="554">
                  <c:v>3.5830000000000001E-2</c:v>
                </c:pt>
                <c:pt idx="555">
                  <c:v>3.585E-2</c:v>
                </c:pt>
                <c:pt idx="556">
                  <c:v>3.5990000000000001E-2</c:v>
                </c:pt>
                <c:pt idx="557">
                  <c:v>3.6159999999999998E-2</c:v>
                </c:pt>
                <c:pt idx="558">
                  <c:v>3.6240000000000001E-2</c:v>
                </c:pt>
                <c:pt idx="559">
                  <c:v>3.635E-2</c:v>
                </c:pt>
                <c:pt idx="560">
                  <c:v>3.6819999999999999E-2</c:v>
                </c:pt>
                <c:pt idx="561">
                  <c:v>3.6819999999999999E-2</c:v>
                </c:pt>
                <c:pt idx="562">
                  <c:v>3.6970000000000003E-2</c:v>
                </c:pt>
                <c:pt idx="563">
                  <c:v>3.7019999999999997E-2</c:v>
                </c:pt>
                <c:pt idx="564">
                  <c:v>3.7019999999999997E-2</c:v>
                </c:pt>
                <c:pt idx="565">
                  <c:v>3.7019999999999997E-2</c:v>
                </c:pt>
                <c:pt idx="566">
                  <c:v>3.7019999999999997E-2</c:v>
                </c:pt>
                <c:pt idx="567">
                  <c:v>3.705E-2</c:v>
                </c:pt>
                <c:pt idx="568">
                  <c:v>3.7069999999999999E-2</c:v>
                </c:pt>
                <c:pt idx="569">
                  <c:v>3.7249999999999998E-2</c:v>
                </c:pt>
                <c:pt idx="570">
                  <c:v>3.7249999999999998E-2</c:v>
                </c:pt>
                <c:pt idx="571">
                  <c:v>3.73E-2</c:v>
                </c:pt>
                <c:pt idx="572">
                  <c:v>3.7400000000000003E-2</c:v>
                </c:pt>
                <c:pt idx="573">
                  <c:v>3.7530000000000001E-2</c:v>
                </c:pt>
                <c:pt idx="574">
                  <c:v>3.7560000000000003E-2</c:v>
                </c:pt>
                <c:pt idx="575">
                  <c:v>3.7560000000000003E-2</c:v>
                </c:pt>
                <c:pt idx="576">
                  <c:v>3.7870000000000001E-2</c:v>
                </c:pt>
                <c:pt idx="577">
                  <c:v>3.7900000000000003E-2</c:v>
                </c:pt>
                <c:pt idx="578">
                  <c:v>3.7960000000000001E-2</c:v>
                </c:pt>
                <c:pt idx="579">
                  <c:v>3.8179999999999999E-2</c:v>
                </c:pt>
                <c:pt idx="580">
                  <c:v>3.8179999999999999E-2</c:v>
                </c:pt>
                <c:pt idx="581">
                  <c:v>3.8280000000000002E-2</c:v>
                </c:pt>
                <c:pt idx="582">
                  <c:v>3.8339999999999999E-2</c:v>
                </c:pt>
                <c:pt idx="583">
                  <c:v>3.8469999999999997E-2</c:v>
                </c:pt>
                <c:pt idx="584">
                  <c:v>3.848E-2</c:v>
                </c:pt>
                <c:pt idx="585">
                  <c:v>3.8730000000000001E-2</c:v>
                </c:pt>
                <c:pt idx="586">
                  <c:v>3.884E-2</c:v>
                </c:pt>
                <c:pt idx="587">
                  <c:v>3.9019999999999999E-2</c:v>
                </c:pt>
                <c:pt idx="588">
                  <c:v>3.909E-2</c:v>
                </c:pt>
                <c:pt idx="589">
                  <c:v>3.9100000000000003E-2</c:v>
                </c:pt>
                <c:pt idx="590">
                  <c:v>4.0140000000000002E-2</c:v>
                </c:pt>
                <c:pt idx="591">
                  <c:v>4.0349999999999997E-2</c:v>
                </c:pt>
                <c:pt idx="592">
                  <c:v>4.0559999999999999E-2</c:v>
                </c:pt>
                <c:pt idx="593">
                  <c:v>4.0559999999999999E-2</c:v>
                </c:pt>
                <c:pt idx="594">
                  <c:v>4.0770000000000001E-2</c:v>
                </c:pt>
                <c:pt idx="595">
                  <c:v>4.0890000000000003E-2</c:v>
                </c:pt>
                <c:pt idx="596">
                  <c:v>4.095E-2</c:v>
                </c:pt>
                <c:pt idx="597">
                  <c:v>4.0989999999999999E-2</c:v>
                </c:pt>
                <c:pt idx="598">
                  <c:v>4.1009999999999998E-2</c:v>
                </c:pt>
                <c:pt idx="599">
                  <c:v>4.1669999999999999E-2</c:v>
                </c:pt>
                <c:pt idx="600">
                  <c:v>4.2220000000000001E-2</c:v>
                </c:pt>
                <c:pt idx="601">
                  <c:v>4.258E-2</c:v>
                </c:pt>
                <c:pt idx="602">
                  <c:v>4.2680000000000003E-2</c:v>
                </c:pt>
                <c:pt idx="603">
                  <c:v>4.2680000000000003E-2</c:v>
                </c:pt>
                <c:pt idx="604">
                  <c:v>4.2849999999999999E-2</c:v>
                </c:pt>
                <c:pt idx="605">
                  <c:v>4.2849999999999999E-2</c:v>
                </c:pt>
                <c:pt idx="606">
                  <c:v>4.2889999999999998E-2</c:v>
                </c:pt>
                <c:pt idx="607">
                  <c:v>4.3060000000000001E-2</c:v>
                </c:pt>
                <c:pt idx="608">
                  <c:v>4.3490000000000001E-2</c:v>
                </c:pt>
                <c:pt idx="609">
                  <c:v>4.3490000000000001E-2</c:v>
                </c:pt>
                <c:pt idx="610">
                  <c:v>4.3490000000000001E-2</c:v>
                </c:pt>
                <c:pt idx="611">
                  <c:v>4.369E-2</c:v>
                </c:pt>
                <c:pt idx="612">
                  <c:v>4.4080000000000001E-2</c:v>
                </c:pt>
                <c:pt idx="613">
                  <c:v>4.4380000000000003E-2</c:v>
                </c:pt>
                <c:pt idx="614">
                  <c:v>4.4389999999999999E-2</c:v>
                </c:pt>
                <c:pt idx="615">
                  <c:v>4.4400000000000002E-2</c:v>
                </c:pt>
                <c:pt idx="616">
                  <c:v>4.4639999999999999E-2</c:v>
                </c:pt>
                <c:pt idx="617">
                  <c:v>4.487E-2</c:v>
                </c:pt>
                <c:pt idx="618">
                  <c:v>4.521E-2</c:v>
                </c:pt>
                <c:pt idx="619">
                  <c:v>4.5449999999999997E-2</c:v>
                </c:pt>
                <c:pt idx="620">
                  <c:v>4.5749999999999999E-2</c:v>
                </c:pt>
                <c:pt idx="621">
                  <c:v>4.5749999999999999E-2</c:v>
                </c:pt>
                <c:pt idx="622">
                  <c:v>4.5830000000000003E-2</c:v>
                </c:pt>
                <c:pt idx="623">
                  <c:v>4.5900000000000003E-2</c:v>
                </c:pt>
                <c:pt idx="624">
                  <c:v>4.6249999999999999E-2</c:v>
                </c:pt>
                <c:pt idx="625">
                  <c:v>4.6309999999999997E-2</c:v>
                </c:pt>
                <c:pt idx="626">
                  <c:v>4.6429999999999999E-2</c:v>
                </c:pt>
                <c:pt idx="627">
                  <c:v>4.6559999999999997E-2</c:v>
                </c:pt>
                <c:pt idx="628">
                  <c:v>4.6640000000000001E-2</c:v>
                </c:pt>
                <c:pt idx="629">
                  <c:v>4.6820000000000001E-2</c:v>
                </c:pt>
                <c:pt idx="630">
                  <c:v>4.6820000000000001E-2</c:v>
                </c:pt>
                <c:pt idx="631">
                  <c:v>4.691E-2</c:v>
                </c:pt>
                <c:pt idx="632">
                  <c:v>4.7379999999999999E-2</c:v>
                </c:pt>
                <c:pt idx="633">
                  <c:v>4.7600000000000003E-2</c:v>
                </c:pt>
                <c:pt idx="634">
                  <c:v>4.777E-2</c:v>
                </c:pt>
                <c:pt idx="635">
                  <c:v>4.777E-2</c:v>
                </c:pt>
                <c:pt idx="636">
                  <c:v>4.8189999999999997E-2</c:v>
                </c:pt>
                <c:pt idx="637">
                  <c:v>4.8370000000000003E-2</c:v>
                </c:pt>
                <c:pt idx="638">
                  <c:v>4.8599999999999997E-2</c:v>
                </c:pt>
                <c:pt idx="639">
                  <c:v>4.8649999999999999E-2</c:v>
                </c:pt>
                <c:pt idx="640">
                  <c:v>4.9340000000000002E-2</c:v>
                </c:pt>
                <c:pt idx="641">
                  <c:v>4.9399999999999999E-2</c:v>
                </c:pt>
                <c:pt idx="642">
                  <c:v>4.9439999999999998E-2</c:v>
                </c:pt>
                <c:pt idx="643">
                  <c:v>4.9849999999999998E-2</c:v>
                </c:pt>
                <c:pt idx="644">
                  <c:v>4.9889999999999997E-2</c:v>
                </c:pt>
                <c:pt idx="645">
                  <c:v>5.0180000000000002E-2</c:v>
                </c:pt>
                <c:pt idx="646">
                  <c:v>5.0229999999999997E-2</c:v>
                </c:pt>
                <c:pt idx="647">
                  <c:v>5.0319999999999997E-2</c:v>
                </c:pt>
                <c:pt idx="648">
                  <c:v>5.0439999999999999E-2</c:v>
                </c:pt>
                <c:pt idx="649">
                  <c:v>5.049E-2</c:v>
                </c:pt>
                <c:pt idx="650">
                  <c:v>5.0520000000000002E-2</c:v>
                </c:pt>
                <c:pt idx="651">
                  <c:v>5.0659999999999997E-2</c:v>
                </c:pt>
                <c:pt idx="652">
                  <c:v>5.1060000000000001E-2</c:v>
                </c:pt>
                <c:pt idx="653">
                  <c:v>5.126E-2</c:v>
                </c:pt>
                <c:pt idx="654">
                  <c:v>5.151E-2</c:v>
                </c:pt>
                <c:pt idx="655">
                  <c:v>5.194E-2</c:v>
                </c:pt>
                <c:pt idx="656">
                  <c:v>5.2019999999999997E-2</c:v>
                </c:pt>
                <c:pt idx="657">
                  <c:v>5.2019999999999997E-2</c:v>
                </c:pt>
                <c:pt idx="658">
                  <c:v>5.2220000000000003E-2</c:v>
                </c:pt>
                <c:pt idx="659">
                  <c:v>5.262E-2</c:v>
                </c:pt>
                <c:pt idx="660">
                  <c:v>5.3089999999999998E-2</c:v>
                </c:pt>
                <c:pt idx="661">
                  <c:v>5.3159999999999999E-2</c:v>
                </c:pt>
                <c:pt idx="662">
                  <c:v>5.3460000000000001E-2</c:v>
                </c:pt>
                <c:pt idx="663">
                  <c:v>5.4679999999999999E-2</c:v>
                </c:pt>
                <c:pt idx="664">
                  <c:v>5.4690000000000003E-2</c:v>
                </c:pt>
                <c:pt idx="665">
                  <c:v>5.5019999999999999E-2</c:v>
                </c:pt>
                <c:pt idx="666">
                  <c:v>5.5410000000000001E-2</c:v>
                </c:pt>
                <c:pt idx="667">
                  <c:v>5.6140000000000002E-2</c:v>
                </c:pt>
                <c:pt idx="668">
                  <c:v>5.6529999999999997E-2</c:v>
                </c:pt>
                <c:pt idx="669">
                  <c:v>5.6930000000000001E-2</c:v>
                </c:pt>
                <c:pt idx="670">
                  <c:v>5.7079999999999999E-2</c:v>
                </c:pt>
                <c:pt idx="671">
                  <c:v>5.7279999999999998E-2</c:v>
                </c:pt>
                <c:pt idx="672">
                  <c:v>5.824E-2</c:v>
                </c:pt>
                <c:pt idx="673">
                  <c:v>5.824E-2</c:v>
                </c:pt>
                <c:pt idx="674">
                  <c:v>5.8299999999999998E-2</c:v>
                </c:pt>
                <c:pt idx="675">
                  <c:v>5.8860000000000003E-2</c:v>
                </c:pt>
                <c:pt idx="676">
                  <c:v>5.8860000000000003E-2</c:v>
                </c:pt>
                <c:pt idx="677">
                  <c:v>5.9740000000000001E-2</c:v>
                </c:pt>
                <c:pt idx="678">
                  <c:v>6.0920000000000002E-2</c:v>
                </c:pt>
                <c:pt idx="679">
                  <c:v>6.0990000000000003E-2</c:v>
                </c:pt>
                <c:pt idx="680">
                  <c:v>6.0990000000000003E-2</c:v>
                </c:pt>
                <c:pt idx="681">
                  <c:v>6.1210000000000001E-2</c:v>
                </c:pt>
                <c:pt idx="682">
                  <c:v>6.1370000000000001E-2</c:v>
                </c:pt>
                <c:pt idx="683">
                  <c:v>6.1370000000000001E-2</c:v>
                </c:pt>
                <c:pt idx="684">
                  <c:v>6.1530000000000001E-2</c:v>
                </c:pt>
                <c:pt idx="685">
                  <c:v>6.3719999999999999E-2</c:v>
                </c:pt>
                <c:pt idx="686">
                  <c:v>6.3839999999999994E-2</c:v>
                </c:pt>
                <c:pt idx="687">
                  <c:v>6.4460000000000003E-2</c:v>
                </c:pt>
                <c:pt idx="688">
                  <c:v>6.5329999999999999E-2</c:v>
                </c:pt>
                <c:pt idx="689">
                  <c:v>6.6269999999999996E-2</c:v>
                </c:pt>
                <c:pt idx="690">
                  <c:v>6.6540000000000002E-2</c:v>
                </c:pt>
                <c:pt idx="691">
                  <c:v>6.7110000000000003E-2</c:v>
                </c:pt>
                <c:pt idx="692">
                  <c:v>6.7250000000000004E-2</c:v>
                </c:pt>
                <c:pt idx="693">
                  <c:v>6.7860000000000004E-2</c:v>
                </c:pt>
                <c:pt idx="694">
                  <c:v>6.8440000000000001E-2</c:v>
                </c:pt>
                <c:pt idx="695">
                  <c:v>6.8860000000000005E-2</c:v>
                </c:pt>
                <c:pt idx="696">
                  <c:v>6.8970000000000004E-2</c:v>
                </c:pt>
                <c:pt idx="697">
                  <c:v>7.0230000000000001E-2</c:v>
                </c:pt>
                <c:pt idx="698">
                  <c:v>7.0559999999999998E-2</c:v>
                </c:pt>
                <c:pt idx="699">
                  <c:v>7.0559999999999998E-2</c:v>
                </c:pt>
                <c:pt idx="700">
                  <c:v>7.0730000000000001E-2</c:v>
                </c:pt>
                <c:pt idx="701">
                  <c:v>7.0830000000000004E-2</c:v>
                </c:pt>
                <c:pt idx="702">
                  <c:v>7.0889999999999995E-2</c:v>
                </c:pt>
                <c:pt idx="703">
                  <c:v>7.0900000000000005E-2</c:v>
                </c:pt>
                <c:pt idx="704">
                  <c:v>7.0910000000000001E-2</c:v>
                </c:pt>
                <c:pt idx="705">
                  <c:v>7.1160000000000001E-2</c:v>
                </c:pt>
                <c:pt idx="706">
                  <c:v>7.1580000000000005E-2</c:v>
                </c:pt>
                <c:pt idx="707">
                  <c:v>7.1669999999999998E-2</c:v>
                </c:pt>
                <c:pt idx="708">
                  <c:v>7.1929999999999994E-2</c:v>
                </c:pt>
                <c:pt idx="709">
                  <c:v>7.2220000000000006E-2</c:v>
                </c:pt>
                <c:pt idx="710">
                  <c:v>7.2520000000000001E-2</c:v>
                </c:pt>
                <c:pt idx="711">
                  <c:v>7.3929999999999996E-2</c:v>
                </c:pt>
                <c:pt idx="712">
                  <c:v>7.4399999999999994E-2</c:v>
                </c:pt>
                <c:pt idx="713">
                  <c:v>7.4459999999999998E-2</c:v>
                </c:pt>
                <c:pt idx="714">
                  <c:v>7.5200000000000003E-2</c:v>
                </c:pt>
                <c:pt idx="715">
                  <c:v>7.5200000000000003E-2</c:v>
                </c:pt>
                <c:pt idx="716">
                  <c:v>7.5600000000000001E-2</c:v>
                </c:pt>
                <c:pt idx="717">
                  <c:v>7.5749999999999998E-2</c:v>
                </c:pt>
                <c:pt idx="718">
                  <c:v>7.5880000000000003E-2</c:v>
                </c:pt>
                <c:pt idx="719">
                  <c:v>7.8450000000000006E-2</c:v>
                </c:pt>
                <c:pt idx="720">
                  <c:v>7.8589999999999993E-2</c:v>
                </c:pt>
                <c:pt idx="721">
                  <c:v>7.8750000000000001E-2</c:v>
                </c:pt>
                <c:pt idx="722">
                  <c:v>7.8750000000000001E-2</c:v>
                </c:pt>
                <c:pt idx="723">
                  <c:v>7.8950000000000006E-2</c:v>
                </c:pt>
                <c:pt idx="724">
                  <c:v>7.9060000000000005E-2</c:v>
                </c:pt>
                <c:pt idx="725">
                  <c:v>7.9310000000000005E-2</c:v>
                </c:pt>
                <c:pt idx="726">
                  <c:v>7.9909999999999995E-2</c:v>
                </c:pt>
                <c:pt idx="727">
                  <c:v>8.0089999999999995E-2</c:v>
                </c:pt>
                <c:pt idx="728">
                  <c:v>8.1670000000000006E-2</c:v>
                </c:pt>
                <c:pt idx="729">
                  <c:v>8.2449999999999996E-2</c:v>
                </c:pt>
                <c:pt idx="730">
                  <c:v>8.2820000000000005E-2</c:v>
                </c:pt>
                <c:pt idx="731">
                  <c:v>8.3089999999999997E-2</c:v>
                </c:pt>
                <c:pt idx="732">
                  <c:v>8.4099999999999994E-2</c:v>
                </c:pt>
                <c:pt idx="733">
                  <c:v>8.5720000000000005E-2</c:v>
                </c:pt>
                <c:pt idx="734">
                  <c:v>8.7040000000000006E-2</c:v>
                </c:pt>
                <c:pt idx="735">
                  <c:v>8.8700000000000001E-2</c:v>
                </c:pt>
                <c:pt idx="736">
                  <c:v>9.0389999999999998E-2</c:v>
                </c:pt>
                <c:pt idx="737">
                  <c:v>9.0889999999999999E-2</c:v>
                </c:pt>
                <c:pt idx="738">
                  <c:v>9.2050000000000007E-2</c:v>
                </c:pt>
                <c:pt idx="739">
                  <c:v>9.2929999999999999E-2</c:v>
                </c:pt>
                <c:pt idx="740">
                  <c:v>9.9500000000000005E-2</c:v>
                </c:pt>
                <c:pt idx="741">
                  <c:v>0.10165</c:v>
                </c:pt>
                <c:pt idx="742">
                  <c:v>0.10221</c:v>
                </c:pt>
                <c:pt idx="743">
                  <c:v>0.10246</c:v>
                </c:pt>
                <c:pt idx="744">
                  <c:v>0.10294</c:v>
                </c:pt>
                <c:pt idx="745">
                  <c:v>0.10360999999999999</c:v>
                </c:pt>
                <c:pt idx="746">
                  <c:v>0.10374</c:v>
                </c:pt>
                <c:pt idx="747">
                  <c:v>0.10507</c:v>
                </c:pt>
                <c:pt idx="748">
                  <c:v>0.10661</c:v>
                </c:pt>
                <c:pt idx="749">
                  <c:v>0.10707</c:v>
                </c:pt>
                <c:pt idx="750">
                  <c:v>0.10711</c:v>
                </c:pt>
                <c:pt idx="751">
                  <c:v>0.10713</c:v>
                </c:pt>
                <c:pt idx="752">
                  <c:v>0.10774</c:v>
                </c:pt>
                <c:pt idx="753">
                  <c:v>0.10793999999999999</c:v>
                </c:pt>
                <c:pt idx="754">
                  <c:v>0.10908</c:v>
                </c:pt>
                <c:pt idx="755">
                  <c:v>0.11001</c:v>
                </c:pt>
                <c:pt idx="756">
                  <c:v>0.11259</c:v>
                </c:pt>
                <c:pt idx="757">
                  <c:v>0.11388</c:v>
                </c:pt>
                <c:pt idx="758">
                  <c:v>0.11650000000000001</c:v>
                </c:pt>
                <c:pt idx="759">
                  <c:v>0.11652999999999999</c:v>
                </c:pt>
                <c:pt idx="760">
                  <c:v>0.1176</c:v>
                </c:pt>
                <c:pt idx="761">
                  <c:v>0.11792</c:v>
                </c:pt>
                <c:pt idx="762">
                  <c:v>0.11817999999999999</c:v>
                </c:pt>
                <c:pt idx="763">
                  <c:v>0.11901</c:v>
                </c:pt>
                <c:pt idx="764">
                  <c:v>0.12014</c:v>
                </c:pt>
                <c:pt idx="765">
                  <c:v>0.12058000000000001</c:v>
                </c:pt>
                <c:pt idx="766">
                  <c:v>0.12086</c:v>
                </c:pt>
                <c:pt idx="767">
                  <c:v>0.12207</c:v>
                </c:pt>
                <c:pt idx="768">
                  <c:v>0.12231</c:v>
                </c:pt>
                <c:pt idx="769">
                  <c:v>0.12278</c:v>
                </c:pt>
                <c:pt idx="770">
                  <c:v>0.12316000000000001</c:v>
                </c:pt>
                <c:pt idx="771">
                  <c:v>0.12357</c:v>
                </c:pt>
                <c:pt idx="772">
                  <c:v>0.12377000000000001</c:v>
                </c:pt>
                <c:pt idx="773">
                  <c:v>0.12383</c:v>
                </c:pt>
                <c:pt idx="774">
                  <c:v>0.12393</c:v>
                </c:pt>
                <c:pt idx="775">
                  <c:v>0.12404999999999999</c:v>
                </c:pt>
                <c:pt idx="776">
                  <c:v>0.12472</c:v>
                </c:pt>
                <c:pt idx="777">
                  <c:v>0.12559999999999999</c:v>
                </c:pt>
                <c:pt idx="778">
                  <c:v>0.12623000000000001</c:v>
                </c:pt>
                <c:pt idx="779">
                  <c:v>0.12706000000000001</c:v>
                </c:pt>
                <c:pt idx="780">
                  <c:v>0.12709999999999999</c:v>
                </c:pt>
                <c:pt idx="781">
                  <c:v>0.12720000000000001</c:v>
                </c:pt>
                <c:pt idx="782">
                  <c:v>0.12731999999999999</c:v>
                </c:pt>
                <c:pt idx="783">
                  <c:v>0.12920000000000001</c:v>
                </c:pt>
                <c:pt idx="784">
                  <c:v>0.12920999999999999</c:v>
                </c:pt>
                <c:pt idx="785">
                  <c:v>0.1295</c:v>
                </c:pt>
                <c:pt idx="786">
                  <c:v>0.12958</c:v>
                </c:pt>
                <c:pt idx="787">
                  <c:v>0.13169</c:v>
                </c:pt>
                <c:pt idx="788">
                  <c:v>0.13281000000000001</c:v>
                </c:pt>
                <c:pt idx="789">
                  <c:v>0.13366</c:v>
                </c:pt>
                <c:pt idx="790">
                  <c:v>0.13372000000000001</c:v>
                </c:pt>
                <c:pt idx="791">
                  <c:v>0.13477</c:v>
                </c:pt>
                <c:pt idx="792">
                  <c:v>0.13535</c:v>
                </c:pt>
                <c:pt idx="793">
                  <c:v>0.13614000000000001</c:v>
                </c:pt>
                <c:pt idx="794">
                  <c:v>0.13658000000000001</c:v>
                </c:pt>
                <c:pt idx="795">
                  <c:v>0.13700000000000001</c:v>
                </c:pt>
                <c:pt idx="796">
                  <c:v>0.13713</c:v>
                </c:pt>
                <c:pt idx="797">
                  <c:v>0.13744999999999999</c:v>
                </c:pt>
                <c:pt idx="798">
                  <c:v>0.13822000000000001</c:v>
                </c:pt>
                <c:pt idx="799">
                  <c:v>0.13825999999999999</c:v>
                </c:pt>
                <c:pt idx="800">
                  <c:v>0.1384</c:v>
                </c:pt>
                <c:pt idx="801">
                  <c:v>0.13850999999999999</c:v>
                </c:pt>
                <c:pt idx="802">
                  <c:v>0.13875000000000001</c:v>
                </c:pt>
                <c:pt idx="803">
                  <c:v>0.13880000000000001</c:v>
                </c:pt>
                <c:pt idx="804">
                  <c:v>0.13955000000000001</c:v>
                </c:pt>
                <c:pt idx="805">
                  <c:v>0.14082</c:v>
                </c:pt>
                <c:pt idx="806">
                  <c:v>0.14104</c:v>
                </c:pt>
                <c:pt idx="807">
                  <c:v>0.14122999999999999</c:v>
                </c:pt>
                <c:pt idx="808">
                  <c:v>0.14133999999999999</c:v>
                </c:pt>
                <c:pt idx="809">
                  <c:v>0.14324999999999999</c:v>
                </c:pt>
                <c:pt idx="810">
                  <c:v>0.14344999999999999</c:v>
                </c:pt>
                <c:pt idx="811">
                  <c:v>0.14359</c:v>
                </c:pt>
                <c:pt idx="812">
                  <c:v>0.14404</c:v>
                </c:pt>
                <c:pt idx="813">
                  <c:v>0.14423</c:v>
                </c:pt>
                <c:pt idx="814">
                  <c:v>0.14541999999999999</c:v>
                </c:pt>
                <c:pt idx="815">
                  <c:v>0.14638000000000001</c:v>
                </c:pt>
                <c:pt idx="816">
                  <c:v>0.14652000000000001</c:v>
                </c:pt>
                <c:pt idx="817">
                  <c:v>0.14737</c:v>
                </c:pt>
                <c:pt idx="818">
                  <c:v>0.14746999999999999</c:v>
                </c:pt>
                <c:pt idx="819">
                  <c:v>0.14771000000000001</c:v>
                </c:pt>
                <c:pt idx="820">
                  <c:v>0.14777999999999999</c:v>
                </c:pt>
                <c:pt idx="821">
                  <c:v>0.14802999999999999</c:v>
                </c:pt>
                <c:pt idx="822">
                  <c:v>0.14806</c:v>
                </c:pt>
                <c:pt idx="823">
                  <c:v>0.14834</c:v>
                </c:pt>
                <c:pt idx="824">
                  <c:v>0.14898</c:v>
                </c:pt>
                <c:pt idx="825">
                  <c:v>0.14940000000000001</c:v>
                </c:pt>
                <c:pt idx="826">
                  <c:v>0.15049999999999999</c:v>
                </c:pt>
                <c:pt idx="827">
                  <c:v>0.15084</c:v>
                </c:pt>
                <c:pt idx="828">
                  <c:v>0.15195</c:v>
                </c:pt>
                <c:pt idx="829">
                  <c:v>0.15290999999999999</c:v>
                </c:pt>
                <c:pt idx="830">
                  <c:v>0.15318000000000001</c:v>
                </c:pt>
                <c:pt idx="831">
                  <c:v>0.15336</c:v>
                </c:pt>
                <c:pt idx="832">
                  <c:v>0.15340999999999999</c:v>
                </c:pt>
                <c:pt idx="833">
                  <c:v>0.15357000000000001</c:v>
                </c:pt>
                <c:pt idx="834">
                  <c:v>0.15511</c:v>
                </c:pt>
                <c:pt idx="835">
                  <c:v>0.15526000000000001</c:v>
                </c:pt>
                <c:pt idx="836">
                  <c:v>0.15536</c:v>
                </c:pt>
                <c:pt idx="837">
                  <c:v>0.15601000000000001</c:v>
                </c:pt>
                <c:pt idx="838">
                  <c:v>0.15670999999999999</c:v>
                </c:pt>
                <c:pt idx="839">
                  <c:v>0.15856000000000001</c:v>
                </c:pt>
                <c:pt idx="840">
                  <c:v>0.15920999999999999</c:v>
                </c:pt>
                <c:pt idx="841">
                  <c:v>0.15931000000000001</c:v>
                </c:pt>
                <c:pt idx="842">
                  <c:v>0.15948000000000001</c:v>
                </c:pt>
                <c:pt idx="843">
                  <c:v>0.16003999999999999</c:v>
                </c:pt>
                <c:pt idx="844">
                  <c:v>0.16008</c:v>
                </c:pt>
                <c:pt idx="845">
                  <c:v>0.16053000000000001</c:v>
                </c:pt>
                <c:pt idx="846">
                  <c:v>0.16061</c:v>
                </c:pt>
                <c:pt idx="847">
                  <c:v>0.16077</c:v>
                </c:pt>
                <c:pt idx="848">
                  <c:v>0.16122</c:v>
                </c:pt>
                <c:pt idx="849">
                  <c:v>0.16236</c:v>
                </c:pt>
                <c:pt idx="850">
                  <c:v>0.16375000000000001</c:v>
                </c:pt>
                <c:pt idx="851">
                  <c:v>0.16447999999999999</c:v>
                </c:pt>
                <c:pt idx="852">
                  <c:v>0.16471</c:v>
                </c:pt>
                <c:pt idx="853">
                  <c:v>0.16495000000000001</c:v>
                </c:pt>
                <c:pt idx="854">
                  <c:v>0.16603000000000001</c:v>
                </c:pt>
                <c:pt idx="855">
                  <c:v>0.16606000000000001</c:v>
                </c:pt>
                <c:pt idx="856">
                  <c:v>0.16828000000000001</c:v>
                </c:pt>
                <c:pt idx="857">
                  <c:v>0.16924</c:v>
                </c:pt>
                <c:pt idx="858">
                  <c:v>0.16971</c:v>
                </c:pt>
                <c:pt idx="859">
                  <c:v>0.17041999999999999</c:v>
                </c:pt>
                <c:pt idx="860">
                  <c:v>0.17124</c:v>
                </c:pt>
                <c:pt idx="861">
                  <c:v>0.17169000000000001</c:v>
                </c:pt>
                <c:pt idx="862">
                  <c:v>0.17255999999999999</c:v>
                </c:pt>
                <c:pt idx="863">
                  <c:v>0.17269999999999999</c:v>
                </c:pt>
                <c:pt idx="864">
                  <c:v>0.17297000000000001</c:v>
                </c:pt>
                <c:pt idx="865">
                  <c:v>0.17330999999999999</c:v>
                </c:pt>
                <c:pt idx="866">
                  <c:v>0.17374000000000001</c:v>
                </c:pt>
                <c:pt idx="867">
                  <c:v>0.17377999999999999</c:v>
                </c:pt>
                <c:pt idx="868">
                  <c:v>0.17391999999999999</c:v>
                </c:pt>
                <c:pt idx="869">
                  <c:v>0.17416999999999999</c:v>
                </c:pt>
                <c:pt idx="870">
                  <c:v>0.17419999999999999</c:v>
                </c:pt>
                <c:pt idx="871">
                  <c:v>0.17438000000000001</c:v>
                </c:pt>
                <c:pt idx="872">
                  <c:v>0.17443</c:v>
                </c:pt>
                <c:pt idx="873">
                  <c:v>0.17444000000000001</c:v>
                </c:pt>
                <c:pt idx="874">
                  <c:v>0.17498</c:v>
                </c:pt>
                <c:pt idx="875">
                  <c:v>0.17666000000000001</c:v>
                </c:pt>
                <c:pt idx="876">
                  <c:v>0.17713000000000001</c:v>
                </c:pt>
                <c:pt idx="877">
                  <c:v>0.17737</c:v>
                </c:pt>
                <c:pt idx="878">
                  <c:v>0.17785999999999999</c:v>
                </c:pt>
                <c:pt idx="879">
                  <c:v>0.17791000000000001</c:v>
                </c:pt>
                <c:pt idx="880">
                  <c:v>0.17852000000000001</c:v>
                </c:pt>
                <c:pt idx="881">
                  <c:v>0.17901</c:v>
                </c:pt>
                <c:pt idx="882">
                  <c:v>0.17910999999999999</c:v>
                </c:pt>
                <c:pt idx="883">
                  <c:v>0.17931</c:v>
                </c:pt>
                <c:pt idx="884">
                  <c:v>0.17952000000000001</c:v>
                </c:pt>
                <c:pt idx="885">
                  <c:v>0.17973</c:v>
                </c:pt>
                <c:pt idx="886">
                  <c:v>0.17974999999999999</c:v>
                </c:pt>
                <c:pt idx="887">
                  <c:v>0.18004000000000001</c:v>
                </c:pt>
                <c:pt idx="888">
                  <c:v>0.18049999999999999</c:v>
                </c:pt>
                <c:pt idx="889">
                  <c:v>0.18073</c:v>
                </c:pt>
                <c:pt idx="890">
                  <c:v>0.18078</c:v>
                </c:pt>
                <c:pt idx="891">
                  <c:v>0.18082000000000001</c:v>
                </c:pt>
                <c:pt idx="892">
                  <c:v>0.18085999999999999</c:v>
                </c:pt>
                <c:pt idx="893">
                  <c:v>0.18092</c:v>
                </c:pt>
                <c:pt idx="894">
                  <c:v>0.18126</c:v>
                </c:pt>
                <c:pt idx="895">
                  <c:v>0.18135999999999999</c:v>
                </c:pt>
                <c:pt idx="896">
                  <c:v>0.18145</c:v>
                </c:pt>
                <c:pt idx="897">
                  <c:v>0.18217</c:v>
                </c:pt>
                <c:pt idx="898">
                  <c:v>0.18229000000000001</c:v>
                </c:pt>
                <c:pt idx="899">
                  <c:v>0.18231</c:v>
                </c:pt>
                <c:pt idx="900">
                  <c:v>0.18251999999999999</c:v>
                </c:pt>
                <c:pt idx="901">
                  <c:v>0.18360000000000001</c:v>
                </c:pt>
                <c:pt idx="902">
                  <c:v>0.18375</c:v>
                </c:pt>
                <c:pt idx="903">
                  <c:v>0.18389</c:v>
                </c:pt>
                <c:pt idx="904">
                  <c:v>0.18401999999999999</c:v>
                </c:pt>
                <c:pt idx="905">
                  <c:v>0.18457999999999999</c:v>
                </c:pt>
                <c:pt idx="906">
                  <c:v>0.18459</c:v>
                </c:pt>
                <c:pt idx="907">
                  <c:v>0.18484</c:v>
                </c:pt>
                <c:pt idx="908">
                  <c:v>0.18493000000000001</c:v>
                </c:pt>
                <c:pt idx="909">
                  <c:v>0.18506</c:v>
                </c:pt>
                <c:pt idx="910">
                  <c:v>0.18515000000000001</c:v>
                </c:pt>
                <c:pt idx="911">
                  <c:v>0.18522</c:v>
                </c:pt>
                <c:pt idx="912">
                  <c:v>0.18526999999999999</c:v>
                </c:pt>
                <c:pt idx="913">
                  <c:v>0.18667</c:v>
                </c:pt>
                <c:pt idx="914">
                  <c:v>0.18728</c:v>
                </c:pt>
                <c:pt idx="915">
                  <c:v>0.18809000000000001</c:v>
                </c:pt>
                <c:pt idx="916">
                  <c:v>0.18906000000000001</c:v>
                </c:pt>
                <c:pt idx="917">
                  <c:v>0.18908</c:v>
                </c:pt>
                <c:pt idx="918">
                  <c:v>0.18929000000000001</c:v>
                </c:pt>
                <c:pt idx="919">
                  <c:v>0.18929000000000001</c:v>
                </c:pt>
                <c:pt idx="920">
                  <c:v>0.18948000000000001</c:v>
                </c:pt>
                <c:pt idx="921">
                  <c:v>0.18951999999999999</c:v>
                </c:pt>
                <c:pt idx="922">
                  <c:v>0.18995000000000001</c:v>
                </c:pt>
                <c:pt idx="923">
                  <c:v>0.19025</c:v>
                </c:pt>
                <c:pt idx="924">
                  <c:v>0.19042000000000001</c:v>
                </c:pt>
                <c:pt idx="925">
                  <c:v>0.19044</c:v>
                </c:pt>
                <c:pt idx="926">
                  <c:v>0.19413</c:v>
                </c:pt>
                <c:pt idx="927">
                  <c:v>0.19434000000000001</c:v>
                </c:pt>
                <c:pt idx="928">
                  <c:v>0.19545999999999999</c:v>
                </c:pt>
                <c:pt idx="929">
                  <c:v>0.19553000000000001</c:v>
                </c:pt>
                <c:pt idx="930">
                  <c:v>0.19556999999999999</c:v>
                </c:pt>
                <c:pt idx="931">
                  <c:v>0.19567999999999999</c:v>
                </c:pt>
                <c:pt idx="932">
                  <c:v>0.19616</c:v>
                </c:pt>
                <c:pt idx="933">
                  <c:v>0.19621</c:v>
                </c:pt>
                <c:pt idx="934">
                  <c:v>0.19627</c:v>
                </c:pt>
                <c:pt idx="935">
                  <c:v>0.19635</c:v>
                </c:pt>
                <c:pt idx="936">
                  <c:v>0.19733000000000001</c:v>
                </c:pt>
                <c:pt idx="937">
                  <c:v>0.19741</c:v>
                </c:pt>
                <c:pt idx="938">
                  <c:v>0.19782</c:v>
                </c:pt>
                <c:pt idx="939">
                  <c:v>0.19817000000000001</c:v>
                </c:pt>
                <c:pt idx="940">
                  <c:v>0.19828000000000001</c:v>
                </c:pt>
                <c:pt idx="941">
                  <c:v>0.19861000000000001</c:v>
                </c:pt>
                <c:pt idx="942">
                  <c:v>0.19877</c:v>
                </c:pt>
                <c:pt idx="943">
                  <c:v>0.19878000000000001</c:v>
                </c:pt>
                <c:pt idx="944">
                  <c:v>0.19908000000000001</c:v>
                </c:pt>
                <c:pt idx="945">
                  <c:v>0.19953000000000001</c:v>
                </c:pt>
                <c:pt idx="946">
                  <c:v>0.19961000000000001</c:v>
                </c:pt>
                <c:pt idx="947">
                  <c:v>0.19969999999999999</c:v>
                </c:pt>
                <c:pt idx="948">
                  <c:v>0.20077</c:v>
                </c:pt>
                <c:pt idx="949">
                  <c:v>0.20083000000000001</c:v>
                </c:pt>
                <c:pt idx="950">
                  <c:v>0.20086999999999999</c:v>
                </c:pt>
                <c:pt idx="951">
                  <c:v>0.20127999999999999</c:v>
                </c:pt>
                <c:pt idx="952">
                  <c:v>0.20230999999999999</c:v>
                </c:pt>
                <c:pt idx="953">
                  <c:v>0.20249</c:v>
                </c:pt>
                <c:pt idx="954">
                  <c:v>0.20279</c:v>
                </c:pt>
                <c:pt idx="955">
                  <c:v>0.20319999999999999</c:v>
                </c:pt>
                <c:pt idx="956">
                  <c:v>0.20329</c:v>
                </c:pt>
                <c:pt idx="957">
                  <c:v>0.20330999999999999</c:v>
                </c:pt>
                <c:pt idx="958">
                  <c:v>0.20333999999999999</c:v>
                </c:pt>
                <c:pt idx="959">
                  <c:v>0.20382</c:v>
                </c:pt>
                <c:pt idx="960">
                  <c:v>0.20469000000000001</c:v>
                </c:pt>
                <c:pt idx="961">
                  <c:v>0.20483000000000001</c:v>
                </c:pt>
                <c:pt idx="962">
                  <c:v>0.20523</c:v>
                </c:pt>
                <c:pt idx="963">
                  <c:v>0.20562</c:v>
                </c:pt>
                <c:pt idx="964">
                  <c:v>0.20691000000000001</c:v>
                </c:pt>
                <c:pt idx="965">
                  <c:v>0.20748</c:v>
                </c:pt>
                <c:pt idx="966">
                  <c:v>0.20751</c:v>
                </c:pt>
                <c:pt idx="967">
                  <c:v>0.2084</c:v>
                </c:pt>
                <c:pt idx="968">
                  <c:v>0.20856</c:v>
                </c:pt>
                <c:pt idx="969">
                  <c:v>0.20868</c:v>
                </c:pt>
                <c:pt idx="970">
                  <c:v>0.2087</c:v>
                </c:pt>
                <c:pt idx="971">
                  <c:v>0.20879</c:v>
                </c:pt>
                <c:pt idx="972">
                  <c:v>0.20948</c:v>
                </c:pt>
                <c:pt idx="973">
                  <c:v>0.21015</c:v>
                </c:pt>
                <c:pt idx="974">
                  <c:v>0.21037</c:v>
                </c:pt>
                <c:pt idx="975">
                  <c:v>0.21084</c:v>
                </c:pt>
                <c:pt idx="976">
                  <c:v>0.21095</c:v>
                </c:pt>
                <c:pt idx="977">
                  <c:v>0.21113999999999999</c:v>
                </c:pt>
                <c:pt idx="978">
                  <c:v>0.21134</c:v>
                </c:pt>
                <c:pt idx="979">
                  <c:v>0.21174000000000001</c:v>
                </c:pt>
                <c:pt idx="980">
                  <c:v>0.21199999999999999</c:v>
                </c:pt>
                <c:pt idx="981">
                  <c:v>0.21224999999999999</c:v>
                </c:pt>
                <c:pt idx="982">
                  <c:v>0.2135</c:v>
                </c:pt>
                <c:pt idx="983">
                  <c:v>0.21365000000000001</c:v>
                </c:pt>
                <c:pt idx="984">
                  <c:v>0.21398</c:v>
                </c:pt>
                <c:pt idx="985">
                  <c:v>0.21440000000000001</c:v>
                </c:pt>
                <c:pt idx="986">
                  <c:v>0.21507000000000001</c:v>
                </c:pt>
                <c:pt idx="987">
                  <c:v>0.21521000000000001</c:v>
                </c:pt>
                <c:pt idx="988">
                  <c:v>0.21578</c:v>
                </c:pt>
                <c:pt idx="989">
                  <c:v>0.2165</c:v>
                </c:pt>
                <c:pt idx="990">
                  <c:v>0.21689</c:v>
                </c:pt>
                <c:pt idx="991">
                  <c:v>0.21692</c:v>
                </c:pt>
                <c:pt idx="992">
                  <c:v>0.21742</c:v>
                </c:pt>
                <c:pt idx="993">
                  <c:v>0.21793999999999999</c:v>
                </c:pt>
                <c:pt idx="994">
                  <c:v>0.21845000000000001</c:v>
                </c:pt>
                <c:pt idx="995">
                  <c:v>0.21881</c:v>
                </c:pt>
                <c:pt idx="996">
                  <c:v>0.21897</c:v>
                </c:pt>
                <c:pt idx="997">
                  <c:v>0.21898000000000001</c:v>
                </c:pt>
                <c:pt idx="998">
                  <c:v>0.21898999999999999</c:v>
                </c:pt>
                <c:pt idx="999">
                  <c:v>0.21940999999999999</c:v>
                </c:pt>
                <c:pt idx="1000">
                  <c:v>0.2195</c:v>
                </c:pt>
                <c:pt idx="1001">
                  <c:v>0.21972</c:v>
                </c:pt>
                <c:pt idx="1002">
                  <c:v>0.21978</c:v>
                </c:pt>
                <c:pt idx="1003">
                  <c:v>0.21990000000000001</c:v>
                </c:pt>
                <c:pt idx="1004">
                  <c:v>0.22017</c:v>
                </c:pt>
                <c:pt idx="1005">
                  <c:v>0.22066</c:v>
                </c:pt>
                <c:pt idx="1006">
                  <c:v>0.22083</c:v>
                </c:pt>
                <c:pt idx="1007">
                  <c:v>0.22131999999999999</c:v>
                </c:pt>
                <c:pt idx="1008">
                  <c:v>0.22131999999999999</c:v>
                </c:pt>
                <c:pt idx="1009">
                  <c:v>0.2215</c:v>
                </c:pt>
                <c:pt idx="1010">
                  <c:v>0.22298999999999999</c:v>
                </c:pt>
                <c:pt idx="1011">
                  <c:v>0.22348999999999999</c:v>
                </c:pt>
                <c:pt idx="1012">
                  <c:v>0.22384999999999999</c:v>
                </c:pt>
                <c:pt idx="1013">
                  <c:v>0.22449</c:v>
                </c:pt>
                <c:pt idx="1014">
                  <c:v>0.22449</c:v>
                </c:pt>
                <c:pt idx="1015">
                  <c:v>0.22492999999999999</c:v>
                </c:pt>
                <c:pt idx="1016">
                  <c:v>0.22542000000000001</c:v>
                </c:pt>
                <c:pt idx="1017">
                  <c:v>0.22542999999999999</c:v>
                </c:pt>
                <c:pt idx="1018">
                  <c:v>0.22550999999999999</c:v>
                </c:pt>
                <c:pt idx="1019">
                  <c:v>0.22578000000000001</c:v>
                </c:pt>
                <c:pt idx="1020">
                  <c:v>0.22645000000000001</c:v>
                </c:pt>
                <c:pt idx="1021">
                  <c:v>0.22725999999999999</c:v>
                </c:pt>
                <c:pt idx="1022">
                  <c:v>0.22817999999999999</c:v>
                </c:pt>
                <c:pt idx="1023">
                  <c:v>0.22864999999999999</c:v>
                </c:pt>
                <c:pt idx="1024">
                  <c:v>0.22928000000000001</c:v>
                </c:pt>
                <c:pt idx="1025">
                  <c:v>0.22978000000000001</c:v>
                </c:pt>
                <c:pt idx="1026">
                  <c:v>0.23019999999999999</c:v>
                </c:pt>
                <c:pt idx="1027">
                  <c:v>0.23041</c:v>
                </c:pt>
                <c:pt idx="1028">
                  <c:v>0.23082</c:v>
                </c:pt>
                <c:pt idx="1029">
                  <c:v>0.23086000000000001</c:v>
                </c:pt>
                <c:pt idx="1030">
                  <c:v>0.23091999999999999</c:v>
                </c:pt>
                <c:pt idx="1031">
                  <c:v>0.23125000000000001</c:v>
                </c:pt>
                <c:pt idx="1032">
                  <c:v>0.23161999999999999</c:v>
                </c:pt>
                <c:pt idx="1033">
                  <c:v>0.23164000000000001</c:v>
                </c:pt>
                <c:pt idx="1034">
                  <c:v>0.23205000000000001</c:v>
                </c:pt>
                <c:pt idx="1035">
                  <c:v>0.23282</c:v>
                </c:pt>
                <c:pt idx="1036">
                  <c:v>0.23366999999999999</c:v>
                </c:pt>
                <c:pt idx="1037">
                  <c:v>0.23377999999999999</c:v>
                </c:pt>
                <c:pt idx="1038">
                  <c:v>0.23391000000000001</c:v>
                </c:pt>
                <c:pt idx="1039">
                  <c:v>0.23394999999999999</c:v>
                </c:pt>
                <c:pt idx="1040">
                  <c:v>0.23472000000000001</c:v>
                </c:pt>
                <c:pt idx="1041">
                  <c:v>0.23480999999999999</c:v>
                </c:pt>
                <c:pt idx="1042">
                  <c:v>0.23494000000000001</c:v>
                </c:pt>
                <c:pt idx="1043">
                  <c:v>0.23519999999999999</c:v>
                </c:pt>
                <c:pt idx="1044">
                  <c:v>0.23555999999999999</c:v>
                </c:pt>
                <c:pt idx="1045">
                  <c:v>0.23638999999999999</c:v>
                </c:pt>
                <c:pt idx="1046">
                  <c:v>0.23662</c:v>
                </c:pt>
                <c:pt idx="1047">
                  <c:v>0.23663999999999999</c:v>
                </c:pt>
                <c:pt idx="1048">
                  <c:v>0.23685</c:v>
                </c:pt>
                <c:pt idx="1049">
                  <c:v>0.23693</c:v>
                </c:pt>
                <c:pt idx="1050">
                  <c:v>0.23721</c:v>
                </c:pt>
                <c:pt idx="1051">
                  <c:v>0.23746</c:v>
                </c:pt>
                <c:pt idx="1052">
                  <c:v>0.23788999999999999</c:v>
                </c:pt>
                <c:pt idx="1053">
                  <c:v>0.23949999999999999</c:v>
                </c:pt>
                <c:pt idx="1054">
                  <c:v>0.23981</c:v>
                </c:pt>
                <c:pt idx="1055">
                  <c:v>0.2402</c:v>
                </c:pt>
                <c:pt idx="1056">
                  <c:v>0.24085000000000001</c:v>
                </c:pt>
                <c:pt idx="1057">
                  <c:v>0.24121999999999999</c:v>
                </c:pt>
                <c:pt idx="1058">
                  <c:v>0.24151</c:v>
                </c:pt>
                <c:pt idx="1059">
                  <c:v>0.24163999999999999</c:v>
                </c:pt>
                <c:pt idx="1060">
                  <c:v>0.2422</c:v>
                </c:pt>
                <c:pt idx="1061">
                  <c:v>0.24279999999999999</c:v>
                </c:pt>
                <c:pt idx="1062">
                  <c:v>0.24284</c:v>
                </c:pt>
                <c:pt idx="1063">
                  <c:v>0.24329000000000001</c:v>
                </c:pt>
                <c:pt idx="1064">
                  <c:v>0.24354000000000001</c:v>
                </c:pt>
                <c:pt idx="1065">
                  <c:v>0.24410000000000001</c:v>
                </c:pt>
                <c:pt idx="1066">
                  <c:v>0.24443999999999999</c:v>
                </c:pt>
                <c:pt idx="1067">
                  <c:v>0.24459</c:v>
                </c:pt>
                <c:pt idx="1068">
                  <c:v>0.24510999999999999</c:v>
                </c:pt>
                <c:pt idx="1069">
                  <c:v>0.24523</c:v>
                </c:pt>
                <c:pt idx="1070">
                  <c:v>0.24553</c:v>
                </c:pt>
                <c:pt idx="1071">
                  <c:v>0.24585000000000001</c:v>
                </c:pt>
                <c:pt idx="1072">
                  <c:v>0.24617</c:v>
                </c:pt>
                <c:pt idx="1073">
                  <c:v>0.2465</c:v>
                </c:pt>
                <c:pt idx="1074">
                  <c:v>0.24656</c:v>
                </c:pt>
                <c:pt idx="1075">
                  <c:v>0.24660000000000001</c:v>
                </c:pt>
                <c:pt idx="1076">
                  <c:v>0.24711</c:v>
                </c:pt>
                <c:pt idx="1077">
                  <c:v>0.24845999999999999</c:v>
                </c:pt>
                <c:pt idx="1078">
                  <c:v>0.24859999999999999</c:v>
                </c:pt>
                <c:pt idx="1079">
                  <c:v>0.24861</c:v>
                </c:pt>
                <c:pt idx="1080">
                  <c:v>0.24862000000000001</c:v>
                </c:pt>
                <c:pt idx="1081">
                  <c:v>0.24865000000000001</c:v>
                </c:pt>
                <c:pt idx="1082">
                  <c:v>0.24895999999999999</c:v>
                </c:pt>
                <c:pt idx="1083">
                  <c:v>0.24909000000000001</c:v>
                </c:pt>
                <c:pt idx="1084">
                  <c:v>0.24972</c:v>
                </c:pt>
                <c:pt idx="1085">
                  <c:v>0.24983</c:v>
                </c:pt>
                <c:pt idx="1086">
                  <c:v>0.24986</c:v>
                </c:pt>
                <c:pt idx="1087">
                  <c:v>0.25019000000000002</c:v>
                </c:pt>
                <c:pt idx="1088">
                  <c:v>0.25022</c:v>
                </c:pt>
                <c:pt idx="1089">
                  <c:v>0.25042999999999999</c:v>
                </c:pt>
                <c:pt idx="1090">
                  <c:v>0.25051000000000001</c:v>
                </c:pt>
                <c:pt idx="1091">
                  <c:v>0.25063000000000002</c:v>
                </c:pt>
                <c:pt idx="1092">
                  <c:v>0.25090000000000001</c:v>
                </c:pt>
                <c:pt idx="1093">
                  <c:v>0.25198999999999999</c:v>
                </c:pt>
                <c:pt idx="1094">
                  <c:v>0.25259999999999999</c:v>
                </c:pt>
                <c:pt idx="1095">
                  <c:v>0.25259999999999999</c:v>
                </c:pt>
                <c:pt idx="1096">
                  <c:v>0.25330000000000003</c:v>
                </c:pt>
                <c:pt idx="1097">
                  <c:v>0.25358000000000003</c:v>
                </c:pt>
                <c:pt idx="1098">
                  <c:v>0.25407000000000002</c:v>
                </c:pt>
                <c:pt idx="1099">
                  <c:v>0.25616</c:v>
                </c:pt>
                <c:pt idx="1100">
                  <c:v>0.25619999999999998</c:v>
                </c:pt>
                <c:pt idx="1101">
                  <c:v>0.25636999999999999</c:v>
                </c:pt>
                <c:pt idx="1102">
                  <c:v>0.25683</c:v>
                </c:pt>
                <c:pt idx="1103">
                  <c:v>0.25730999999999998</c:v>
                </c:pt>
                <c:pt idx="1104">
                  <c:v>0.25735999999999998</c:v>
                </c:pt>
                <c:pt idx="1105">
                  <c:v>0.25772</c:v>
                </c:pt>
                <c:pt idx="1106">
                  <c:v>0.25813000000000003</c:v>
                </c:pt>
                <c:pt idx="1107">
                  <c:v>0.25858999999999999</c:v>
                </c:pt>
                <c:pt idx="1108">
                  <c:v>0.25864999999999999</c:v>
                </c:pt>
                <c:pt idx="1109">
                  <c:v>0.25903999999999999</c:v>
                </c:pt>
                <c:pt idx="1110">
                  <c:v>0.25918999999999998</c:v>
                </c:pt>
                <c:pt idx="1111">
                  <c:v>0.25923000000000002</c:v>
                </c:pt>
                <c:pt idx="1112">
                  <c:v>0.25947999999999999</c:v>
                </c:pt>
                <c:pt idx="1113">
                  <c:v>0.25951999999999997</c:v>
                </c:pt>
                <c:pt idx="1114">
                  <c:v>0.26062000000000002</c:v>
                </c:pt>
                <c:pt idx="1115">
                  <c:v>0.26094000000000001</c:v>
                </c:pt>
                <c:pt idx="1116">
                  <c:v>0.26140999999999998</c:v>
                </c:pt>
                <c:pt idx="1117">
                  <c:v>0.26162000000000002</c:v>
                </c:pt>
                <c:pt idx="1118">
                  <c:v>0.26172000000000001</c:v>
                </c:pt>
                <c:pt idx="1119">
                  <c:v>0.26173000000000002</c:v>
                </c:pt>
                <c:pt idx="1120">
                  <c:v>0.26174999999999998</c:v>
                </c:pt>
                <c:pt idx="1121">
                  <c:v>0.26184000000000002</c:v>
                </c:pt>
                <c:pt idx="1122">
                  <c:v>0.26200000000000001</c:v>
                </c:pt>
                <c:pt idx="1123">
                  <c:v>0.26302999999999999</c:v>
                </c:pt>
                <c:pt idx="1124">
                  <c:v>0.26323000000000002</c:v>
                </c:pt>
                <c:pt idx="1125">
                  <c:v>0.2636</c:v>
                </c:pt>
                <c:pt idx="1126">
                  <c:v>0.26393</c:v>
                </c:pt>
                <c:pt idx="1127">
                  <c:v>0.26396999999999998</c:v>
                </c:pt>
                <c:pt idx="1128">
                  <c:v>0.26407999999999998</c:v>
                </c:pt>
                <c:pt idx="1129">
                  <c:v>0.26418999999999998</c:v>
                </c:pt>
                <c:pt idx="1130">
                  <c:v>0.2646</c:v>
                </c:pt>
                <c:pt idx="1131">
                  <c:v>0.26462999999999998</c:v>
                </c:pt>
                <c:pt idx="1132">
                  <c:v>0.26582</c:v>
                </c:pt>
                <c:pt idx="1133">
                  <c:v>0.26583000000000001</c:v>
                </c:pt>
                <c:pt idx="1134">
                  <c:v>0.26640000000000003</c:v>
                </c:pt>
                <c:pt idx="1135">
                  <c:v>0.26700000000000002</c:v>
                </c:pt>
                <c:pt idx="1136">
                  <c:v>0.26790999999999998</c:v>
                </c:pt>
                <c:pt idx="1137">
                  <c:v>0.26817999999999997</c:v>
                </c:pt>
                <c:pt idx="1138">
                  <c:v>0.26859</c:v>
                </c:pt>
                <c:pt idx="1139">
                  <c:v>0.26860000000000001</c:v>
                </c:pt>
                <c:pt idx="1140">
                  <c:v>0.26887</c:v>
                </c:pt>
                <c:pt idx="1141">
                  <c:v>0.2702</c:v>
                </c:pt>
                <c:pt idx="1142">
                  <c:v>0.27021000000000001</c:v>
                </c:pt>
                <c:pt idx="1143">
                  <c:v>0.27056999999999998</c:v>
                </c:pt>
                <c:pt idx="1144">
                  <c:v>0.27094000000000001</c:v>
                </c:pt>
                <c:pt idx="1145">
                  <c:v>0.27140999999999998</c:v>
                </c:pt>
                <c:pt idx="1146">
                  <c:v>0.27276</c:v>
                </c:pt>
                <c:pt idx="1147">
                  <c:v>0.27350999999999998</c:v>
                </c:pt>
                <c:pt idx="1148">
                  <c:v>0.27456000000000003</c:v>
                </c:pt>
                <c:pt idx="1149">
                  <c:v>0.27509</c:v>
                </c:pt>
                <c:pt idx="1150">
                  <c:v>0.27516000000000002</c:v>
                </c:pt>
                <c:pt idx="1151">
                  <c:v>0.27584999999999998</c:v>
                </c:pt>
                <c:pt idx="1152">
                  <c:v>0.27631</c:v>
                </c:pt>
                <c:pt idx="1153">
                  <c:v>0.27667999999999998</c:v>
                </c:pt>
                <c:pt idx="1154">
                  <c:v>0.27776000000000001</c:v>
                </c:pt>
                <c:pt idx="1155">
                  <c:v>0.27782000000000001</c:v>
                </c:pt>
                <c:pt idx="1156">
                  <c:v>0.27934999999999999</c:v>
                </c:pt>
                <c:pt idx="1157">
                  <c:v>0.27989999999999998</c:v>
                </c:pt>
                <c:pt idx="1158">
                  <c:v>0.27994999999999998</c:v>
                </c:pt>
                <c:pt idx="1159">
                  <c:v>0.28060000000000002</c:v>
                </c:pt>
                <c:pt idx="1160">
                  <c:v>0.28132000000000001</c:v>
                </c:pt>
                <c:pt idx="1161">
                  <c:v>0.28206999999999999</c:v>
                </c:pt>
                <c:pt idx="1162">
                  <c:v>0.28266000000000002</c:v>
                </c:pt>
                <c:pt idx="1163">
                  <c:v>0.28344000000000003</c:v>
                </c:pt>
                <c:pt idx="1164">
                  <c:v>0.28405000000000002</c:v>
                </c:pt>
                <c:pt idx="1165">
                  <c:v>0.28445999999999999</c:v>
                </c:pt>
                <c:pt idx="1166">
                  <c:v>0.28445999999999999</c:v>
                </c:pt>
                <c:pt idx="1167">
                  <c:v>0.28477999999999998</c:v>
                </c:pt>
                <c:pt idx="1168">
                  <c:v>0.28556999999999999</c:v>
                </c:pt>
                <c:pt idx="1169">
                  <c:v>0.28588000000000002</c:v>
                </c:pt>
                <c:pt idx="1170">
                  <c:v>0.28665000000000002</c:v>
                </c:pt>
                <c:pt idx="1171">
                  <c:v>0.28733999999999998</c:v>
                </c:pt>
                <c:pt idx="1172">
                  <c:v>0.28758</c:v>
                </c:pt>
                <c:pt idx="1173">
                  <c:v>0.28775000000000001</c:v>
                </c:pt>
                <c:pt idx="1174">
                  <c:v>0.28814000000000001</c:v>
                </c:pt>
                <c:pt idx="1175">
                  <c:v>0.28843999999999997</c:v>
                </c:pt>
                <c:pt idx="1176">
                  <c:v>0.28854000000000002</c:v>
                </c:pt>
                <c:pt idx="1177">
                  <c:v>0.28893999999999997</c:v>
                </c:pt>
                <c:pt idx="1178">
                  <c:v>0.28900999999999999</c:v>
                </c:pt>
                <c:pt idx="1179">
                  <c:v>0.28904999999999997</c:v>
                </c:pt>
                <c:pt idx="1180">
                  <c:v>0.28906999999999999</c:v>
                </c:pt>
                <c:pt idx="1181">
                  <c:v>0.28949000000000003</c:v>
                </c:pt>
                <c:pt idx="1182">
                  <c:v>0.28994999999999999</c:v>
                </c:pt>
                <c:pt idx="1183">
                  <c:v>0.29008</c:v>
                </c:pt>
                <c:pt idx="1184">
                  <c:v>0.29044999999999999</c:v>
                </c:pt>
                <c:pt idx="1185">
                  <c:v>0.29122999999999999</c:v>
                </c:pt>
                <c:pt idx="1186">
                  <c:v>0.29193000000000002</c:v>
                </c:pt>
                <c:pt idx="1187">
                  <c:v>0.29196</c:v>
                </c:pt>
                <c:pt idx="1188">
                  <c:v>0.29215000000000002</c:v>
                </c:pt>
                <c:pt idx="1189">
                  <c:v>0.29221000000000003</c:v>
                </c:pt>
                <c:pt idx="1190">
                  <c:v>0.29250999999999999</c:v>
                </c:pt>
                <c:pt idx="1191">
                  <c:v>0.29255999999999999</c:v>
                </c:pt>
                <c:pt idx="1192">
                  <c:v>0.29293000000000002</c:v>
                </c:pt>
                <c:pt idx="1193">
                  <c:v>0.29298000000000002</c:v>
                </c:pt>
                <c:pt idx="1194">
                  <c:v>0.29365000000000002</c:v>
                </c:pt>
                <c:pt idx="1195">
                  <c:v>0.29504000000000002</c:v>
                </c:pt>
                <c:pt idx="1196">
                  <c:v>0.29580000000000001</c:v>
                </c:pt>
                <c:pt idx="1197">
                  <c:v>0.29587000000000002</c:v>
                </c:pt>
                <c:pt idx="1198">
                  <c:v>0.29647000000000001</c:v>
                </c:pt>
                <c:pt idx="1199">
                  <c:v>0.29692000000000002</c:v>
                </c:pt>
                <c:pt idx="1200">
                  <c:v>0.29694999999999999</c:v>
                </c:pt>
                <c:pt idx="1201">
                  <c:v>0.29853000000000002</c:v>
                </c:pt>
                <c:pt idx="1202">
                  <c:v>0.29854999999999998</c:v>
                </c:pt>
                <c:pt idx="1203">
                  <c:v>0.29892999999999997</c:v>
                </c:pt>
                <c:pt idx="1204">
                  <c:v>0.29932999999999998</c:v>
                </c:pt>
                <c:pt idx="1205">
                  <c:v>0.29944999999999999</c:v>
                </c:pt>
                <c:pt idx="1206">
                  <c:v>0.29947000000000001</c:v>
                </c:pt>
                <c:pt idx="1207">
                  <c:v>0.30020000000000002</c:v>
                </c:pt>
                <c:pt idx="1208">
                  <c:v>0.30030000000000001</c:v>
                </c:pt>
                <c:pt idx="1209">
                  <c:v>0.30088999999999999</c:v>
                </c:pt>
                <c:pt idx="1210">
                  <c:v>0.30142000000000002</c:v>
                </c:pt>
                <c:pt idx="1211">
                  <c:v>0.30152000000000001</c:v>
                </c:pt>
                <c:pt idx="1212">
                  <c:v>0.30251</c:v>
                </c:pt>
                <c:pt idx="1213">
                  <c:v>0.30303999999999998</c:v>
                </c:pt>
                <c:pt idx="1214">
                  <c:v>0.30352000000000001</c:v>
                </c:pt>
                <c:pt idx="1215">
                  <c:v>0.30364999999999998</c:v>
                </c:pt>
                <c:pt idx="1216">
                  <c:v>0.30403999999999998</c:v>
                </c:pt>
                <c:pt idx="1217">
                  <c:v>0.30406</c:v>
                </c:pt>
                <c:pt idx="1218">
                  <c:v>0.30475999999999998</c:v>
                </c:pt>
                <c:pt idx="1219">
                  <c:v>0.30486000000000002</c:v>
                </c:pt>
                <c:pt idx="1220">
                  <c:v>0.30525999999999998</c:v>
                </c:pt>
                <c:pt idx="1221">
                  <c:v>0.30537999999999998</c:v>
                </c:pt>
                <c:pt idx="1222">
                  <c:v>0.30547999999999997</c:v>
                </c:pt>
                <c:pt idx="1223">
                  <c:v>0.30581000000000003</c:v>
                </c:pt>
                <c:pt idx="1224">
                  <c:v>0.30652000000000001</c:v>
                </c:pt>
                <c:pt idx="1225">
                  <c:v>0.30681000000000003</c:v>
                </c:pt>
                <c:pt idx="1226">
                  <c:v>0.30691000000000002</c:v>
                </c:pt>
                <c:pt idx="1227">
                  <c:v>0.30818000000000001</c:v>
                </c:pt>
                <c:pt idx="1228">
                  <c:v>0.30834</c:v>
                </c:pt>
                <c:pt idx="1229">
                  <c:v>0.30878</c:v>
                </c:pt>
                <c:pt idx="1230">
                  <c:v>0.30921999999999999</c:v>
                </c:pt>
                <c:pt idx="1231">
                  <c:v>0.30937999999999999</c:v>
                </c:pt>
                <c:pt idx="1232">
                  <c:v>0.30948999999999999</c:v>
                </c:pt>
                <c:pt idx="1233">
                  <c:v>0.30962000000000001</c:v>
                </c:pt>
                <c:pt idx="1234">
                  <c:v>0.31052000000000002</c:v>
                </c:pt>
                <c:pt idx="1235">
                  <c:v>0.31061</c:v>
                </c:pt>
                <c:pt idx="1236">
                  <c:v>0.31087999999999999</c:v>
                </c:pt>
                <c:pt idx="1237">
                  <c:v>0.31143999999999999</c:v>
                </c:pt>
                <c:pt idx="1238">
                  <c:v>0.31179000000000001</c:v>
                </c:pt>
                <c:pt idx="1239">
                  <c:v>0.31202999999999997</c:v>
                </c:pt>
                <c:pt idx="1240">
                  <c:v>0.31262000000000001</c:v>
                </c:pt>
                <c:pt idx="1241">
                  <c:v>0.31267</c:v>
                </c:pt>
                <c:pt idx="1242">
                  <c:v>0.31269999999999998</c:v>
                </c:pt>
                <c:pt idx="1243">
                  <c:v>0.31296000000000002</c:v>
                </c:pt>
                <c:pt idx="1244">
                  <c:v>0.31302999999999997</c:v>
                </c:pt>
                <c:pt idx="1245">
                  <c:v>0.31386999999999998</c:v>
                </c:pt>
                <c:pt idx="1246">
                  <c:v>0.31452999999999998</c:v>
                </c:pt>
                <c:pt idx="1247">
                  <c:v>0.31506000000000001</c:v>
                </c:pt>
                <c:pt idx="1248">
                  <c:v>0.31519999999999998</c:v>
                </c:pt>
                <c:pt idx="1249">
                  <c:v>0.31587999999999999</c:v>
                </c:pt>
                <c:pt idx="1250">
                  <c:v>0.31592999999999999</c:v>
                </c:pt>
                <c:pt idx="1251">
                  <c:v>0.31623000000000001</c:v>
                </c:pt>
                <c:pt idx="1252">
                  <c:v>0.31781999999999999</c:v>
                </c:pt>
                <c:pt idx="1253">
                  <c:v>0.31803999999999999</c:v>
                </c:pt>
                <c:pt idx="1254">
                  <c:v>0.31822</c:v>
                </c:pt>
                <c:pt idx="1255">
                  <c:v>0.31850000000000001</c:v>
                </c:pt>
                <c:pt idx="1256">
                  <c:v>0.31901000000000002</c:v>
                </c:pt>
                <c:pt idx="1257">
                  <c:v>0.31901000000000002</c:v>
                </c:pt>
                <c:pt idx="1258">
                  <c:v>0.32096000000000002</c:v>
                </c:pt>
                <c:pt idx="1259">
                  <c:v>0.32103999999999999</c:v>
                </c:pt>
                <c:pt idx="1260">
                  <c:v>0.32118000000000002</c:v>
                </c:pt>
                <c:pt idx="1261">
                  <c:v>0.32206000000000001</c:v>
                </c:pt>
                <c:pt idx="1262">
                  <c:v>0.32223000000000002</c:v>
                </c:pt>
                <c:pt idx="1263">
                  <c:v>0.32223000000000002</c:v>
                </c:pt>
                <c:pt idx="1264">
                  <c:v>0.32275999999999999</c:v>
                </c:pt>
                <c:pt idx="1265">
                  <c:v>0.32446000000000003</c:v>
                </c:pt>
                <c:pt idx="1266">
                  <c:v>0.32547999999999999</c:v>
                </c:pt>
                <c:pt idx="1267">
                  <c:v>0.3256</c:v>
                </c:pt>
                <c:pt idx="1268">
                  <c:v>0.32579999999999998</c:v>
                </c:pt>
                <c:pt idx="1269">
                  <c:v>0.32580999999999999</c:v>
                </c:pt>
                <c:pt idx="1270">
                  <c:v>0.32632</c:v>
                </c:pt>
                <c:pt idx="1271">
                  <c:v>0.32804</c:v>
                </c:pt>
                <c:pt idx="1272">
                  <c:v>0.32841999999999999</c:v>
                </c:pt>
                <c:pt idx="1273">
                  <c:v>0.32847999999999999</c:v>
                </c:pt>
                <c:pt idx="1274">
                  <c:v>0.32851000000000002</c:v>
                </c:pt>
                <c:pt idx="1275">
                  <c:v>0.32868000000000003</c:v>
                </c:pt>
                <c:pt idx="1276">
                  <c:v>0.32868000000000003</c:v>
                </c:pt>
                <c:pt idx="1277">
                  <c:v>0.32871</c:v>
                </c:pt>
                <c:pt idx="1278">
                  <c:v>0.32906999999999997</c:v>
                </c:pt>
                <c:pt idx="1279">
                  <c:v>0.32940999999999998</c:v>
                </c:pt>
                <c:pt idx="1280">
                  <c:v>0.32951999999999998</c:v>
                </c:pt>
                <c:pt idx="1281">
                  <c:v>0.32967999999999997</c:v>
                </c:pt>
                <c:pt idx="1282">
                  <c:v>0.32995000000000002</c:v>
                </c:pt>
                <c:pt idx="1283">
                  <c:v>0.33046999999999999</c:v>
                </c:pt>
                <c:pt idx="1284">
                  <c:v>0.33056000000000002</c:v>
                </c:pt>
                <c:pt idx="1285">
                  <c:v>0.33062999999999998</c:v>
                </c:pt>
                <c:pt idx="1286">
                  <c:v>0.33089000000000002</c:v>
                </c:pt>
                <c:pt idx="1287">
                  <c:v>0.33090000000000003</c:v>
                </c:pt>
                <c:pt idx="1288">
                  <c:v>0.33102999999999999</c:v>
                </c:pt>
                <c:pt idx="1289">
                  <c:v>0.33146999999999999</c:v>
                </c:pt>
                <c:pt idx="1290">
                  <c:v>0.33146999999999999</c:v>
                </c:pt>
                <c:pt idx="1291">
                  <c:v>0.33146999999999999</c:v>
                </c:pt>
                <c:pt idx="1292">
                  <c:v>0.33189000000000002</c:v>
                </c:pt>
                <c:pt idx="1293">
                  <c:v>0.33237</c:v>
                </c:pt>
                <c:pt idx="1294">
                  <c:v>0.33298</c:v>
                </c:pt>
                <c:pt idx="1295">
                  <c:v>0.33350000000000002</c:v>
                </c:pt>
                <c:pt idx="1296">
                  <c:v>0.33350000000000002</c:v>
                </c:pt>
                <c:pt idx="1297">
                  <c:v>0.33450000000000002</c:v>
                </c:pt>
                <c:pt idx="1298">
                  <c:v>0.33498</c:v>
                </c:pt>
                <c:pt idx="1299">
                  <c:v>0.33510000000000001</c:v>
                </c:pt>
                <c:pt idx="1300">
                  <c:v>0.33671000000000001</c:v>
                </c:pt>
                <c:pt idx="1301">
                  <c:v>0.33749000000000001</c:v>
                </c:pt>
                <c:pt idx="1302">
                  <c:v>0.33750999999999998</c:v>
                </c:pt>
                <c:pt idx="1303">
                  <c:v>0.33761999999999998</c:v>
                </c:pt>
                <c:pt idx="1304">
                  <c:v>0.33778000000000002</c:v>
                </c:pt>
                <c:pt idx="1305">
                  <c:v>0.33817999999999998</c:v>
                </c:pt>
                <c:pt idx="1306">
                  <c:v>0.33848</c:v>
                </c:pt>
                <c:pt idx="1307">
                  <c:v>0.33896999999999999</c:v>
                </c:pt>
                <c:pt idx="1308">
                  <c:v>0.34061000000000002</c:v>
                </c:pt>
                <c:pt idx="1309">
                  <c:v>0.34098000000000001</c:v>
                </c:pt>
                <c:pt idx="1310">
                  <c:v>0.34111000000000002</c:v>
                </c:pt>
                <c:pt idx="1311">
                  <c:v>0.34168999999999999</c:v>
                </c:pt>
                <c:pt idx="1312">
                  <c:v>0.34445999999999999</c:v>
                </c:pt>
                <c:pt idx="1313">
                  <c:v>0.34448000000000001</c:v>
                </c:pt>
                <c:pt idx="1314">
                  <c:v>0.34487000000000001</c:v>
                </c:pt>
                <c:pt idx="1315">
                  <c:v>0.34544999999999998</c:v>
                </c:pt>
                <c:pt idx="1316">
                  <c:v>0.34601999999999999</c:v>
                </c:pt>
                <c:pt idx="1317">
                  <c:v>0.34695999999999999</c:v>
                </c:pt>
                <c:pt idx="1318">
                  <c:v>0.34716999999999998</c:v>
                </c:pt>
                <c:pt idx="1319">
                  <c:v>0.34881000000000001</c:v>
                </c:pt>
                <c:pt idx="1320">
                  <c:v>0.34910000000000002</c:v>
                </c:pt>
                <c:pt idx="1321">
                  <c:v>0.34911999999999999</c:v>
                </c:pt>
                <c:pt idx="1322">
                  <c:v>0.34932000000000002</c:v>
                </c:pt>
                <c:pt idx="1323">
                  <c:v>0.34938999999999998</c:v>
                </c:pt>
                <c:pt idx="1324">
                  <c:v>0.34949000000000002</c:v>
                </c:pt>
                <c:pt idx="1325">
                  <c:v>0.34949000000000002</c:v>
                </c:pt>
                <c:pt idx="1326">
                  <c:v>0.34949000000000002</c:v>
                </c:pt>
                <c:pt idx="1327">
                  <c:v>0.34967999999999999</c:v>
                </c:pt>
                <c:pt idx="1328">
                  <c:v>0.35015000000000002</c:v>
                </c:pt>
                <c:pt idx="1329">
                  <c:v>0.35059000000000001</c:v>
                </c:pt>
                <c:pt idx="1330">
                  <c:v>0.35099000000000002</c:v>
                </c:pt>
                <c:pt idx="1331">
                  <c:v>0.35149000000000002</c:v>
                </c:pt>
                <c:pt idx="1332">
                  <c:v>0.35149000000000002</c:v>
                </c:pt>
                <c:pt idx="1333">
                  <c:v>0.35371999999999998</c:v>
                </c:pt>
                <c:pt idx="1334">
                  <c:v>0.35519000000000001</c:v>
                </c:pt>
                <c:pt idx="1335">
                  <c:v>0.35774</c:v>
                </c:pt>
                <c:pt idx="1336">
                  <c:v>0.35799999999999998</c:v>
                </c:pt>
                <c:pt idx="1337">
                  <c:v>0.35842000000000002</c:v>
                </c:pt>
                <c:pt idx="1338">
                  <c:v>0.35849999999999999</c:v>
                </c:pt>
                <c:pt idx="1339">
                  <c:v>0.35909000000000002</c:v>
                </c:pt>
                <c:pt idx="1340">
                  <c:v>0.35909000000000002</c:v>
                </c:pt>
                <c:pt idx="1341">
                  <c:v>0.35946</c:v>
                </c:pt>
                <c:pt idx="1342">
                  <c:v>0.36016999999999999</c:v>
                </c:pt>
                <c:pt idx="1343">
                  <c:v>0.36033999999999999</c:v>
                </c:pt>
                <c:pt idx="1344">
                  <c:v>0.36091000000000001</c:v>
                </c:pt>
                <c:pt idx="1345">
                  <c:v>0.36147000000000001</c:v>
                </c:pt>
                <c:pt idx="1346">
                  <c:v>0.36280000000000001</c:v>
                </c:pt>
                <c:pt idx="1347">
                  <c:v>0.36325000000000002</c:v>
                </c:pt>
                <c:pt idx="1348">
                  <c:v>0.36498999999999998</c:v>
                </c:pt>
                <c:pt idx="1349">
                  <c:v>0.36623</c:v>
                </c:pt>
                <c:pt idx="1350">
                  <c:v>0.36656</c:v>
                </c:pt>
                <c:pt idx="1351">
                  <c:v>0.36713000000000001</c:v>
                </c:pt>
                <c:pt idx="1352">
                  <c:v>0.3679</c:v>
                </c:pt>
                <c:pt idx="1353">
                  <c:v>0.36798999999999998</c:v>
                </c:pt>
                <c:pt idx="1354">
                  <c:v>0.36839</c:v>
                </c:pt>
                <c:pt idx="1355">
                  <c:v>0.36857000000000001</c:v>
                </c:pt>
                <c:pt idx="1356">
                  <c:v>0.36962</c:v>
                </c:pt>
                <c:pt idx="1357">
                  <c:v>0.36986999999999998</c:v>
                </c:pt>
                <c:pt idx="1358">
                  <c:v>0.37023</c:v>
                </c:pt>
                <c:pt idx="1359">
                  <c:v>0.37052000000000002</c:v>
                </c:pt>
                <c:pt idx="1360">
                  <c:v>0.37053000000000003</c:v>
                </c:pt>
                <c:pt idx="1361">
                  <c:v>0.37057000000000001</c:v>
                </c:pt>
                <c:pt idx="1362">
                  <c:v>0.37062</c:v>
                </c:pt>
                <c:pt idx="1363">
                  <c:v>0.37062</c:v>
                </c:pt>
                <c:pt idx="1364">
                  <c:v>0.37095</c:v>
                </c:pt>
                <c:pt idx="1365">
                  <c:v>0.37137999999999999</c:v>
                </c:pt>
                <c:pt idx="1366">
                  <c:v>0.37153000000000003</c:v>
                </c:pt>
                <c:pt idx="1367">
                  <c:v>0.37153000000000003</c:v>
                </c:pt>
                <c:pt idx="1368">
                  <c:v>0.37352999999999997</c:v>
                </c:pt>
                <c:pt idx="1369">
                  <c:v>0.37436000000000003</c:v>
                </c:pt>
                <c:pt idx="1370">
                  <c:v>0.37675999999999998</c:v>
                </c:pt>
                <c:pt idx="1371">
                  <c:v>0.37805</c:v>
                </c:pt>
                <c:pt idx="1372">
                  <c:v>0.37852000000000002</c:v>
                </c:pt>
                <c:pt idx="1373">
                  <c:v>0.37991000000000003</c:v>
                </c:pt>
                <c:pt idx="1374">
                  <c:v>0.37996999999999997</c:v>
                </c:pt>
                <c:pt idx="1375">
                  <c:v>0.38061</c:v>
                </c:pt>
                <c:pt idx="1376">
                  <c:v>0.38091999999999998</c:v>
                </c:pt>
                <c:pt idx="1377">
                  <c:v>0.38129000000000002</c:v>
                </c:pt>
                <c:pt idx="1378">
                  <c:v>0.38152999999999998</c:v>
                </c:pt>
                <c:pt idx="1379">
                  <c:v>0.38185000000000002</c:v>
                </c:pt>
                <c:pt idx="1380">
                  <c:v>0.38247999999999999</c:v>
                </c:pt>
                <c:pt idx="1381">
                  <c:v>0.38290999999999997</c:v>
                </c:pt>
                <c:pt idx="1382">
                  <c:v>0.38401999999999997</c:v>
                </c:pt>
                <c:pt idx="1383">
                  <c:v>0.38600000000000001</c:v>
                </c:pt>
                <c:pt idx="1384">
                  <c:v>0.38672000000000001</c:v>
                </c:pt>
                <c:pt idx="1385">
                  <c:v>0.38744000000000001</c:v>
                </c:pt>
                <c:pt idx="1386">
                  <c:v>0.38780999999999999</c:v>
                </c:pt>
                <c:pt idx="1387">
                  <c:v>0.38895000000000002</c:v>
                </c:pt>
                <c:pt idx="1388">
                  <c:v>0.38949</c:v>
                </c:pt>
                <c:pt idx="1389">
                  <c:v>0.39255000000000001</c:v>
                </c:pt>
                <c:pt idx="1390">
                  <c:v>0.39510000000000001</c:v>
                </c:pt>
                <c:pt idx="1391">
                  <c:v>0.39706000000000002</c:v>
                </c:pt>
                <c:pt idx="1392">
                  <c:v>0.39944000000000002</c:v>
                </c:pt>
                <c:pt idx="1393">
                  <c:v>0.40050000000000002</c:v>
                </c:pt>
                <c:pt idx="1394">
                  <c:v>0.40221000000000001</c:v>
                </c:pt>
                <c:pt idx="1395">
                  <c:v>0.40293000000000001</c:v>
                </c:pt>
                <c:pt idx="1396">
                  <c:v>0.40367999999999998</c:v>
                </c:pt>
                <c:pt idx="1397">
                  <c:v>0.40462999999999999</c:v>
                </c:pt>
                <c:pt idx="1398">
                  <c:v>0.40483000000000002</c:v>
                </c:pt>
                <c:pt idx="1399">
                  <c:v>0.40550000000000003</c:v>
                </c:pt>
                <c:pt idx="1400">
                  <c:v>0.40645999999999999</c:v>
                </c:pt>
                <c:pt idx="1401">
                  <c:v>0.40894999999999998</c:v>
                </c:pt>
                <c:pt idx="1402">
                  <c:v>0.40920000000000001</c:v>
                </c:pt>
                <c:pt idx="1403">
                  <c:v>0.40934999999999999</c:v>
                </c:pt>
                <c:pt idx="1404">
                  <c:v>0.40949000000000002</c:v>
                </c:pt>
                <c:pt idx="1405">
                  <c:v>0.41004000000000002</c:v>
                </c:pt>
                <c:pt idx="1406">
                  <c:v>0.41122999999999998</c:v>
                </c:pt>
                <c:pt idx="1407">
                  <c:v>0.41139999999999999</c:v>
                </c:pt>
                <c:pt idx="1408">
                  <c:v>0.41160999999999998</c:v>
                </c:pt>
                <c:pt idx="1409">
                  <c:v>0.41266000000000003</c:v>
                </c:pt>
                <c:pt idx="1410">
                  <c:v>0.41657</c:v>
                </c:pt>
                <c:pt idx="1411">
                  <c:v>0.41857</c:v>
                </c:pt>
                <c:pt idx="1412">
                  <c:v>0.41936000000000001</c:v>
                </c:pt>
                <c:pt idx="1413">
                  <c:v>0.41938999999999999</c:v>
                </c:pt>
                <c:pt idx="1414">
                  <c:v>0.41959999999999997</c:v>
                </c:pt>
                <c:pt idx="1415">
                  <c:v>0.41965000000000002</c:v>
                </c:pt>
                <c:pt idx="1416">
                  <c:v>0.41994999999999999</c:v>
                </c:pt>
                <c:pt idx="1417">
                  <c:v>0.42036000000000001</c:v>
                </c:pt>
                <c:pt idx="1418">
                  <c:v>0.42087999999999998</c:v>
                </c:pt>
                <c:pt idx="1419">
                  <c:v>0.42093999999999998</c:v>
                </c:pt>
                <c:pt idx="1420">
                  <c:v>0.42194999999999999</c:v>
                </c:pt>
                <c:pt idx="1421">
                  <c:v>0.42247000000000001</c:v>
                </c:pt>
                <c:pt idx="1422">
                  <c:v>0.42248999999999998</c:v>
                </c:pt>
                <c:pt idx="1423">
                  <c:v>0.42348000000000002</c:v>
                </c:pt>
                <c:pt idx="1424">
                  <c:v>0.42359999999999998</c:v>
                </c:pt>
                <c:pt idx="1425">
                  <c:v>0.42398999999999998</c:v>
                </c:pt>
                <c:pt idx="1426">
                  <c:v>0.42459000000000002</c:v>
                </c:pt>
                <c:pt idx="1427">
                  <c:v>0.42568</c:v>
                </c:pt>
                <c:pt idx="1428">
                  <c:v>0.42602000000000001</c:v>
                </c:pt>
                <c:pt idx="1429">
                  <c:v>0.42699999999999999</c:v>
                </c:pt>
                <c:pt idx="1430">
                  <c:v>0.42703000000000002</c:v>
                </c:pt>
                <c:pt idx="1431">
                  <c:v>0.42792999999999998</c:v>
                </c:pt>
                <c:pt idx="1432">
                  <c:v>0.42859000000000003</c:v>
                </c:pt>
                <c:pt idx="1433">
                  <c:v>0.42895</c:v>
                </c:pt>
                <c:pt idx="1434">
                  <c:v>0.42903000000000002</c:v>
                </c:pt>
                <c:pt idx="1435">
                  <c:v>0.42975999999999998</c:v>
                </c:pt>
                <c:pt idx="1436">
                  <c:v>0.43020000000000003</c:v>
                </c:pt>
                <c:pt idx="1437">
                  <c:v>0.43493999999999999</c:v>
                </c:pt>
                <c:pt idx="1438">
                  <c:v>0.43546000000000001</c:v>
                </c:pt>
                <c:pt idx="1439">
                  <c:v>0.43683</c:v>
                </c:pt>
                <c:pt idx="1440">
                  <c:v>0.43759999999999999</c:v>
                </c:pt>
                <c:pt idx="1441">
                  <c:v>0.43783</c:v>
                </c:pt>
                <c:pt idx="1442">
                  <c:v>0.43890000000000001</c:v>
                </c:pt>
                <c:pt idx="1443">
                  <c:v>0.43891000000000002</c:v>
                </c:pt>
                <c:pt idx="1444">
                  <c:v>0.43935000000000002</c:v>
                </c:pt>
                <c:pt idx="1445">
                  <c:v>0.44013000000000002</c:v>
                </c:pt>
                <c:pt idx="1446">
                  <c:v>0.44067000000000001</c:v>
                </c:pt>
                <c:pt idx="1447">
                  <c:v>0.44148999999999999</c:v>
                </c:pt>
                <c:pt idx="1448">
                  <c:v>0.44245000000000001</c:v>
                </c:pt>
                <c:pt idx="1449">
                  <c:v>0.44263000000000002</c:v>
                </c:pt>
                <c:pt idx="1450">
                  <c:v>0.44361</c:v>
                </c:pt>
                <c:pt idx="1451">
                  <c:v>0.44391000000000003</c:v>
                </c:pt>
                <c:pt idx="1452">
                  <c:v>0.44763999999999998</c:v>
                </c:pt>
                <c:pt idx="1453">
                  <c:v>0.44885999999999998</c:v>
                </c:pt>
                <c:pt idx="1454">
                  <c:v>0.44890999999999998</c:v>
                </c:pt>
                <c:pt idx="1455">
                  <c:v>0.45068000000000003</c:v>
                </c:pt>
                <c:pt idx="1456">
                  <c:v>0.45106000000000002</c:v>
                </c:pt>
                <c:pt idx="1457">
                  <c:v>0.45162000000000002</c:v>
                </c:pt>
                <c:pt idx="1458">
                  <c:v>0.45162000000000002</c:v>
                </c:pt>
                <c:pt idx="1459">
                  <c:v>0.45162999999999998</c:v>
                </c:pt>
                <c:pt idx="1460">
                  <c:v>0.45218000000000003</c:v>
                </c:pt>
                <c:pt idx="1461">
                  <c:v>0.45328000000000002</c:v>
                </c:pt>
                <c:pt idx="1462">
                  <c:v>0.45345999999999997</c:v>
                </c:pt>
                <c:pt idx="1463">
                  <c:v>0.45457999999999998</c:v>
                </c:pt>
                <c:pt idx="1464">
                  <c:v>0.45477000000000001</c:v>
                </c:pt>
                <c:pt idx="1465">
                  <c:v>0.45884999999999998</c:v>
                </c:pt>
                <c:pt idx="1466">
                  <c:v>0.46063999999999999</c:v>
                </c:pt>
                <c:pt idx="1467">
                  <c:v>0.46104000000000001</c:v>
                </c:pt>
                <c:pt idx="1468">
                  <c:v>0.46163999999999999</c:v>
                </c:pt>
                <c:pt idx="1469">
                  <c:v>0.46643000000000001</c:v>
                </c:pt>
                <c:pt idx="1470">
                  <c:v>0.46654000000000001</c:v>
                </c:pt>
                <c:pt idx="1471">
                  <c:v>0.46842</c:v>
                </c:pt>
                <c:pt idx="1472">
                  <c:v>0.46887000000000001</c:v>
                </c:pt>
                <c:pt idx="1473">
                  <c:v>0.47042</c:v>
                </c:pt>
                <c:pt idx="1474">
                  <c:v>0.47065000000000001</c:v>
                </c:pt>
                <c:pt idx="1475">
                  <c:v>0.47162999999999999</c:v>
                </c:pt>
                <c:pt idx="1476">
                  <c:v>0.47204000000000002</c:v>
                </c:pt>
                <c:pt idx="1477">
                  <c:v>0.47565000000000002</c:v>
                </c:pt>
                <c:pt idx="1478">
                  <c:v>0.47786000000000001</c:v>
                </c:pt>
                <c:pt idx="1479">
                  <c:v>0.47941</c:v>
                </c:pt>
                <c:pt idx="1480">
                  <c:v>0.47946</c:v>
                </c:pt>
                <c:pt idx="1481">
                  <c:v>0.47987999999999997</c:v>
                </c:pt>
                <c:pt idx="1482">
                  <c:v>0.48064000000000001</c:v>
                </c:pt>
                <c:pt idx="1483">
                  <c:v>0.48065000000000002</c:v>
                </c:pt>
                <c:pt idx="1484">
                  <c:v>0.48164000000000001</c:v>
                </c:pt>
                <c:pt idx="1485">
                  <c:v>0.48887999999999998</c:v>
                </c:pt>
                <c:pt idx="1486">
                  <c:v>0.49243999999999999</c:v>
                </c:pt>
                <c:pt idx="1487">
                  <c:v>0.49498999999999999</c:v>
                </c:pt>
                <c:pt idx="1488">
                  <c:v>0.49565999999999999</c:v>
                </c:pt>
                <c:pt idx="1489">
                  <c:v>0.49579000000000001</c:v>
                </c:pt>
                <c:pt idx="1490">
                  <c:v>0.49739</c:v>
                </c:pt>
                <c:pt idx="1491">
                  <c:v>0.50066999999999995</c:v>
                </c:pt>
                <c:pt idx="1492">
                  <c:v>0.50097999999999998</c:v>
                </c:pt>
                <c:pt idx="1493">
                  <c:v>0.50282000000000004</c:v>
                </c:pt>
                <c:pt idx="1494">
                  <c:v>0.50285000000000002</c:v>
                </c:pt>
                <c:pt idx="1495">
                  <c:v>0.50305999999999995</c:v>
                </c:pt>
                <c:pt idx="1496">
                  <c:v>0.50316000000000005</c:v>
                </c:pt>
                <c:pt idx="1497">
                  <c:v>0.50592999999999999</c:v>
                </c:pt>
                <c:pt idx="1498">
                  <c:v>0.50614999999999999</c:v>
                </c:pt>
                <c:pt idx="1499">
                  <c:v>0.50724999999999998</c:v>
                </c:pt>
                <c:pt idx="1500">
                  <c:v>0.50739000000000001</c:v>
                </c:pt>
                <c:pt idx="1501">
                  <c:v>0.50824999999999998</c:v>
                </c:pt>
                <c:pt idx="1502">
                  <c:v>0.51015999999999995</c:v>
                </c:pt>
                <c:pt idx="1503">
                  <c:v>0.51095000000000002</c:v>
                </c:pt>
                <c:pt idx="1504">
                  <c:v>0.51168999999999998</c:v>
                </c:pt>
                <c:pt idx="1505">
                  <c:v>0.51387000000000005</c:v>
                </c:pt>
                <c:pt idx="1506">
                  <c:v>0.51436999999999999</c:v>
                </c:pt>
                <c:pt idx="1507">
                  <c:v>0.51468999999999998</c:v>
                </c:pt>
                <c:pt idx="1508">
                  <c:v>0.51726000000000005</c:v>
                </c:pt>
                <c:pt idx="1509">
                  <c:v>0.51883000000000001</c:v>
                </c:pt>
                <c:pt idx="1510">
                  <c:v>0.51885000000000003</c:v>
                </c:pt>
                <c:pt idx="1511">
                  <c:v>0.51941000000000004</c:v>
                </c:pt>
                <c:pt idx="1512">
                  <c:v>0.51968000000000003</c:v>
                </c:pt>
                <c:pt idx="1513">
                  <c:v>0.52271000000000001</c:v>
                </c:pt>
                <c:pt idx="1514">
                  <c:v>0.52400000000000002</c:v>
                </c:pt>
                <c:pt idx="1515">
                  <c:v>0.5262</c:v>
                </c:pt>
                <c:pt idx="1516">
                  <c:v>0.52859</c:v>
                </c:pt>
                <c:pt idx="1517">
                  <c:v>0.52937000000000001</c:v>
                </c:pt>
                <c:pt idx="1518">
                  <c:v>0.53098999999999996</c:v>
                </c:pt>
                <c:pt idx="1519">
                  <c:v>0.53110999999999997</c:v>
                </c:pt>
                <c:pt idx="1520">
                  <c:v>0.53124000000000005</c:v>
                </c:pt>
                <c:pt idx="1521">
                  <c:v>0.53225</c:v>
                </c:pt>
                <c:pt idx="1522">
                  <c:v>0.53271000000000002</c:v>
                </c:pt>
                <c:pt idx="1523">
                  <c:v>0.53371999999999997</c:v>
                </c:pt>
                <c:pt idx="1524">
                  <c:v>0.53434999999999999</c:v>
                </c:pt>
                <c:pt idx="1525">
                  <c:v>0.53534000000000004</c:v>
                </c:pt>
                <c:pt idx="1526">
                  <c:v>0.53571999999999997</c:v>
                </c:pt>
                <c:pt idx="1527">
                  <c:v>0.53942000000000001</c:v>
                </c:pt>
                <c:pt idx="1528">
                  <c:v>0.54096999999999995</c:v>
                </c:pt>
                <c:pt idx="1529">
                  <c:v>0.54152</c:v>
                </c:pt>
                <c:pt idx="1530">
                  <c:v>0.54544999999999999</c:v>
                </c:pt>
                <c:pt idx="1531">
                  <c:v>0.54834000000000005</c:v>
                </c:pt>
                <c:pt idx="1532">
                  <c:v>0.54881000000000002</c:v>
                </c:pt>
                <c:pt idx="1533">
                  <c:v>0.55020999999999998</c:v>
                </c:pt>
                <c:pt idx="1534">
                  <c:v>0.55032999999999999</c:v>
                </c:pt>
                <c:pt idx="1535">
                  <c:v>0.55045999999999995</c:v>
                </c:pt>
                <c:pt idx="1536">
                  <c:v>0.55266999999999999</c:v>
                </c:pt>
                <c:pt idx="1537">
                  <c:v>0.55374999999999996</c:v>
                </c:pt>
                <c:pt idx="1538">
                  <c:v>0.55384</c:v>
                </c:pt>
                <c:pt idx="1539">
                  <c:v>0.55781999999999998</c:v>
                </c:pt>
                <c:pt idx="1540">
                  <c:v>0.55881999999999998</c:v>
                </c:pt>
                <c:pt idx="1541">
                  <c:v>0.55881999999999998</c:v>
                </c:pt>
                <c:pt idx="1542">
                  <c:v>0.56181000000000003</c:v>
                </c:pt>
                <c:pt idx="1543">
                  <c:v>0.56269000000000002</c:v>
                </c:pt>
                <c:pt idx="1544">
                  <c:v>0.56283000000000005</c:v>
                </c:pt>
                <c:pt idx="1545">
                  <c:v>0.56437000000000004</c:v>
                </c:pt>
                <c:pt idx="1546">
                  <c:v>0.56437000000000004</c:v>
                </c:pt>
                <c:pt idx="1547">
                  <c:v>0.56437000000000004</c:v>
                </c:pt>
                <c:pt idx="1548">
                  <c:v>0.56481000000000003</c:v>
                </c:pt>
                <c:pt idx="1549">
                  <c:v>0.56879000000000002</c:v>
                </c:pt>
                <c:pt idx="1550">
                  <c:v>0.57542000000000004</c:v>
                </c:pt>
                <c:pt idx="1551">
                  <c:v>0.57577</c:v>
                </c:pt>
                <c:pt idx="1552">
                  <c:v>0.57618999999999998</c:v>
                </c:pt>
                <c:pt idx="1553">
                  <c:v>0.57667999999999997</c:v>
                </c:pt>
                <c:pt idx="1554">
                  <c:v>0.57737000000000005</c:v>
                </c:pt>
                <c:pt idx="1555">
                  <c:v>0.57830000000000004</c:v>
                </c:pt>
                <c:pt idx="1556">
                  <c:v>0.57830999999999999</c:v>
                </c:pt>
                <c:pt idx="1557">
                  <c:v>0.57882</c:v>
                </c:pt>
                <c:pt idx="1558">
                  <c:v>0.57891000000000004</c:v>
                </c:pt>
                <c:pt idx="1559">
                  <c:v>0.57967000000000002</c:v>
                </c:pt>
                <c:pt idx="1560">
                  <c:v>0.58067000000000002</c:v>
                </c:pt>
                <c:pt idx="1561">
                  <c:v>0.58079999999999998</c:v>
                </c:pt>
                <c:pt idx="1562">
                  <c:v>0.58301000000000003</c:v>
                </c:pt>
                <c:pt idx="1563">
                  <c:v>0.58330000000000004</c:v>
                </c:pt>
                <c:pt idx="1564">
                  <c:v>0.58382000000000001</c:v>
                </c:pt>
                <c:pt idx="1565">
                  <c:v>0.58382000000000001</c:v>
                </c:pt>
                <c:pt idx="1566">
                  <c:v>0.58389999999999997</c:v>
                </c:pt>
                <c:pt idx="1567">
                  <c:v>0.58582000000000001</c:v>
                </c:pt>
                <c:pt idx="1568">
                  <c:v>0.58730000000000004</c:v>
                </c:pt>
                <c:pt idx="1569">
                  <c:v>0.58879000000000004</c:v>
                </c:pt>
                <c:pt idx="1570">
                  <c:v>0.59028999999999998</c:v>
                </c:pt>
                <c:pt idx="1571">
                  <c:v>0.59179000000000004</c:v>
                </c:pt>
                <c:pt idx="1572">
                  <c:v>0.60067000000000004</c:v>
                </c:pt>
                <c:pt idx="1573">
                  <c:v>0.60155000000000003</c:v>
                </c:pt>
                <c:pt idx="1574">
                  <c:v>0.60328000000000004</c:v>
                </c:pt>
                <c:pt idx="1575">
                  <c:v>0.60626000000000002</c:v>
                </c:pt>
                <c:pt idx="1576">
                  <c:v>0.60826999999999998</c:v>
                </c:pt>
                <c:pt idx="1577">
                  <c:v>0.60875999999999997</c:v>
                </c:pt>
                <c:pt idx="1578">
                  <c:v>0.60877999999999999</c:v>
                </c:pt>
                <c:pt idx="1579">
                  <c:v>0.60980999999999996</c:v>
                </c:pt>
                <c:pt idx="1580">
                  <c:v>0.61070999999999998</c:v>
                </c:pt>
                <c:pt idx="1581">
                  <c:v>0.61126999999999998</c:v>
                </c:pt>
                <c:pt idx="1582">
                  <c:v>0.61177000000000004</c:v>
                </c:pt>
                <c:pt idx="1583">
                  <c:v>0.61577000000000004</c:v>
                </c:pt>
                <c:pt idx="1584">
                  <c:v>0.61875000000000002</c:v>
                </c:pt>
                <c:pt idx="1585">
                  <c:v>0.61941000000000002</c:v>
                </c:pt>
                <c:pt idx="1586">
                  <c:v>0.61982999999999999</c:v>
                </c:pt>
                <c:pt idx="1587">
                  <c:v>0.62070000000000003</c:v>
                </c:pt>
                <c:pt idx="1588">
                  <c:v>0.62182999999999999</c:v>
                </c:pt>
                <c:pt idx="1589">
                  <c:v>0.62524999999999997</c:v>
                </c:pt>
                <c:pt idx="1590">
                  <c:v>0.62724999999999997</c:v>
                </c:pt>
                <c:pt idx="1591">
                  <c:v>0.63077000000000005</c:v>
                </c:pt>
                <c:pt idx="1592">
                  <c:v>0.63183</c:v>
                </c:pt>
                <c:pt idx="1593">
                  <c:v>0.63224999999999998</c:v>
                </c:pt>
                <c:pt idx="1594">
                  <c:v>0.63399000000000005</c:v>
                </c:pt>
                <c:pt idx="1595">
                  <c:v>0.63776999999999995</c:v>
                </c:pt>
                <c:pt idx="1596">
                  <c:v>0.63793999999999995</c:v>
                </c:pt>
                <c:pt idx="1597">
                  <c:v>0.63824000000000003</c:v>
                </c:pt>
                <c:pt idx="1598">
                  <c:v>0.63873000000000002</c:v>
                </c:pt>
                <c:pt idx="1599">
                  <c:v>0.63934000000000002</c:v>
                </c:pt>
                <c:pt idx="1600">
                  <c:v>0.64185000000000003</c:v>
                </c:pt>
                <c:pt idx="1601">
                  <c:v>0.64310999999999996</c:v>
                </c:pt>
                <c:pt idx="1602">
                  <c:v>0.64371</c:v>
                </c:pt>
                <c:pt idx="1603">
                  <c:v>0.64371</c:v>
                </c:pt>
                <c:pt idx="1604">
                  <c:v>0.64770000000000005</c:v>
                </c:pt>
                <c:pt idx="1605">
                  <c:v>0.64851999999999999</c:v>
                </c:pt>
                <c:pt idx="1606">
                  <c:v>0.64870000000000005</c:v>
                </c:pt>
                <c:pt idx="1607">
                  <c:v>0.64961999999999998</c:v>
                </c:pt>
                <c:pt idx="1608">
                  <c:v>0.66213</c:v>
                </c:pt>
                <c:pt idx="1609">
                  <c:v>0.66469999999999996</c:v>
                </c:pt>
                <c:pt idx="1610">
                  <c:v>0.67071999999999998</c:v>
                </c:pt>
                <c:pt idx="1611">
                  <c:v>0.67773000000000005</c:v>
                </c:pt>
                <c:pt idx="1612">
                  <c:v>0.68189999999999995</c:v>
                </c:pt>
                <c:pt idx="1613">
                  <c:v>0.68371999999999999</c:v>
                </c:pt>
                <c:pt idx="1614">
                  <c:v>0.68518999999999997</c:v>
                </c:pt>
                <c:pt idx="1615">
                  <c:v>0.68872</c:v>
                </c:pt>
                <c:pt idx="1616">
                  <c:v>0.68935000000000002</c:v>
                </c:pt>
                <c:pt idx="1617">
                  <c:v>0.68935999999999997</c:v>
                </c:pt>
                <c:pt idx="1618">
                  <c:v>0.69072</c:v>
                </c:pt>
                <c:pt idx="1619">
                  <c:v>0.69318000000000002</c:v>
                </c:pt>
                <c:pt idx="1620">
                  <c:v>0.69718000000000002</c:v>
                </c:pt>
                <c:pt idx="1621">
                  <c:v>0.69818000000000002</c:v>
                </c:pt>
                <c:pt idx="1622">
                  <c:v>0.69918000000000002</c:v>
                </c:pt>
                <c:pt idx="1623">
                  <c:v>0.69918000000000002</c:v>
                </c:pt>
                <c:pt idx="1624">
                  <c:v>0.69932000000000005</c:v>
                </c:pt>
                <c:pt idx="1625">
                  <c:v>0.69991999999999999</c:v>
                </c:pt>
                <c:pt idx="1626">
                  <c:v>0.70069999999999999</c:v>
                </c:pt>
                <c:pt idx="1627">
                  <c:v>0.70116999999999996</c:v>
                </c:pt>
                <c:pt idx="1628">
                  <c:v>0.70191999999999999</c:v>
                </c:pt>
                <c:pt idx="1629">
                  <c:v>0.70191999999999999</c:v>
                </c:pt>
                <c:pt idx="1630">
                  <c:v>0.71570999999999996</c:v>
                </c:pt>
                <c:pt idx="1631">
                  <c:v>0.71874000000000005</c:v>
                </c:pt>
                <c:pt idx="1632">
                  <c:v>0.71967999999999999</c:v>
                </c:pt>
                <c:pt idx="1633">
                  <c:v>0.71969000000000005</c:v>
                </c:pt>
                <c:pt idx="1634">
                  <c:v>0.72014999999999996</c:v>
                </c:pt>
                <c:pt idx="1635">
                  <c:v>0.72074000000000005</c:v>
                </c:pt>
                <c:pt idx="1636">
                  <c:v>0.72674000000000005</c:v>
                </c:pt>
                <c:pt idx="1637">
                  <c:v>0.72774000000000005</c:v>
                </c:pt>
                <c:pt idx="1638">
                  <c:v>0.72865999999999997</c:v>
                </c:pt>
                <c:pt idx="1639">
                  <c:v>0.73014000000000001</c:v>
                </c:pt>
                <c:pt idx="1640">
                  <c:v>0.73160999999999998</c:v>
                </c:pt>
                <c:pt idx="1641">
                  <c:v>0.73368</c:v>
                </c:pt>
                <c:pt idx="1642">
                  <c:v>0.73394999999999999</c:v>
                </c:pt>
                <c:pt idx="1643">
                  <c:v>0.73494999999999999</c:v>
                </c:pt>
                <c:pt idx="1644">
                  <c:v>0.73568</c:v>
                </c:pt>
                <c:pt idx="1645">
                  <c:v>0.73595999999999995</c:v>
                </c:pt>
                <c:pt idx="1646">
                  <c:v>0.73675000000000002</c:v>
                </c:pt>
                <c:pt idx="1647">
                  <c:v>0.74195999999999995</c:v>
                </c:pt>
                <c:pt idx="1648">
                  <c:v>0.74275999999999998</c:v>
                </c:pt>
                <c:pt idx="1649">
                  <c:v>0.74573</c:v>
                </c:pt>
                <c:pt idx="1650">
                  <c:v>0.74607000000000001</c:v>
                </c:pt>
                <c:pt idx="1651">
                  <c:v>0.74911000000000005</c:v>
                </c:pt>
                <c:pt idx="1652">
                  <c:v>0.74929999999999997</c:v>
                </c:pt>
                <c:pt idx="1653">
                  <c:v>0.75073999999999996</c:v>
                </c:pt>
                <c:pt idx="1654">
                  <c:v>0.75899000000000005</c:v>
                </c:pt>
                <c:pt idx="1655">
                  <c:v>0.76075999999999999</c:v>
                </c:pt>
                <c:pt idx="1656">
                  <c:v>0.7611</c:v>
                </c:pt>
                <c:pt idx="1657">
                  <c:v>0.76165000000000005</c:v>
                </c:pt>
                <c:pt idx="1658">
                  <c:v>0.76566000000000001</c:v>
                </c:pt>
                <c:pt idx="1659">
                  <c:v>0.76666000000000001</c:v>
                </c:pt>
                <c:pt idx="1660">
                  <c:v>0.76673999999999998</c:v>
                </c:pt>
                <c:pt idx="1661">
                  <c:v>0.76709000000000005</c:v>
                </c:pt>
                <c:pt idx="1662">
                  <c:v>0.76865000000000006</c:v>
                </c:pt>
                <c:pt idx="1663">
                  <c:v>0.76932</c:v>
                </c:pt>
                <c:pt idx="1664">
                  <c:v>0.77309000000000005</c:v>
                </c:pt>
                <c:pt idx="1665">
                  <c:v>0.77929000000000004</c:v>
                </c:pt>
                <c:pt idx="1666">
                  <c:v>0.78807000000000005</c:v>
                </c:pt>
                <c:pt idx="1667">
                  <c:v>0.78907000000000005</c:v>
                </c:pt>
                <c:pt idx="1668">
                  <c:v>0.78927999999999998</c:v>
                </c:pt>
                <c:pt idx="1669">
                  <c:v>0.79661999999999999</c:v>
                </c:pt>
                <c:pt idx="1670">
                  <c:v>0.79862999999999995</c:v>
                </c:pt>
                <c:pt idx="1671">
                  <c:v>0.83980999999999995</c:v>
                </c:pt>
                <c:pt idx="1672">
                  <c:v>0.83980999999999995</c:v>
                </c:pt>
                <c:pt idx="1673">
                  <c:v>0.85482000000000002</c:v>
                </c:pt>
                <c:pt idx="1674">
                  <c:v>0.93584999999999996</c:v>
                </c:pt>
                <c:pt idx="1675">
                  <c:v>0.97423000000000004</c:v>
                </c:pt>
                <c:pt idx="1676">
                  <c:v>1.0124200000000001</c:v>
                </c:pt>
                <c:pt idx="1677">
                  <c:v>1.0198799999999999</c:v>
                </c:pt>
                <c:pt idx="1678">
                  <c:v>1.02088</c:v>
                </c:pt>
                <c:pt idx="1679">
                  <c:v>1.02789</c:v>
                </c:pt>
                <c:pt idx="1680">
                  <c:v>1.04817</c:v>
                </c:pt>
                <c:pt idx="1681">
                  <c:v>1.1209199999999999</c:v>
                </c:pt>
                <c:pt idx="1682">
                  <c:v>1.2322500000000001</c:v>
                </c:pt>
                <c:pt idx="1683">
                  <c:v>1.23597</c:v>
                </c:pt>
                <c:pt idx="1684">
                  <c:v>1.29911</c:v>
                </c:pt>
                <c:pt idx="1685">
                  <c:v>1.3041</c:v>
                </c:pt>
                <c:pt idx="1686">
                  <c:v>1.3061100000000001</c:v>
                </c:pt>
                <c:pt idx="1687">
                  <c:v>1.3131699999999999</c:v>
                </c:pt>
                <c:pt idx="1688">
                  <c:v>1.3290999999999999</c:v>
                </c:pt>
                <c:pt idx="1689">
                  <c:v>1.34101</c:v>
                </c:pt>
                <c:pt idx="1690">
                  <c:v>1.3513599999999999</c:v>
                </c:pt>
                <c:pt idx="1691">
                  <c:v>1.35608</c:v>
                </c:pt>
                <c:pt idx="1692">
                  <c:v>1.39103</c:v>
                </c:pt>
                <c:pt idx="1693">
                  <c:v>1.4163300000000001</c:v>
                </c:pt>
                <c:pt idx="1694">
                  <c:v>1.5428999999999999</c:v>
                </c:pt>
                <c:pt idx="1695">
                  <c:v>1.54901</c:v>
                </c:pt>
                <c:pt idx="1696">
                  <c:v>1.6150500000000001</c:v>
                </c:pt>
                <c:pt idx="1697">
                  <c:v>1.69706</c:v>
                </c:pt>
                <c:pt idx="1698">
                  <c:v>1.8011900000000001</c:v>
                </c:pt>
                <c:pt idx="1699">
                  <c:v>1.9116500000000001</c:v>
                </c:pt>
                <c:pt idx="1700">
                  <c:v>2.2613699999999999</c:v>
                </c:pt>
                <c:pt idx="1701">
                  <c:v>3</c:v>
                </c:pt>
              </c:numCache>
            </c:numRef>
          </c:xVal>
          <c:yVal>
            <c:numRef>
              <c:f>'SNe Ia Data'!$N$7:$N$1708</c:f>
              <c:numCache>
                <c:formatCode>0.00</c:formatCode>
                <c:ptCount val="1702"/>
                <c:pt idx="0">
                  <c:v>5.1206270580448461</c:v>
                </c:pt>
                <c:pt idx="1">
                  <c:v>5.1206270580448461</c:v>
                </c:pt>
                <c:pt idx="2">
                  <c:v>10.75210348523372</c:v>
                </c:pt>
                <c:pt idx="3">
                  <c:v>10.75210348523372</c:v>
                </c:pt>
                <c:pt idx="4">
                  <c:v>12.560809948988577</c:v>
                </c:pt>
                <c:pt idx="5">
                  <c:v>13.318172173994325</c:v>
                </c:pt>
                <c:pt idx="6">
                  <c:v>13.907325199618549</c:v>
                </c:pt>
                <c:pt idx="7">
                  <c:v>13.907325199618549</c:v>
                </c:pt>
                <c:pt idx="8">
                  <c:v>13.907325199618549</c:v>
                </c:pt>
                <c:pt idx="9">
                  <c:v>13.907325199618549</c:v>
                </c:pt>
                <c:pt idx="10">
                  <c:v>13.991496596237363</c:v>
                </c:pt>
                <c:pt idx="11">
                  <c:v>14.664927867639767</c:v>
                </c:pt>
                <c:pt idx="12">
                  <c:v>14.664927867639767</c:v>
                </c:pt>
                <c:pt idx="13">
                  <c:v>15.085876660230964</c:v>
                </c:pt>
                <c:pt idx="14">
                  <c:v>16.138431160509832</c:v>
                </c:pt>
                <c:pt idx="15">
                  <c:v>17.10701152069737</c:v>
                </c:pt>
                <c:pt idx="16">
                  <c:v>17.10701152069737</c:v>
                </c:pt>
                <c:pt idx="17">
                  <c:v>18.160066407946687</c:v>
                </c:pt>
                <c:pt idx="18">
                  <c:v>18.160066407946687</c:v>
                </c:pt>
                <c:pt idx="19">
                  <c:v>19.550497683825782</c:v>
                </c:pt>
                <c:pt idx="20">
                  <c:v>19.550497683825782</c:v>
                </c:pt>
                <c:pt idx="21">
                  <c:v>20.266957512561699</c:v>
                </c:pt>
                <c:pt idx="22">
                  <c:v>20.309105956715388</c:v>
                </c:pt>
                <c:pt idx="23">
                  <c:v>20.309105956715388</c:v>
                </c:pt>
                <c:pt idx="24">
                  <c:v>20.309105956715388</c:v>
                </c:pt>
                <c:pt idx="25">
                  <c:v>20.309105956715388</c:v>
                </c:pt>
                <c:pt idx="26">
                  <c:v>20.309105956715388</c:v>
                </c:pt>
                <c:pt idx="27">
                  <c:v>20.519854424010031</c:v>
                </c:pt>
                <c:pt idx="28">
                  <c:v>20.519854424010031</c:v>
                </c:pt>
                <c:pt idx="29">
                  <c:v>22.627911535289652</c:v>
                </c:pt>
                <c:pt idx="30">
                  <c:v>23.049647812701757</c:v>
                </c:pt>
                <c:pt idx="31">
                  <c:v>23.97761405983201</c:v>
                </c:pt>
                <c:pt idx="32">
                  <c:v>23.97761405983201</c:v>
                </c:pt>
                <c:pt idx="33">
                  <c:v>24.019799127162926</c:v>
                </c:pt>
                <c:pt idx="34">
                  <c:v>24.019799127162926</c:v>
                </c:pt>
                <c:pt idx="35">
                  <c:v>24.694816762013918</c:v>
                </c:pt>
                <c:pt idx="36">
                  <c:v>24.737008898722173</c:v>
                </c:pt>
                <c:pt idx="37">
                  <c:v>24.905781603390515</c:v>
                </c:pt>
                <c:pt idx="38">
                  <c:v>25.327742467732424</c:v>
                </c:pt>
                <c:pt idx="39">
                  <c:v>25.327742467732424</c:v>
                </c:pt>
                <c:pt idx="40">
                  <c:v>25.327742467732424</c:v>
                </c:pt>
                <c:pt idx="41">
                  <c:v>25.918557514473122</c:v>
                </c:pt>
                <c:pt idx="42">
                  <c:v>25.918557514473122</c:v>
                </c:pt>
                <c:pt idx="43">
                  <c:v>26.298410204673086</c:v>
                </c:pt>
                <c:pt idx="44">
                  <c:v>26.298410204673086</c:v>
                </c:pt>
                <c:pt idx="45">
                  <c:v>26.298410204673086</c:v>
                </c:pt>
                <c:pt idx="46">
                  <c:v>26.298410204673086</c:v>
                </c:pt>
                <c:pt idx="47">
                  <c:v>26.50945402188766</c:v>
                </c:pt>
                <c:pt idx="48">
                  <c:v>26.50945402188766</c:v>
                </c:pt>
                <c:pt idx="49">
                  <c:v>26.50945402188766</c:v>
                </c:pt>
                <c:pt idx="50">
                  <c:v>26.551664031941474</c:v>
                </c:pt>
                <c:pt idx="51">
                  <c:v>26.678296555212874</c:v>
                </c:pt>
                <c:pt idx="52">
                  <c:v>27.269297772724403</c:v>
                </c:pt>
                <c:pt idx="53">
                  <c:v>27.269297772724403</c:v>
                </c:pt>
                <c:pt idx="54">
                  <c:v>27.987051568981119</c:v>
                </c:pt>
                <c:pt idx="55">
                  <c:v>28.113726463822694</c:v>
                </c:pt>
                <c:pt idx="56">
                  <c:v>28.324859594329137</c:v>
                </c:pt>
                <c:pt idx="57">
                  <c:v>28.451544455822155</c:v>
                </c:pt>
                <c:pt idx="58">
                  <c:v>28.493773573480755</c:v>
                </c:pt>
                <c:pt idx="59">
                  <c:v>28.493773573480755</c:v>
                </c:pt>
                <c:pt idx="60">
                  <c:v>28.493773573480755</c:v>
                </c:pt>
                <c:pt idx="61">
                  <c:v>29.127260163298772</c:v>
                </c:pt>
                <c:pt idx="62">
                  <c:v>29.887567366914531</c:v>
                </c:pt>
                <c:pt idx="63">
                  <c:v>29.887567366914531</c:v>
                </c:pt>
                <c:pt idx="64">
                  <c:v>29.887567366914531</c:v>
                </c:pt>
                <c:pt idx="65">
                  <c:v>30.267771397372972</c:v>
                </c:pt>
                <c:pt idx="66">
                  <c:v>30.267771397372972</c:v>
                </c:pt>
                <c:pt idx="67">
                  <c:v>31.450843318339782</c:v>
                </c:pt>
                <c:pt idx="68">
                  <c:v>31.450843318339782</c:v>
                </c:pt>
                <c:pt idx="69">
                  <c:v>31.450843318339782</c:v>
                </c:pt>
                <c:pt idx="70">
                  <c:v>31.577620314879375</c:v>
                </c:pt>
                <c:pt idx="71">
                  <c:v>31.577620314879375</c:v>
                </c:pt>
                <c:pt idx="72">
                  <c:v>33.479723135960107</c:v>
                </c:pt>
                <c:pt idx="73">
                  <c:v>34.283085267752554</c:v>
                </c:pt>
                <c:pt idx="74">
                  <c:v>34.283085267752554</c:v>
                </c:pt>
                <c:pt idx="75">
                  <c:v>34.283085267752554</c:v>
                </c:pt>
                <c:pt idx="76">
                  <c:v>34.325371629461955</c:v>
                </c:pt>
                <c:pt idx="77">
                  <c:v>34.325371629461955</c:v>
                </c:pt>
                <c:pt idx="78">
                  <c:v>34.325371629461955</c:v>
                </c:pt>
                <c:pt idx="79">
                  <c:v>34.409945596018574</c:v>
                </c:pt>
                <c:pt idx="80">
                  <c:v>34.452233200853385</c:v>
                </c:pt>
                <c:pt idx="81">
                  <c:v>34.57909850150962</c:v>
                </c:pt>
                <c:pt idx="82">
                  <c:v>35.298072305496504</c:v>
                </c:pt>
                <c:pt idx="83">
                  <c:v>35.298072305496504</c:v>
                </c:pt>
                <c:pt idx="84">
                  <c:v>36.017165824548947</c:v>
                </c:pt>
                <c:pt idx="85">
                  <c:v>36.017165824548947</c:v>
                </c:pt>
                <c:pt idx="86">
                  <c:v>36.101772931214512</c:v>
                </c:pt>
                <c:pt idx="87">
                  <c:v>36.270992113953405</c:v>
                </c:pt>
                <c:pt idx="88">
                  <c:v>36.355604189927753</c:v>
                </c:pt>
                <c:pt idx="89">
                  <c:v>36.355604189927753</c:v>
                </c:pt>
                <c:pt idx="90">
                  <c:v>36.355604189927753</c:v>
                </c:pt>
                <c:pt idx="91">
                  <c:v>36.3979108490445</c:v>
                </c:pt>
                <c:pt idx="92">
                  <c:v>37.201816040060017</c:v>
                </c:pt>
                <c:pt idx="93">
                  <c:v>38.175164368203028</c:v>
                </c:pt>
                <c:pt idx="94">
                  <c:v>38.175164368203028</c:v>
                </c:pt>
                <c:pt idx="95">
                  <c:v>38.979399843105831</c:v>
                </c:pt>
                <c:pt idx="96">
                  <c:v>38.979399843105831</c:v>
                </c:pt>
                <c:pt idx="97">
                  <c:v>38.979399843105831</c:v>
                </c:pt>
                <c:pt idx="98">
                  <c:v>39.402741661351548</c:v>
                </c:pt>
                <c:pt idx="99">
                  <c:v>40.207205068557158</c:v>
                </c:pt>
                <c:pt idx="100">
                  <c:v>40.207205068557158</c:v>
                </c:pt>
                <c:pt idx="101">
                  <c:v>40.207205068557158</c:v>
                </c:pt>
                <c:pt idx="102">
                  <c:v>40.207205068557158</c:v>
                </c:pt>
                <c:pt idx="103">
                  <c:v>40.334239253850889</c:v>
                </c:pt>
                <c:pt idx="104">
                  <c:v>40.334239253850889</c:v>
                </c:pt>
                <c:pt idx="105">
                  <c:v>40.715364138255374</c:v>
                </c:pt>
                <c:pt idx="106">
                  <c:v>40.715364138255374</c:v>
                </c:pt>
                <c:pt idx="107">
                  <c:v>41.858939709186131</c:v>
                </c:pt>
                <c:pt idx="108">
                  <c:v>41.986022261394425</c:v>
                </c:pt>
                <c:pt idx="109">
                  <c:v>41.986022261394425</c:v>
                </c:pt>
                <c:pt idx="110">
                  <c:v>41.986022261394425</c:v>
                </c:pt>
                <c:pt idx="111">
                  <c:v>42.83333431853665</c:v>
                </c:pt>
                <c:pt idx="112">
                  <c:v>42.875704259768831</c:v>
                </c:pt>
                <c:pt idx="113">
                  <c:v>42.875704259768831</c:v>
                </c:pt>
                <c:pt idx="114">
                  <c:v>43.257052321119779</c:v>
                </c:pt>
                <c:pt idx="115">
                  <c:v>43.257052321119779</c:v>
                </c:pt>
                <c:pt idx="116">
                  <c:v>43.341800878768169</c:v>
                </c:pt>
                <c:pt idx="117">
                  <c:v>43.935087042886359</c:v>
                </c:pt>
                <c:pt idx="118">
                  <c:v>44.019848817251464</c:v>
                </c:pt>
                <c:pt idx="119">
                  <c:v>44.740390588538745</c:v>
                </c:pt>
                <c:pt idx="120">
                  <c:v>44.740390588538745</c:v>
                </c:pt>
                <c:pt idx="121">
                  <c:v>45.249080149255171</c:v>
                </c:pt>
                <c:pt idx="122">
                  <c:v>45.50344722084543</c:v>
                </c:pt>
                <c:pt idx="123">
                  <c:v>45.50344722084543</c:v>
                </c:pt>
                <c:pt idx="124">
                  <c:v>46.224234612154582</c:v>
                </c:pt>
                <c:pt idx="125">
                  <c:v>46.987551244827031</c:v>
                </c:pt>
                <c:pt idx="126">
                  <c:v>46.987551244827031</c:v>
                </c:pt>
                <c:pt idx="127">
                  <c:v>47.326845987434154</c:v>
                </c:pt>
                <c:pt idx="128">
                  <c:v>47.326845987434154</c:v>
                </c:pt>
                <c:pt idx="129">
                  <c:v>47.326845987434154</c:v>
                </c:pt>
                <c:pt idx="130">
                  <c:v>48.726715813221261</c:v>
                </c:pt>
                <c:pt idx="131">
                  <c:v>50.424129636492708</c:v>
                </c:pt>
                <c:pt idx="132">
                  <c:v>51.188180964228962</c:v>
                </c:pt>
                <c:pt idx="133">
                  <c:v>51.485348081730997</c:v>
                </c:pt>
                <c:pt idx="134">
                  <c:v>52.037283414734389</c:v>
                </c:pt>
                <c:pt idx="135">
                  <c:v>52.589288342687752</c:v>
                </c:pt>
                <c:pt idx="136">
                  <c:v>53.098893112108811</c:v>
                </c:pt>
                <c:pt idx="137">
                  <c:v>53.098893112108811</c:v>
                </c:pt>
                <c:pt idx="138">
                  <c:v>53.14136285210494</c:v>
                </c:pt>
                <c:pt idx="139">
                  <c:v>53.14136285210494</c:v>
                </c:pt>
                <c:pt idx="140">
                  <c:v>53.990844089287499</c:v>
                </c:pt>
                <c:pt idx="141">
                  <c:v>54.160760091358092</c:v>
                </c:pt>
                <c:pt idx="142">
                  <c:v>54.160760091358092</c:v>
                </c:pt>
                <c:pt idx="143">
                  <c:v>55.010438853292108</c:v>
                </c:pt>
                <c:pt idx="144">
                  <c:v>55.010438853292108</c:v>
                </c:pt>
                <c:pt idx="145">
                  <c:v>55.052927111233906</c:v>
                </c:pt>
                <c:pt idx="146">
                  <c:v>55.052927111233906</c:v>
                </c:pt>
                <c:pt idx="147">
                  <c:v>55.392847983532441</c:v>
                </c:pt>
                <c:pt idx="148">
                  <c:v>55.392847983532441</c:v>
                </c:pt>
                <c:pt idx="149">
                  <c:v>55.945275544778397</c:v>
                </c:pt>
                <c:pt idx="150">
                  <c:v>55.945275544778397</c:v>
                </c:pt>
                <c:pt idx="151">
                  <c:v>55.945275544778397</c:v>
                </c:pt>
                <c:pt idx="152">
                  <c:v>58.07064451840818</c:v>
                </c:pt>
                <c:pt idx="153">
                  <c:v>58.07064451840818</c:v>
                </c:pt>
                <c:pt idx="154">
                  <c:v>58.07064451840818</c:v>
                </c:pt>
                <c:pt idx="155">
                  <c:v>58.11316237924553</c:v>
                </c:pt>
                <c:pt idx="156">
                  <c:v>58.538363587636546</c:v>
                </c:pt>
                <c:pt idx="157">
                  <c:v>58.623408759909346</c:v>
                </c:pt>
                <c:pt idx="158">
                  <c:v>58.665931962330305</c:v>
                </c:pt>
                <c:pt idx="159">
                  <c:v>58.665931962330305</c:v>
                </c:pt>
                <c:pt idx="160">
                  <c:v>59.601546349348219</c:v>
                </c:pt>
                <c:pt idx="161">
                  <c:v>60.154502837739201</c:v>
                </c:pt>
                <c:pt idx="162">
                  <c:v>60.920249462649885</c:v>
                </c:pt>
                <c:pt idx="163">
                  <c:v>60.920249462649885</c:v>
                </c:pt>
                <c:pt idx="164">
                  <c:v>60.920249462649885</c:v>
                </c:pt>
                <c:pt idx="165">
                  <c:v>60.920249462649885</c:v>
                </c:pt>
                <c:pt idx="166">
                  <c:v>60.920249462649885</c:v>
                </c:pt>
                <c:pt idx="167">
                  <c:v>61.090433443608163</c:v>
                </c:pt>
                <c:pt idx="168">
                  <c:v>61.260623992559204</c:v>
                </c:pt>
                <c:pt idx="169">
                  <c:v>61.388271214282334</c:v>
                </c:pt>
                <c:pt idx="170">
                  <c:v>61.686129097337563</c:v>
                </c:pt>
                <c:pt idx="171">
                  <c:v>61.771235043456493</c:v>
                </c:pt>
                <c:pt idx="172">
                  <c:v>61.813788632121614</c:v>
                </c:pt>
                <c:pt idx="173">
                  <c:v>61.813788632121614</c:v>
                </c:pt>
                <c:pt idx="174">
                  <c:v>61.984007090677409</c:v>
                </c:pt>
                <c:pt idx="175">
                  <c:v>62.196789397178186</c:v>
                </c:pt>
                <c:pt idx="176">
                  <c:v>62.707508786071337</c:v>
                </c:pt>
                <c:pt idx="177">
                  <c:v>63.048021200704689</c:v>
                </c:pt>
                <c:pt idx="178">
                  <c:v>63.090587098581075</c:v>
                </c:pt>
                <c:pt idx="179">
                  <c:v>63.345991100085087</c:v>
                </c:pt>
                <c:pt idx="180">
                  <c:v>63.345991100085087</c:v>
                </c:pt>
                <c:pt idx="181">
                  <c:v>64.02714062477196</c:v>
                </c:pt>
                <c:pt idx="182">
                  <c:v>64.197444410041257</c:v>
                </c:pt>
                <c:pt idx="183">
                  <c:v>64.452912389431049</c:v>
                </c:pt>
                <c:pt idx="184">
                  <c:v>64.623232576111789</c:v>
                </c:pt>
                <c:pt idx="185">
                  <c:v>65.176818484978966</c:v>
                </c:pt>
                <c:pt idx="186">
                  <c:v>65.219404885993768</c:v>
                </c:pt>
                <c:pt idx="187">
                  <c:v>65.347166548456457</c:v>
                </c:pt>
                <c:pt idx="188">
                  <c:v>65.474931899918559</c:v>
                </c:pt>
                <c:pt idx="189">
                  <c:v>65.517521170155106</c:v>
                </c:pt>
                <c:pt idx="190">
                  <c:v>65.517521170155106</c:v>
                </c:pt>
                <c:pt idx="191">
                  <c:v>65.517521170155106</c:v>
                </c:pt>
                <c:pt idx="192">
                  <c:v>65.517521170155106</c:v>
                </c:pt>
                <c:pt idx="193">
                  <c:v>65.81565753767299</c:v>
                </c:pt>
                <c:pt idx="194">
                  <c:v>65.81565753767299</c:v>
                </c:pt>
                <c:pt idx="195">
                  <c:v>66.028624380673548</c:v>
                </c:pt>
                <c:pt idx="196">
                  <c:v>66.028624380673548</c:v>
                </c:pt>
                <c:pt idx="197">
                  <c:v>66.156409404017353</c:v>
                </c:pt>
                <c:pt idx="198">
                  <c:v>66.624986040873992</c:v>
                </c:pt>
                <c:pt idx="199">
                  <c:v>66.710187119443503</c:v>
                </c:pt>
                <c:pt idx="200">
                  <c:v>66.710187119443503</c:v>
                </c:pt>
                <c:pt idx="201">
                  <c:v>66.837991809984914</c:v>
                </c:pt>
                <c:pt idx="202">
                  <c:v>66.837991809984914</c:v>
                </c:pt>
                <c:pt idx="203">
                  <c:v>67.093612252137689</c:v>
                </c:pt>
                <c:pt idx="204">
                  <c:v>67.13621709293443</c:v>
                </c:pt>
                <c:pt idx="205">
                  <c:v>67.221428003419888</c:v>
                </c:pt>
                <c:pt idx="206">
                  <c:v>67.221428003419888</c:v>
                </c:pt>
                <c:pt idx="207">
                  <c:v>67.221428003419888</c:v>
                </c:pt>
                <c:pt idx="208">
                  <c:v>67.775338857393649</c:v>
                </c:pt>
                <c:pt idx="209">
                  <c:v>69.863778673708566</c:v>
                </c:pt>
                <c:pt idx="210">
                  <c:v>69.863778673708566</c:v>
                </c:pt>
                <c:pt idx="211">
                  <c:v>70.034306946090368</c:v>
                </c:pt>
                <c:pt idx="212">
                  <c:v>70.076940037247113</c:v>
                </c:pt>
                <c:pt idx="213">
                  <c:v>70.290111631094149</c:v>
                </c:pt>
                <c:pt idx="214">
                  <c:v>70.460656271482534</c:v>
                </c:pt>
                <c:pt idx="215">
                  <c:v>70.673846277967286</c:v>
                </c:pt>
                <c:pt idx="216">
                  <c:v>70.972329470214675</c:v>
                </c:pt>
                <c:pt idx="217">
                  <c:v>71.142900294349403</c:v>
                </c:pt>
                <c:pt idx="218">
                  <c:v>71.142900294349403</c:v>
                </c:pt>
                <c:pt idx="219">
                  <c:v>71.142900294349403</c:v>
                </c:pt>
                <c:pt idx="220">
                  <c:v>71.484061577118183</c:v>
                </c:pt>
                <c:pt idx="221">
                  <c:v>71.484061577118183</c:v>
                </c:pt>
                <c:pt idx="222">
                  <c:v>71.569355988047164</c:v>
                </c:pt>
                <c:pt idx="223">
                  <c:v>71.825249036623518</c:v>
                </c:pt>
                <c:pt idx="224">
                  <c:v>71.86789930945838</c:v>
                </c:pt>
                <c:pt idx="225">
                  <c:v>72.123809534346407</c:v>
                </c:pt>
                <c:pt idx="226">
                  <c:v>72.678332188170756</c:v>
                </c:pt>
                <c:pt idx="227">
                  <c:v>72.678332188170756</c:v>
                </c:pt>
                <c:pt idx="228">
                  <c:v>72.763649498634805</c:v>
                </c:pt>
                <c:pt idx="229">
                  <c:v>73.190260579725177</c:v>
                </c:pt>
                <c:pt idx="230">
                  <c:v>73.190260579725177</c:v>
                </c:pt>
                <c:pt idx="231">
                  <c:v>73.318251875309855</c:v>
                </c:pt>
                <c:pt idx="232">
                  <c:v>73.318251875309855</c:v>
                </c:pt>
                <c:pt idx="233">
                  <c:v>73.360916458012866</c:v>
                </c:pt>
                <c:pt idx="234">
                  <c:v>73.48891265856129</c:v>
                </c:pt>
                <c:pt idx="235">
                  <c:v>73.48891265856129</c:v>
                </c:pt>
                <c:pt idx="236">
                  <c:v>73.74491609508803</c:v>
                </c:pt>
                <c:pt idx="237">
                  <c:v>73.915593226638336</c:v>
                </c:pt>
                <c:pt idx="238">
                  <c:v>73.915593226638336</c:v>
                </c:pt>
                <c:pt idx="239">
                  <c:v>74.128948835991523</c:v>
                </c:pt>
                <c:pt idx="240">
                  <c:v>75.153197952318664</c:v>
                </c:pt>
                <c:pt idx="241">
                  <c:v>75.238562667211554</c:v>
                </c:pt>
                <c:pt idx="242">
                  <c:v>75.238562667211554</c:v>
                </c:pt>
                <c:pt idx="243">
                  <c:v>75.49466661513442</c:v>
                </c:pt>
                <c:pt idx="244">
                  <c:v>75.49466661513442</c:v>
                </c:pt>
                <c:pt idx="245">
                  <c:v>75.750785266903279</c:v>
                </c:pt>
                <c:pt idx="246">
                  <c:v>76.263066676732976</c:v>
                </c:pt>
                <c:pt idx="247">
                  <c:v>76.51922943217113</c:v>
                </c:pt>
                <c:pt idx="248">
                  <c:v>77.287805884846023</c:v>
                </c:pt>
                <c:pt idx="249">
                  <c:v>77.287805884846023</c:v>
                </c:pt>
                <c:pt idx="250">
                  <c:v>77.842971129806742</c:v>
                </c:pt>
                <c:pt idx="251">
                  <c:v>78.526346110566706</c:v>
                </c:pt>
                <c:pt idx="252">
                  <c:v>78.526346110566706</c:v>
                </c:pt>
                <c:pt idx="253">
                  <c:v>78.953508516331084</c:v>
                </c:pt>
                <c:pt idx="254">
                  <c:v>78.953508516331084</c:v>
                </c:pt>
                <c:pt idx="255">
                  <c:v>78.996227000725355</c:v>
                </c:pt>
                <c:pt idx="256">
                  <c:v>79.380711716964996</c:v>
                </c:pt>
                <c:pt idx="257">
                  <c:v>79.380711716964996</c:v>
                </c:pt>
                <c:pt idx="258">
                  <c:v>80.662566027468813</c:v>
                </c:pt>
                <c:pt idx="259">
                  <c:v>82.457778477456259</c:v>
                </c:pt>
                <c:pt idx="260">
                  <c:v>82.457778477456259</c:v>
                </c:pt>
                <c:pt idx="261">
                  <c:v>83.654986108060626</c:v>
                </c:pt>
                <c:pt idx="262">
                  <c:v>83.654986108060626</c:v>
                </c:pt>
                <c:pt idx="263">
                  <c:v>83.697749429825535</c:v>
                </c:pt>
                <c:pt idx="264">
                  <c:v>84.510329918992937</c:v>
                </c:pt>
                <c:pt idx="265">
                  <c:v>84.766964823075554</c:v>
                </c:pt>
                <c:pt idx="266">
                  <c:v>84.980838439144947</c:v>
                </c:pt>
                <c:pt idx="267">
                  <c:v>85.536957469159688</c:v>
                </c:pt>
                <c:pt idx="268">
                  <c:v>85.536957469159688</c:v>
                </c:pt>
                <c:pt idx="269">
                  <c:v>85.708084856032769</c:v>
                </c:pt>
                <c:pt idx="270">
                  <c:v>85.708084856032769</c:v>
                </c:pt>
                <c:pt idx="271">
                  <c:v>85.708084856032769</c:v>
                </c:pt>
                <c:pt idx="272">
                  <c:v>85.708084856032769</c:v>
                </c:pt>
                <c:pt idx="273">
                  <c:v>85.75086772024693</c:v>
                </c:pt>
                <c:pt idx="274">
                  <c:v>86.178718745634072</c:v>
                </c:pt>
                <c:pt idx="275">
                  <c:v>86.178718745634072</c:v>
                </c:pt>
                <c:pt idx="276">
                  <c:v>86.221506086364457</c:v>
                </c:pt>
                <c:pt idx="277">
                  <c:v>86.221506086364457</c:v>
                </c:pt>
                <c:pt idx="278">
                  <c:v>86.221506086364457</c:v>
                </c:pt>
                <c:pt idx="279">
                  <c:v>86.606610463602507</c:v>
                </c:pt>
                <c:pt idx="280">
                  <c:v>86.820571580416598</c:v>
                </c:pt>
                <c:pt idx="281">
                  <c:v>86.948953132575625</c:v>
                </c:pt>
                <c:pt idx="282">
                  <c:v>87.120134230865091</c:v>
                </c:pt>
                <c:pt idx="283">
                  <c:v>87.120134230865091</c:v>
                </c:pt>
                <c:pt idx="284">
                  <c:v>88.19016354227908</c:v>
                </c:pt>
                <c:pt idx="285">
                  <c:v>88.232970001708892</c:v>
                </c:pt>
                <c:pt idx="286">
                  <c:v>88.232970001708892</c:v>
                </c:pt>
                <c:pt idx="287">
                  <c:v>88.575436315533125</c:v>
                </c:pt>
                <c:pt idx="288">
                  <c:v>88.832303127750535</c:v>
                </c:pt>
                <c:pt idx="289">
                  <c:v>89.260447004915321</c:v>
                </c:pt>
                <c:pt idx="290">
                  <c:v>89.688631531186843</c:v>
                </c:pt>
                <c:pt idx="291">
                  <c:v>89.688631531186843</c:v>
                </c:pt>
                <c:pt idx="292">
                  <c:v>89.774273313803008</c:v>
                </c:pt>
                <c:pt idx="293">
                  <c:v>89.774273313803008</c:v>
                </c:pt>
                <c:pt idx="294">
                  <c:v>90.330984524471845</c:v>
                </c:pt>
                <c:pt idx="295">
                  <c:v>90.330984524471845</c:v>
                </c:pt>
                <c:pt idx="296">
                  <c:v>90.330984524471845</c:v>
                </c:pt>
                <c:pt idx="297">
                  <c:v>90.459466094967212</c:v>
                </c:pt>
                <c:pt idx="298">
                  <c:v>90.587951322362073</c:v>
                </c:pt>
                <c:pt idx="299">
                  <c:v>91.187597397758637</c:v>
                </c:pt>
                <c:pt idx="300">
                  <c:v>91.273267622715764</c:v>
                </c:pt>
                <c:pt idx="301">
                  <c:v>92.001530132512798</c:v>
                </c:pt>
                <c:pt idx="302">
                  <c:v>92.558515949722334</c:v>
                </c:pt>
                <c:pt idx="303">
                  <c:v>92.558515949722334</c:v>
                </c:pt>
                <c:pt idx="304">
                  <c:v>93.158423568483045</c:v>
                </c:pt>
                <c:pt idx="305">
                  <c:v>93.201277157444622</c:v>
                </c:pt>
                <c:pt idx="306">
                  <c:v>93.415551191178892</c:v>
                </c:pt>
                <c:pt idx="307">
                  <c:v>93.501263646059158</c:v>
                </c:pt>
                <c:pt idx="308">
                  <c:v>93.586977724516672</c:v>
                </c:pt>
                <c:pt idx="309">
                  <c:v>93.929850273155239</c:v>
                </c:pt>
                <c:pt idx="310">
                  <c:v>94.101296287685301</c:v>
                </c:pt>
                <c:pt idx="311">
                  <c:v>94.487073559676361</c:v>
                </c:pt>
                <c:pt idx="312">
                  <c:v>94.487073559676361</c:v>
                </c:pt>
                <c:pt idx="313">
                  <c:v>94.615673287494914</c:v>
                </c:pt>
                <c:pt idx="314">
                  <c:v>94.744276666953454</c:v>
                </c:pt>
                <c:pt idx="315">
                  <c:v>94.744276666953454</c:v>
                </c:pt>
                <c:pt idx="316">
                  <c:v>94.830014281867719</c:v>
                </c:pt>
                <c:pt idx="317">
                  <c:v>94.958623747031652</c:v>
                </c:pt>
                <c:pt idx="318">
                  <c:v>94.958623747031652</c:v>
                </c:pt>
                <c:pt idx="319">
                  <c:v>95.001494380140244</c:v>
                </c:pt>
                <c:pt idx="320">
                  <c:v>95.001494380140244</c:v>
                </c:pt>
                <c:pt idx="321">
                  <c:v>95.044365418932458</c:v>
                </c:pt>
                <c:pt idx="322">
                  <c:v>95.644602555431788</c:v>
                </c:pt>
                <c:pt idx="323">
                  <c:v>96.116273218308493</c:v>
                </c:pt>
                <c:pt idx="324">
                  <c:v>96.287801989227432</c:v>
                </c:pt>
                <c:pt idx="325">
                  <c:v>96.416452825220432</c:v>
                </c:pt>
                <c:pt idx="326">
                  <c:v>97.360003787093106</c:v>
                </c:pt>
                <c:pt idx="327">
                  <c:v>97.360003787093106</c:v>
                </c:pt>
                <c:pt idx="328">
                  <c:v>97.488685029506357</c:v>
                </c:pt>
                <c:pt idx="329">
                  <c:v>97.488685029506357</c:v>
                </c:pt>
                <c:pt idx="330">
                  <c:v>97.703161873477072</c:v>
                </c:pt>
                <c:pt idx="331">
                  <c:v>97.874750644174526</c:v>
                </c:pt>
                <c:pt idx="332">
                  <c:v>98.132145958520866</c:v>
                </c:pt>
                <c:pt idx="333">
                  <c:v>98.260849086577494</c:v>
                </c:pt>
                <c:pt idx="334">
                  <c:v>98.47536240445686</c:v>
                </c:pt>
                <c:pt idx="335">
                  <c:v>98.646980352334324</c:v>
                </c:pt>
                <c:pt idx="336">
                  <c:v>98.904419429205817</c:v>
                </c:pt>
                <c:pt idx="337">
                  <c:v>98.904419429205817</c:v>
                </c:pt>
                <c:pt idx="338">
                  <c:v>99.376428949460973</c:v>
                </c:pt>
                <c:pt idx="339">
                  <c:v>99.376428949460973</c:v>
                </c:pt>
                <c:pt idx="340">
                  <c:v>99.376428949460973</c:v>
                </c:pt>
                <c:pt idx="341">
                  <c:v>99.419341336390346</c:v>
                </c:pt>
                <c:pt idx="342">
                  <c:v>99.419341336390346</c:v>
                </c:pt>
                <c:pt idx="343">
                  <c:v>99.462254128384103</c:v>
                </c:pt>
                <c:pt idx="344">
                  <c:v>99.805571045931785</c:v>
                </c:pt>
                <c:pt idx="345">
                  <c:v>99.891404325542311</c:v>
                </c:pt>
                <c:pt idx="346">
                  <c:v>100.02015728243067</c:v>
                </c:pt>
                <c:pt idx="347">
                  <c:v>100.02015728243067</c:v>
                </c:pt>
                <c:pt idx="348">
                  <c:v>100.02015728243067</c:v>
                </c:pt>
                <c:pt idx="349">
                  <c:v>100.36351631949374</c:v>
                </c:pt>
                <c:pt idx="350">
                  <c:v>100.53520555659262</c:v>
                </c:pt>
                <c:pt idx="351">
                  <c:v>101.35081789871663</c:v>
                </c:pt>
                <c:pt idx="352">
                  <c:v>101.4366803308602</c:v>
                </c:pt>
                <c:pt idx="353">
                  <c:v>101.4366803308602</c:v>
                </c:pt>
                <c:pt idx="354">
                  <c:v>101.47961215410837</c:v>
                </c:pt>
                <c:pt idx="355">
                  <c:v>101.90895264829452</c:v>
                </c:pt>
                <c:pt idx="356">
                  <c:v>102.33833361410777</c:v>
                </c:pt>
                <c:pt idx="357">
                  <c:v>102.33833361410777</c:v>
                </c:pt>
                <c:pt idx="358">
                  <c:v>102.38127393639763</c:v>
                </c:pt>
                <c:pt idx="359">
                  <c:v>102.59598161748147</c:v>
                </c:pt>
                <c:pt idx="360">
                  <c:v>102.59598161748147</c:v>
                </c:pt>
                <c:pt idx="361">
                  <c:v>103.0683741213974</c:v>
                </c:pt>
                <c:pt idx="362">
                  <c:v>103.11132132192665</c:v>
                </c:pt>
                <c:pt idx="363">
                  <c:v>103.2401653507806</c:v>
                </c:pt>
                <c:pt idx="364">
                  <c:v>103.2401653507806</c:v>
                </c:pt>
                <c:pt idx="365">
                  <c:v>103.2401653507806</c:v>
                </c:pt>
                <c:pt idx="366">
                  <c:v>103.32606339267841</c:v>
                </c:pt>
                <c:pt idx="367">
                  <c:v>104.14217548534698</c:v>
                </c:pt>
                <c:pt idx="368">
                  <c:v>104.14217548534698</c:v>
                </c:pt>
                <c:pt idx="369">
                  <c:v>104.14217548534698</c:v>
                </c:pt>
                <c:pt idx="370">
                  <c:v>104.31400716147297</c:v>
                </c:pt>
                <c:pt idx="371">
                  <c:v>104.52880585514744</c:v>
                </c:pt>
                <c:pt idx="372">
                  <c:v>104.52880585514744</c:v>
                </c:pt>
                <c:pt idx="373">
                  <c:v>104.52880585514744</c:v>
                </c:pt>
                <c:pt idx="374">
                  <c:v>104.61472816311314</c:v>
                </c:pt>
                <c:pt idx="375">
                  <c:v>104.61472816311314</c:v>
                </c:pt>
                <c:pt idx="376">
                  <c:v>104.70065208843316</c:v>
                </c:pt>
                <c:pt idx="377">
                  <c:v>105.77483759966231</c:v>
                </c:pt>
                <c:pt idx="378">
                  <c:v>105.90375683828266</c:v>
                </c:pt>
                <c:pt idx="379">
                  <c:v>106.5484075896029</c:v>
                </c:pt>
                <c:pt idx="380">
                  <c:v>106.59138753913383</c:v>
                </c:pt>
                <c:pt idx="381">
                  <c:v>106.59138753913383</c:v>
                </c:pt>
                <c:pt idx="382">
                  <c:v>106.59138753913383</c:v>
                </c:pt>
                <c:pt idx="383">
                  <c:v>106.59138753913383</c:v>
                </c:pt>
                <c:pt idx="384">
                  <c:v>106.67734865037913</c:v>
                </c:pt>
                <c:pt idx="385">
                  <c:v>106.72032981208147</c:v>
                </c:pt>
                <c:pt idx="386">
                  <c:v>106.89225849928248</c:v>
                </c:pt>
                <c:pt idx="387">
                  <c:v>106.89225849928248</c:v>
                </c:pt>
                <c:pt idx="388">
                  <c:v>106.89225849928248</c:v>
                </c:pt>
                <c:pt idx="389">
                  <c:v>106.97822526703429</c:v>
                </c:pt>
                <c:pt idx="390">
                  <c:v>106.97822526703429</c:v>
                </c:pt>
                <c:pt idx="391">
                  <c:v>107.06419365082299</c:v>
                </c:pt>
                <c:pt idx="392">
                  <c:v>107.23613526631989</c:v>
                </c:pt>
                <c:pt idx="393">
                  <c:v>107.23613526631989</c:v>
                </c:pt>
                <c:pt idx="394">
                  <c:v>107.62302753304476</c:v>
                </c:pt>
                <c:pt idx="395">
                  <c:v>107.62302753304476</c:v>
                </c:pt>
                <c:pt idx="396">
                  <c:v>108.5689019127442</c:v>
                </c:pt>
                <c:pt idx="397">
                  <c:v>108.61190084677276</c:v>
                </c:pt>
                <c:pt idx="398">
                  <c:v>109.81603491317799</c:v>
                </c:pt>
                <c:pt idx="399">
                  <c:v>110.07410481484463</c:v>
                </c:pt>
                <c:pt idx="400">
                  <c:v>110.28917416470112</c:v>
                </c:pt>
                <c:pt idx="401">
                  <c:v>110.3752047295269</c:v>
                </c:pt>
                <c:pt idx="402">
                  <c:v>110.3752047295269</c:v>
                </c:pt>
                <c:pt idx="403">
                  <c:v>110.3752047295269</c:v>
                </c:pt>
                <c:pt idx="404">
                  <c:v>110.3752047295269</c:v>
                </c:pt>
                <c:pt idx="405">
                  <c:v>111.57980210080369</c:v>
                </c:pt>
                <c:pt idx="406">
                  <c:v>111.57980210080369</c:v>
                </c:pt>
                <c:pt idx="407">
                  <c:v>111.83797125709648</c:v>
                </c:pt>
                <c:pt idx="408">
                  <c:v>113.43033519046664</c:v>
                </c:pt>
                <c:pt idx="409">
                  <c:v>114.37740781749092</c:v>
                </c:pt>
                <c:pt idx="410">
                  <c:v>114.37740781749092</c:v>
                </c:pt>
                <c:pt idx="411">
                  <c:v>114.54962379749121</c:v>
                </c:pt>
                <c:pt idx="412">
                  <c:v>115.32467548761763</c:v>
                </c:pt>
                <c:pt idx="413">
                  <c:v>115.36773774224686</c:v>
                </c:pt>
                <c:pt idx="414">
                  <c:v>116.05678859910751</c:v>
                </c:pt>
                <c:pt idx="415">
                  <c:v>116.09985770128182</c:v>
                </c:pt>
                <c:pt idx="416">
                  <c:v>116.09985770128182</c:v>
                </c:pt>
                <c:pt idx="417">
                  <c:v>116.09985770128182</c:v>
                </c:pt>
                <c:pt idx="418">
                  <c:v>116.09985770128182</c:v>
                </c:pt>
                <c:pt idx="419">
                  <c:v>116.31520925318127</c:v>
                </c:pt>
                <c:pt idx="420">
                  <c:v>116.48749774357648</c:v>
                </c:pt>
                <c:pt idx="421">
                  <c:v>116.53057087291391</c:v>
                </c:pt>
                <c:pt idx="422">
                  <c:v>116.83209405308131</c:v>
                </c:pt>
                <c:pt idx="423">
                  <c:v>116.83209405308131</c:v>
                </c:pt>
                <c:pt idx="424">
                  <c:v>116.83209405308131</c:v>
                </c:pt>
                <c:pt idx="425">
                  <c:v>117.9091235961137</c:v>
                </c:pt>
                <c:pt idx="426">
                  <c:v>119.20189109623038</c:v>
                </c:pt>
                <c:pt idx="427">
                  <c:v>119.28808847207441</c:v>
                </c:pt>
                <c:pt idx="428">
                  <c:v>119.50358895187279</c:v>
                </c:pt>
                <c:pt idx="429">
                  <c:v>119.76220280256351</c:v>
                </c:pt>
                <c:pt idx="430">
                  <c:v>119.89151515818834</c:v>
                </c:pt>
                <c:pt idx="431">
                  <c:v>119.93462008117612</c:v>
                </c:pt>
                <c:pt idx="432">
                  <c:v>120.06393726339472</c:v>
                </c:pt>
                <c:pt idx="433">
                  <c:v>120.06393726339472</c:v>
                </c:pt>
                <c:pt idx="434">
                  <c:v>120.06393726339472</c:v>
                </c:pt>
                <c:pt idx="435">
                  <c:v>120.49502067925069</c:v>
                </c:pt>
                <c:pt idx="436">
                  <c:v>120.96925888315315</c:v>
                </c:pt>
                <c:pt idx="437">
                  <c:v>120.96925888315315</c:v>
                </c:pt>
                <c:pt idx="438">
                  <c:v>121.18483778640149</c:v>
                </c:pt>
                <c:pt idx="439">
                  <c:v>121.18483778640149</c:v>
                </c:pt>
                <c:pt idx="440">
                  <c:v>121.18483778640149</c:v>
                </c:pt>
                <c:pt idx="441">
                  <c:v>121.18483778640149</c:v>
                </c:pt>
                <c:pt idx="442">
                  <c:v>121.18483778640149</c:v>
                </c:pt>
                <c:pt idx="443">
                  <c:v>121.52978493740571</c:v>
                </c:pt>
                <c:pt idx="444">
                  <c:v>121.57290514031277</c:v>
                </c:pt>
                <c:pt idx="445">
                  <c:v>121.91788123460829</c:v>
                </c:pt>
                <c:pt idx="446">
                  <c:v>121.91788123460829</c:v>
                </c:pt>
                <c:pt idx="447">
                  <c:v>122.21975641905145</c:v>
                </c:pt>
                <c:pt idx="448">
                  <c:v>122.86669812484615</c:v>
                </c:pt>
                <c:pt idx="449">
                  <c:v>123.29804282272532</c:v>
                </c:pt>
                <c:pt idx="450">
                  <c:v>123.47059195119523</c:v>
                </c:pt>
                <c:pt idx="451">
                  <c:v>123.9451351957163</c:v>
                </c:pt>
                <c:pt idx="452">
                  <c:v>124.03142100744593</c:v>
                </c:pt>
                <c:pt idx="453">
                  <c:v>124.11770842576968</c:v>
                </c:pt>
                <c:pt idx="454">
                  <c:v>124.20399745063999</c:v>
                </c:pt>
                <c:pt idx="455">
                  <c:v>125.02382330433662</c:v>
                </c:pt>
                <c:pt idx="456">
                  <c:v>125.02382330433662</c:v>
                </c:pt>
                <c:pt idx="457">
                  <c:v>125.28274579451521</c:v>
                </c:pt>
                <c:pt idx="458">
                  <c:v>125.4122124596155</c:v>
                </c:pt>
                <c:pt idx="459">
                  <c:v>125.49852557698503</c:v>
                </c:pt>
                <c:pt idx="460">
                  <c:v>125.54168273784279</c:v>
                </c:pt>
                <c:pt idx="461">
                  <c:v>125.67115662903687</c:v>
                </c:pt>
                <c:pt idx="462">
                  <c:v>125.80063413303746</c:v>
                </c:pt>
                <c:pt idx="463">
                  <c:v>126.36174506111908</c:v>
                </c:pt>
                <c:pt idx="464">
                  <c:v>126.75024620512565</c:v>
                </c:pt>
                <c:pt idx="465">
                  <c:v>126.75024620512565</c:v>
                </c:pt>
                <c:pt idx="466">
                  <c:v>127.26829829032582</c:v>
                </c:pt>
                <c:pt idx="467">
                  <c:v>127.52734599855442</c:v>
                </c:pt>
                <c:pt idx="468">
                  <c:v>128.21821048923815</c:v>
                </c:pt>
                <c:pt idx="469">
                  <c:v>128.21821048923815</c:v>
                </c:pt>
                <c:pt idx="470">
                  <c:v>128.21821048923815</c:v>
                </c:pt>
                <c:pt idx="471">
                  <c:v>128.6932393874005</c:v>
                </c:pt>
                <c:pt idx="472">
                  <c:v>129.03874542674941</c:v>
                </c:pt>
                <c:pt idx="473">
                  <c:v>129.25469973275054</c:v>
                </c:pt>
                <c:pt idx="474">
                  <c:v>129.72983448682552</c:v>
                </c:pt>
                <c:pt idx="475">
                  <c:v>130.24821862864667</c:v>
                </c:pt>
                <c:pt idx="476">
                  <c:v>130.93948726063775</c:v>
                </c:pt>
                <c:pt idx="477">
                  <c:v>130.98269495633798</c:v>
                </c:pt>
                <c:pt idx="478">
                  <c:v>131.28516004533978</c:v>
                </c:pt>
                <c:pt idx="479">
                  <c:v>131.41479395053295</c:v>
                </c:pt>
                <c:pt idx="480">
                  <c:v>131.63085847180523</c:v>
                </c:pt>
                <c:pt idx="481">
                  <c:v>131.84693300820783</c:v>
                </c:pt>
                <c:pt idx="482">
                  <c:v>132.36555275287915</c:v>
                </c:pt>
                <c:pt idx="483">
                  <c:v>132.36555275287915</c:v>
                </c:pt>
                <c:pt idx="484">
                  <c:v>132.36555275287915</c:v>
                </c:pt>
                <c:pt idx="485">
                  <c:v>132.45199498433192</c:v>
                </c:pt>
                <c:pt idx="486">
                  <c:v>132.62488425310357</c:v>
                </c:pt>
                <c:pt idx="487">
                  <c:v>132.62488425310357</c:v>
                </c:pt>
                <c:pt idx="488">
                  <c:v>132.71133129032793</c:v>
                </c:pt>
                <c:pt idx="489">
                  <c:v>132.75455540962898</c:v>
                </c:pt>
                <c:pt idx="490">
                  <c:v>132.79777992938142</c:v>
                </c:pt>
                <c:pt idx="491">
                  <c:v>132.88423017021682</c:v>
                </c:pt>
                <c:pt idx="492">
                  <c:v>132.88423017021682</c:v>
                </c:pt>
                <c:pt idx="493">
                  <c:v>132.88423017021682</c:v>
                </c:pt>
                <c:pt idx="494">
                  <c:v>132.92745589128796</c:v>
                </c:pt>
                <c:pt idx="495">
                  <c:v>132.92745589128796</c:v>
                </c:pt>
                <c:pt idx="496">
                  <c:v>132.92745589128796</c:v>
                </c:pt>
                <c:pt idx="497">
                  <c:v>133.40296524999985</c:v>
                </c:pt>
                <c:pt idx="498">
                  <c:v>133.87852305259659</c:v>
                </c:pt>
                <c:pt idx="499">
                  <c:v>133.87852305259659</c:v>
                </c:pt>
                <c:pt idx="500">
                  <c:v>134.05146517197511</c:v>
                </c:pt>
                <c:pt idx="501">
                  <c:v>134.09470170251947</c:v>
                </c:pt>
                <c:pt idx="502">
                  <c:v>134.09470170251947</c:v>
                </c:pt>
                <c:pt idx="503">
                  <c:v>134.7000551556018</c:v>
                </c:pt>
                <c:pt idx="504">
                  <c:v>134.7000551556018</c:v>
                </c:pt>
                <c:pt idx="505">
                  <c:v>134.87302769243573</c:v>
                </c:pt>
                <c:pt idx="506">
                  <c:v>135.99750522802759</c:v>
                </c:pt>
                <c:pt idx="507">
                  <c:v>136.38681045843742</c:v>
                </c:pt>
                <c:pt idx="508">
                  <c:v>137.90108316929761</c:v>
                </c:pt>
                <c:pt idx="509">
                  <c:v>138.72332201368832</c:v>
                </c:pt>
                <c:pt idx="510">
                  <c:v>138.93972463677778</c:v>
                </c:pt>
                <c:pt idx="511">
                  <c:v>138.93972463677778</c:v>
                </c:pt>
                <c:pt idx="512">
                  <c:v>139.11285392820707</c:v>
                </c:pt>
                <c:pt idx="513">
                  <c:v>139.11285392820707</c:v>
                </c:pt>
                <c:pt idx="514">
                  <c:v>139.11285392820707</c:v>
                </c:pt>
                <c:pt idx="515">
                  <c:v>139.45913169068183</c:v>
                </c:pt>
                <c:pt idx="516">
                  <c:v>139.45913169068183</c:v>
                </c:pt>
                <c:pt idx="517">
                  <c:v>139.45913169068183</c:v>
                </c:pt>
                <c:pt idx="518">
                  <c:v>139.89201485166387</c:v>
                </c:pt>
                <c:pt idx="519">
                  <c:v>140.1950568335875</c:v>
                </c:pt>
                <c:pt idx="520">
                  <c:v>140.23835014308119</c:v>
                </c:pt>
                <c:pt idx="521">
                  <c:v>140.41152737529629</c:v>
                </c:pt>
                <c:pt idx="522">
                  <c:v>140.49811838786539</c:v>
                </c:pt>
                <c:pt idx="523">
                  <c:v>140.49811838786539</c:v>
                </c:pt>
                <c:pt idx="524">
                  <c:v>140.58471099801264</c:v>
                </c:pt>
                <c:pt idx="525">
                  <c:v>142.10034023395292</c:v>
                </c:pt>
                <c:pt idx="526">
                  <c:v>142.10034023395292</c:v>
                </c:pt>
                <c:pt idx="527">
                  <c:v>142.18696239079355</c:v>
                </c:pt>
                <c:pt idx="528">
                  <c:v>142.44683844108164</c:v>
                </c:pt>
                <c:pt idx="529">
                  <c:v>142.44683844108164</c:v>
                </c:pt>
                <c:pt idx="530">
                  <c:v>143.74643419698384</c:v>
                </c:pt>
                <c:pt idx="531">
                  <c:v>143.83308668229267</c:v>
                </c:pt>
                <c:pt idx="532">
                  <c:v>143.91974076336564</c:v>
                </c:pt>
                <c:pt idx="533">
                  <c:v>144.04972487693007</c:v>
                </c:pt>
                <c:pt idx="534">
                  <c:v>144.69969929464668</c:v>
                </c:pt>
                <c:pt idx="535">
                  <c:v>145.13306542727366</c:v>
                </c:pt>
                <c:pt idx="536">
                  <c:v>146.21665520547666</c:v>
                </c:pt>
                <c:pt idx="537">
                  <c:v>146.21665520547666</c:v>
                </c:pt>
                <c:pt idx="538">
                  <c:v>146.60680851891553</c:v>
                </c:pt>
                <c:pt idx="539">
                  <c:v>146.78022035449115</c:v>
                </c:pt>
                <c:pt idx="540">
                  <c:v>147.21377784048849</c:v>
                </c:pt>
                <c:pt idx="541">
                  <c:v>147.56065252030092</c:v>
                </c:pt>
                <c:pt idx="542">
                  <c:v>148.42795077516277</c:v>
                </c:pt>
                <c:pt idx="543">
                  <c:v>148.94840620812715</c:v>
                </c:pt>
                <c:pt idx="544">
                  <c:v>149.85934120245554</c:v>
                </c:pt>
                <c:pt idx="545">
                  <c:v>149.98948910681227</c:v>
                </c:pt>
                <c:pt idx="546">
                  <c:v>150.03287253781883</c:v>
                </c:pt>
                <c:pt idx="547">
                  <c:v>150.03287253781883</c:v>
                </c:pt>
                <c:pt idx="548">
                  <c:v>150.29318148376765</c:v>
                </c:pt>
                <c:pt idx="549">
                  <c:v>150.59689336593263</c:v>
                </c:pt>
                <c:pt idx="550">
                  <c:v>151.5515433846021</c:v>
                </c:pt>
                <c:pt idx="551">
                  <c:v>152.28935939549987</c:v>
                </c:pt>
                <c:pt idx="552">
                  <c:v>152.63660671137001</c:v>
                </c:pt>
                <c:pt idx="553">
                  <c:v>152.63660671137001</c:v>
                </c:pt>
                <c:pt idx="554">
                  <c:v>152.94046899467179</c:v>
                </c:pt>
                <c:pt idx="555">
                  <c:v>153.02729036935887</c:v>
                </c:pt>
                <c:pt idx="556">
                  <c:v>153.6350845315028</c:v>
                </c:pt>
                <c:pt idx="557">
                  <c:v>154.373225069575</c:v>
                </c:pt>
                <c:pt idx="558">
                  <c:v>154.72062507598781</c:v>
                </c:pt>
                <c:pt idx="559">
                  <c:v>155.19834161955765</c:v>
                </c:pt>
                <c:pt idx="560">
                  <c:v>157.2400356887172</c:v>
                </c:pt>
                <c:pt idx="561">
                  <c:v>157.2400356887172</c:v>
                </c:pt>
                <c:pt idx="562">
                  <c:v>157.89182487248445</c:v>
                </c:pt>
                <c:pt idx="563">
                  <c:v>158.1091077867361</c:v>
                </c:pt>
                <c:pt idx="564">
                  <c:v>158.1091077867361</c:v>
                </c:pt>
                <c:pt idx="565">
                  <c:v>158.1091077867361</c:v>
                </c:pt>
                <c:pt idx="566">
                  <c:v>158.1091077867361</c:v>
                </c:pt>
                <c:pt idx="567">
                  <c:v>158.23948229946819</c:v>
                </c:pt>
                <c:pt idx="568">
                  <c:v>158.32640062626749</c:v>
                </c:pt>
                <c:pt idx="569">
                  <c:v>159.10873701860166</c:v>
                </c:pt>
                <c:pt idx="570">
                  <c:v>159.10873701860166</c:v>
                </c:pt>
                <c:pt idx="571">
                  <c:v>159.32607550500776</c:v>
                </c:pt>
                <c:pt idx="572">
                  <c:v>159.76078224065361</c:v>
                </c:pt>
                <c:pt idx="573">
                  <c:v>160.32596031608853</c:v>
                </c:pt>
                <c:pt idx="574">
                  <c:v>160.45639554738702</c:v>
                </c:pt>
                <c:pt idx="575">
                  <c:v>160.45639554738702</c:v>
                </c:pt>
                <c:pt idx="576">
                  <c:v>161.80443530067336</c:v>
                </c:pt>
                <c:pt idx="577">
                  <c:v>161.93491098569302</c:v>
                </c:pt>
                <c:pt idx="578">
                  <c:v>162.19587306099646</c:v>
                </c:pt>
                <c:pt idx="579">
                  <c:v>163.15285610451187</c:v>
                </c:pt>
                <c:pt idx="580">
                  <c:v>163.15285610451187</c:v>
                </c:pt>
                <c:pt idx="581">
                  <c:v>163.58791181414742</c:v>
                </c:pt>
                <c:pt idx="582">
                  <c:v>163.84896426152054</c:v>
                </c:pt>
                <c:pt idx="583">
                  <c:v>164.41462683150351</c:v>
                </c:pt>
                <c:pt idx="584">
                  <c:v>164.45814211020223</c:v>
                </c:pt>
                <c:pt idx="585">
                  <c:v>165.54615281410889</c:v>
                </c:pt>
                <c:pt idx="586">
                  <c:v>166.02495593979484</c:v>
                </c:pt>
                <c:pt idx="587">
                  <c:v>166.80855530277148</c:v>
                </c:pt>
                <c:pt idx="588">
                  <c:v>167.11332302660034</c:v>
                </c:pt>
                <c:pt idx="589">
                  <c:v>167.15686285612151</c:v>
                </c:pt>
                <c:pt idx="590">
                  <c:v>171.68716508965244</c:v>
                </c:pt>
                <c:pt idx="591">
                  <c:v>172.60245655735167</c:v>
                </c:pt>
                <c:pt idx="592">
                  <c:v>173.51792225114585</c:v>
                </c:pt>
                <c:pt idx="593">
                  <c:v>173.51792225114585</c:v>
                </c:pt>
                <c:pt idx="594">
                  <c:v>174.43356211725026</c:v>
                </c:pt>
                <c:pt idx="595">
                  <c:v>174.95686307700316</c:v>
                </c:pt>
                <c:pt idx="596">
                  <c:v>175.21853487438395</c:v>
                </c:pt>
                <c:pt idx="597">
                  <c:v>175.39299063382541</c:v>
                </c:pt>
                <c:pt idx="598">
                  <c:v>175.48022088176324</c:v>
                </c:pt>
                <c:pt idx="599">
                  <c:v>178.35970446453328</c:v>
                </c:pt>
                <c:pt idx="600">
                  <c:v>180.76058623662863</c:v>
                </c:pt>
                <c:pt idx="601">
                  <c:v>182.33271789698705</c:v>
                </c:pt>
                <c:pt idx="602">
                  <c:v>182.76951171643617</c:v>
                </c:pt>
                <c:pt idx="603">
                  <c:v>182.76951171643617</c:v>
                </c:pt>
                <c:pt idx="604">
                  <c:v>183.51215156517242</c:v>
                </c:pt>
                <c:pt idx="605">
                  <c:v>183.51215156517242</c:v>
                </c:pt>
                <c:pt idx="606">
                  <c:v>183.68690688627987</c:v>
                </c:pt>
                <c:pt idx="607">
                  <c:v>184.42968725388764</c:v>
                </c:pt>
                <c:pt idx="608">
                  <c:v>186.30899220533976</c:v>
                </c:pt>
                <c:pt idx="609">
                  <c:v>186.30899220533976</c:v>
                </c:pt>
                <c:pt idx="610">
                  <c:v>186.30899220533976</c:v>
                </c:pt>
                <c:pt idx="611">
                  <c:v>187.18333530832663</c:v>
                </c:pt>
                <c:pt idx="612">
                  <c:v>188.88875662086366</c:v>
                </c:pt>
                <c:pt idx="613">
                  <c:v>190.20102585049369</c:v>
                </c:pt>
                <c:pt idx="614">
                  <c:v>190.24477424646221</c:v>
                </c:pt>
                <c:pt idx="615">
                  <c:v>190.28852303516382</c:v>
                </c:pt>
                <c:pt idx="616">
                  <c:v>191.33861176891659</c:v>
                </c:pt>
                <c:pt idx="617">
                  <c:v>192.34515900079563</c:v>
                </c:pt>
                <c:pt idx="618">
                  <c:v>193.83347865694137</c:v>
                </c:pt>
                <c:pt idx="619">
                  <c:v>194.88433026461757</c:v>
                </c:pt>
                <c:pt idx="620">
                  <c:v>196.19821238431632</c:v>
                </c:pt>
                <c:pt idx="621">
                  <c:v>196.19821238431632</c:v>
                </c:pt>
                <c:pt idx="622">
                  <c:v>196.54864053241528</c:v>
                </c:pt>
                <c:pt idx="623">
                  <c:v>196.85528573707671</c:v>
                </c:pt>
                <c:pt idx="624">
                  <c:v>198.38879974104665</c:v>
                </c:pt>
                <c:pt idx="625">
                  <c:v>198.65173603739086</c:v>
                </c:pt>
                <c:pt idx="626">
                  <c:v>199.1776509247226</c:v>
                </c:pt>
                <c:pt idx="627">
                  <c:v>199.74745568079967</c:v>
                </c:pt>
                <c:pt idx="628">
                  <c:v>200.09813764701011</c:v>
                </c:pt>
                <c:pt idx="629">
                  <c:v>200.88726366326824</c:v>
                </c:pt>
                <c:pt idx="630">
                  <c:v>200.88726366326824</c:v>
                </c:pt>
                <c:pt idx="631">
                  <c:v>201.28187422079779</c:v>
                </c:pt>
                <c:pt idx="632">
                  <c:v>203.34313307797188</c:v>
                </c:pt>
                <c:pt idx="633">
                  <c:v>204.30827446594026</c:v>
                </c:pt>
                <c:pt idx="634">
                  <c:v>205.05419512127457</c:v>
                </c:pt>
                <c:pt idx="635">
                  <c:v>205.05419512127457</c:v>
                </c:pt>
                <c:pt idx="636">
                  <c:v>206.89754204836495</c:v>
                </c:pt>
                <c:pt idx="637">
                  <c:v>207.6877587965914</c:v>
                </c:pt>
                <c:pt idx="638">
                  <c:v>208.69766428892905</c:v>
                </c:pt>
                <c:pt idx="639">
                  <c:v>208.91723628574559</c:v>
                </c:pt>
                <c:pt idx="640">
                  <c:v>211.94832593618665</c:v>
                </c:pt>
                <c:pt idx="641">
                  <c:v>212.21198670240071</c:v>
                </c:pt>
                <c:pt idx="642">
                  <c:v>212.38776834381503</c:v>
                </c:pt>
                <c:pt idx="643">
                  <c:v>214.18988972798601</c:v>
                </c:pt>
                <c:pt idx="644">
                  <c:v>214.36574151900032</c:v>
                </c:pt>
                <c:pt idx="645">
                  <c:v>215.64085339528248</c:v>
                </c:pt>
                <c:pt idx="646">
                  <c:v>215.86073337465174</c:v>
                </c:pt>
                <c:pt idx="647">
                  <c:v>216.25654186838634</c:v>
                </c:pt>
                <c:pt idx="648">
                  <c:v>216.78433558221812</c:v>
                </c:pt>
                <c:pt idx="649">
                  <c:v>217.00426617405418</c:v>
                </c:pt>
                <c:pt idx="650">
                  <c:v>217.13622920006208</c:v>
                </c:pt>
                <c:pt idx="651">
                  <c:v>217.75210296961521</c:v>
                </c:pt>
                <c:pt idx="652">
                  <c:v>219.51216253083575</c:v>
                </c:pt>
                <c:pt idx="653">
                  <c:v>220.39242568258155</c:v>
                </c:pt>
                <c:pt idx="654">
                  <c:v>221.49297331705432</c:v>
                </c:pt>
                <c:pt idx="655">
                  <c:v>223.38648341663671</c:v>
                </c:pt>
                <c:pt idx="656">
                  <c:v>223.73884361532993</c:v>
                </c:pt>
                <c:pt idx="657">
                  <c:v>223.73884361532993</c:v>
                </c:pt>
                <c:pt idx="658">
                  <c:v>224.61985284884969</c:v>
                </c:pt>
                <c:pt idx="659">
                  <c:v>226.38233717630538</c:v>
                </c:pt>
                <c:pt idx="660">
                  <c:v>228.45404955709583</c:v>
                </c:pt>
                <c:pt idx="661">
                  <c:v>228.76267576607432</c:v>
                </c:pt>
                <c:pt idx="662">
                  <c:v>230.08557468034678</c:v>
                </c:pt>
                <c:pt idx="663">
                  <c:v>235.46895537082031</c:v>
                </c:pt>
                <c:pt idx="664">
                  <c:v>235.51310524808457</c:v>
                </c:pt>
                <c:pt idx="665">
                  <c:v>236.97026819041093</c:v>
                </c:pt>
                <c:pt idx="666">
                  <c:v>238.6929127183561</c:v>
                </c:pt>
                <c:pt idx="667">
                  <c:v>241.91892945781575</c:v>
                </c:pt>
                <c:pt idx="668">
                  <c:v>243.64326110037155</c:v>
                </c:pt>
                <c:pt idx="669">
                  <c:v>245.41241596567923</c:v>
                </c:pt>
                <c:pt idx="670">
                  <c:v>246.07600811696554</c:v>
                </c:pt>
                <c:pt idx="671">
                  <c:v>246.96093257705905</c:v>
                </c:pt>
                <c:pt idx="672">
                  <c:v>251.21071508407272</c:v>
                </c:pt>
                <c:pt idx="673">
                  <c:v>251.21071508407272</c:v>
                </c:pt>
                <c:pt idx="674">
                  <c:v>251.4764443088462</c:v>
                </c:pt>
                <c:pt idx="675">
                  <c:v>253.95725163298897</c:v>
                </c:pt>
                <c:pt idx="676">
                  <c:v>253.95725163298897</c:v>
                </c:pt>
                <c:pt idx="677">
                  <c:v>257.85809902241994</c:v>
                </c:pt>
                <c:pt idx="678">
                  <c:v>263.0934474235998</c:v>
                </c:pt>
                <c:pt idx="679">
                  <c:v>263.40418674870153</c:v>
                </c:pt>
                <c:pt idx="680">
                  <c:v>263.40418674870153</c:v>
                </c:pt>
                <c:pt idx="681">
                  <c:v>264.38091832620262</c:v>
                </c:pt>
                <c:pt idx="682">
                  <c:v>265.09138505961238</c:v>
                </c:pt>
                <c:pt idx="683">
                  <c:v>265.09138505961238</c:v>
                </c:pt>
                <c:pt idx="684">
                  <c:v>265.80194986856947</c:v>
                </c:pt>
                <c:pt idx="685">
                  <c:v>275.53765201746103</c:v>
                </c:pt>
                <c:pt idx="686">
                  <c:v>276.07164485552426</c:v>
                </c:pt>
                <c:pt idx="687">
                  <c:v>278.83148333730281</c:v>
                </c:pt>
                <c:pt idx="688">
                  <c:v>282.70663159632272</c:v>
                </c:pt>
                <c:pt idx="689">
                  <c:v>286.89681366985764</c:v>
                </c:pt>
                <c:pt idx="690">
                  <c:v>288.10099817212279</c:v>
                </c:pt>
                <c:pt idx="691">
                  <c:v>290.64407561584028</c:v>
                </c:pt>
                <c:pt idx="692">
                  <c:v>291.26887999034329</c:v>
                </c:pt>
                <c:pt idx="693">
                  <c:v>293.99211061219319</c:v>
                </c:pt>
                <c:pt idx="694">
                  <c:v>296.58272157336177</c:v>
                </c:pt>
                <c:pt idx="695">
                  <c:v>298.45947760098437</c:v>
                </c:pt>
                <c:pt idx="696">
                  <c:v>298.95111942544315</c:v>
                </c:pt>
                <c:pt idx="697">
                  <c:v>304.58592153118497</c:v>
                </c:pt>
                <c:pt idx="698">
                  <c:v>306.06269571463787</c:v>
                </c:pt>
                <c:pt idx="699">
                  <c:v>306.06269571463787</c:v>
                </c:pt>
                <c:pt idx="700">
                  <c:v>306.8236188475413</c:v>
                </c:pt>
                <c:pt idx="701">
                  <c:v>307.27127171350332</c:v>
                </c:pt>
                <c:pt idx="702">
                  <c:v>307.5398815717283</c:v>
                </c:pt>
                <c:pt idx="703">
                  <c:v>307.58465120393373</c:v>
                </c:pt>
                <c:pt idx="704">
                  <c:v>307.62942121398186</c:v>
                </c:pt>
                <c:pt idx="705">
                  <c:v>308.74879424811445</c:v>
                </c:pt>
                <c:pt idx="706">
                  <c:v>310.6298723265997</c:v>
                </c:pt>
                <c:pt idx="707">
                  <c:v>311.0330471296536</c:v>
                </c:pt>
                <c:pt idx="708">
                  <c:v>312.19794605127117</c:v>
                </c:pt>
                <c:pt idx="709">
                  <c:v>313.49755726309735</c:v>
                </c:pt>
                <c:pt idx="710">
                  <c:v>314.84231640537337</c:v>
                </c:pt>
                <c:pt idx="711">
                  <c:v>321.16722635355188</c:v>
                </c:pt>
                <c:pt idx="712">
                  <c:v>323.27719242747082</c:v>
                </c:pt>
                <c:pt idx="713">
                  <c:v>323.54660958386449</c:v>
                </c:pt>
                <c:pt idx="714">
                  <c:v>326.8705334816205</c:v>
                </c:pt>
                <c:pt idx="715">
                  <c:v>326.8705334816205</c:v>
                </c:pt>
                <c:pt idx="716">
                  <c:v>328.66810538003051</c:v>
                </c:pt>
                <c:pt idx="717">
                  <c:v>329.34234966437543</c:v>
                </c:pt>
                <c:pt idx="718">
                  <c:v>329.92676299796921</c:v>
                </c:pt>
                <c:pt idx="719">
                  <c:v>341.49316491348463</c:v>
                </c:pt>
                <c:pt idx="720">
                  <c:v>342.12395109762593</c:v>
                </c:pt>
                <c:pt idx="721">
                  <c:v>342.84493927246399</c:v>
                </c:pt>
                <c:pt idx="722">
                  <c:v>342.84493927246399</c:v>
                </c:pt>
                <c:pt idx="723">
                  <c:v>343.74630897667384</c:v>
                </c:pt>
                <c:pt idx="724">
                  <c:v>344.24212599349431</c:v>
                </c:pt>
                <c:pt idx="725">
                  <c:v>345.36915087371517</c:v>
                </c:pt>
                <c:pt idx="726">
                  <c:v>348.07496228170572</c:v>
                </c:pt>
                <c:pt idx="727">
                  <c:v>348.88696757053225</c:v>
                </c:pt>
                <c:pt idx="728">
                  <c:v>356.01975026678878</c:v>
                </c:pt>
                <c:pt idx="729">
                  <c:v>359.5444227050898</c:v>
                </c:pt>
                <c:pt idx="730">
                  <c:v>361.21717342289452</c:v>
                </c:pt>
                <c:pt idx="731">
                  <c:v>362.43815025084336</c:v>
                </c:pt>
                <c:pt idx="732">
                  <c:v>367.0079069119015</c:v>
                </c:pt>
                <c:pt idx="733">
                  <c:v>374.34551051879953</c:v>
                </c:pt>
                <c:pt idx="734">
                  <c:v>380.33147616538838</c:v>
                </c:pt>
                <c:pt idx="735">
                  <c:v>387.86841038368436</c:v>
                </c:pt>
                <c:pt idx="736">
                  <c:v>395.55197877451218</c:v>
                </c:pt>
                <c:pt idx="737">
                  <c:v>397.82723637116135</c:v>
                </c:pt>
                <c:pt idx="738">
                  <c:v>403.1093674062725</c:v>
                </c:pt>
                <c:pt idx="739">
                  <c:v>407.11979142848213</c:v>
                </c:pt>
                <c:pt idx="740">
                  <c:v>437.15059088319146</c:v>
                </c:pt>
                <c:pt idx="741">
                  <c:v>447.01208442749902</c:v>
                </c:pt>
                <c:pt idx="742">
                  <c:v>449.58340462439372</c:v>
                </c:pt>
                <c:pt idx="743">
                  <c:v>450.73168120613275</c:v>
                </c:pt>
                <c:pt idx="744">
                  <c:v>452.93700478891452</c:v>
                </c:pt>
                <c:pt idx="745">
                  <c:v>456.01665894573682</c:v>
                </c:pt>
                <c:pt idx="746">
                  <c:v>456.61439128495209</c:v>
                </c:pt>
                <c:pt idx="747">
                  <c:v>462.73315026081258</c:v>
                </c:pt>
                <c:pt idx="748">
                  <c:v>469.82597818483242</c:v>
                </c:pt>
                <c:pt idx="749">
                  <c:v>471.94626712294308</c:v>
                </c:pt>
                <c:pt idx="750">
                  <c:v>472.13067595291648</c:v>
                </c:pt>
                <c:pt idx="751">
                  <c:v>472.2228825201019</c:v>
                </c:pt>
                <c:pt idx="752">
                  <c:v>475.03587184181202</c:v>
                </c:pt>
                <c:pt idx="753">
                  <c:v>475.9584537628067</c:v>
                </c:pt>
                <c:pt idx="754">
                  <c:v>481.21990598084949</c:v>
                </c:pt>
                <c:pt idx="755">
                  <c:v>485.51558662652712</c:v>
                </c:pt>
                <c:pt idx="756">
                  <c:v>497.44879806901673</c:v>
                </c:pt>
                <c:pt idx="757">
                  <c:v>503.42429332931454</c:v>
                </c:pt>
                <c:pt idx="758">
                  <c:v>515.57875592457481</c:v>
                </c:pt>
                <c:pt idx="759">
                  <c:v>515.7180700252776</c:v>
                </c:pt>
                <c:pt idx="760">
                  <c:v>520.68902146235473</c:v>
                </c:pt>
                <c:pt idx="761">
                  <c:v>522.17644736702903</c:v>
                </c:pt>
                <c:pt idx="762">
                  <c:v>523.38524725901277</c:v>
                </c:pt>
                <c:pt idx="763">
                  <c:v>527.24570527940386</c:v>
                </c:pt>
                <c:pt idx="764">
                  <c:v>532.50541467740504</c:v>
                </c:pt>
                <c:pt idx="765">
                  <c:v>534.55465974621086</c:v>
                </c:pt>
                <c:pt idx="766">
                  <c:v>535.8590795363624</c:v>
                </c:pt>
                <c:pt idx="767">
                  <c:v>541.49920608259072</c:v>
                </c:pt>
                <c:pt idx="768">
                  <c:v>542.61852017277283</c:v>
                </c:pt>
                <c:pt idx="769">
                  <c:v>544.81109592032874</c:v>
                </c:pt>
                <c:pt idx="770">
                  <c:v>546.58438332191224</c:v>
                </c:pt>
                <c:pt idx="771">
                  <c:v>548.49823492331984</c:v>
                </c:pt>
                <c:pt idx="772">
                  <c:v>549.4320348476906</c:v>
                </c:pt>
                <c:pt idx="773">
                  <c:v>549.71220215184167</c:v>
                </c:pt>
                <c:pt idx="774">
                  <c:v>550.17917568153803</c:v>
                </c:pt>
                <c:pt idx="775">
                  <c:v>550.73959014866136</c:v>
                </c:pt>
                <c:pt idx="776">
                  <c:v>553.86949744148046</c:v>
                </c:pt>
                <c:pt idx="777">
                  <c:v>557.98280620340938</c:v>
                </c:pt>
                <c:pt idx="778">
                  <c:v>560.92922353734036</c:v>
                </c:pt>
                <c:pt idx="779">
                  <c:v>564.81312649088682</c:v>
                </c:pt>
                <c:pt idx="780">
                  <c:v>565.00036323282882</c:v>
                </c:pt>
                <c:pt idx="781">
                  <c:v>565.46847949447522</c:v>
                </c:pt>
                <c:pt idx="782">
                  <c:v>566.03026502706132</c:v>
                </c:pt>
                <c:pt idx="783">
                  <c:v>574.83811940570843</c:v>
                </c:pt>
                <c:pt idx="784">
                  <c:v>574.88500257653493</c:v>
                </c:pt>
                <c:pt idx="785">
                  <c:v>576.24476573520064</c:v>
                </c:pt>
                <c:pt idx="786">
                  <c:v>576.61992424863058</c:v>
                </c:pt>
                <c:pt idx="787">
                  <c:v>586.522750320672</c:v>
                </c:pt>
                <c:pt idx="788">
                  <c:v>591.78549587398197</c:v>
                </c:pt>
                <c:pt idx="789">
                  <c:v>595.7824401305835</c:v>
                </c:pt>
                <c:pt idx="790">
                  <c:v>596.0646717210434</c:v>
                </c:pt>
                <c:pt idx="791">
                  <c:v>601.0057366893584</c:v>
                </c:pt>
                <c:pt idx="792">
                  <c:v>603.73671772217699</c:v>
                </c:pt>
                <c:pt idx="793">
                  <c:v>607.45836713611675</c:v>
                </c:pt>
                <c:pt idx="794">
                  <c:v>609.53211627924009</c:v>
                </c:pt>
                <c:pt idx="795">
                  <c:v>611.51222547153429</c:v>
                </c:pt>
                <c:pt idx="796">
                  <c:v>612.12523935677359</c:v>
                </c:pt>
                <c:pt idx="797">
                  <c:v>613.63444412100682</c:v>
                </c:pt>
                <c:pt idx="798">
                  <c:v>617.2674098568541</c:v>
                </c:pt>
                <c:pt idx="799">
                  <c:v>617.45619097779581</c:v>
                </c:pt>
                <c:pt idx="800">
                  <c:v>618.11696814822517</c:v>
                </c:pt>
                <c:pt idx="801">
                  <c:v>618.6361973985978</c:v>
                </c:pt>
                <c:pt idx="802">
                  <c:v>619.76920532213262</c:v>
                </c:pt>
                <c:pt idx="803">
                  <c:v>620.00527351007179</c:v>
                </c:pt>
                <c:pt idx="804">
                  <c:v>623.54732495455596</c:v>
                </c:pt>
                <c:pt idx="805">
                  <c:v>629.54959254062919</c:v>
                </c:pt>
                <c:pt idx="806">
                  <c:v>630.58991627113596</c:v>
                </c:pt>
                <c:pt idx="807">
                  <c:v>631.48851085132776</c:v>
                </c:pt>
                <c:pt idx="808">
                  <c:v>632.00880622137049</c:v>
                </c:pt>
                <c:pt idx="809">
                  <c:v>641.04961334298753</c:v>
                </c:pt>
                <c:pt idx="810">
                  <c:v>641.99701449612792</c:v>
                </c:pt>
                <c:pt idx="811">
                  <c:v>642.66027640646655</c:v>
                </c:pt>
                <c:pt idx="812">
                  <c:v>644.79264189452329</c:v>
                </c:pt>
                <c:pt idx="813">
                  <c:v>645.69318102565353</c:v>
                </c:pt>
                <c:pt idx="814">
                  <c:v>651.33619341926556</c:v>
                </c:pt>
                <c:pt idx="815">
                  <c:v>655.89204689313021</c:v>
                </c:pt>
                <c:pt idx="816">
                  <c:v>656.55670360337422</c:v>
                </c:pt>
                <c:pt idx="817">
                  <c:v>660.5935464767083</c:v>
                </c:pt>
                <c:pt idx="818">
                  <c:v>661.06863020010474</c:v>
                </c:pt>
                <c:pt idx="819">
                  <c:v>662.2089693779875</c:v>
                </c:pt>
                <c:pt idx="820">
                  <c:v>662.54160506066523</c:v>
                </c:pt>
                <c:pt idx="821">
                  <c:v>663.72972511156672</c:v>
                </c:pt>
                <c:pt idx="822">
                  <c:v>663.87231373969792</c:v>
                </c:pt>
                <c:pt idx="823">
                  <c:v>665.20328785818231</c:v>
                </c:pt>
                <c:pt idx="824">
                  <c:v>668.24651061035433</c:v>
                </c:pt>
                <c:pt idx="825">
                  <c:v>670.24437830947386</c:v>
                </c:pt>
                <c:pt idx="826">
                  <c:v>675.47971321758621</c:v>
                </c:pt>
                <c:pt idx="827">
                  <c:v>677.09873393895521</c:v>
                </c:pt>
                <c:pt idx="828">
                  <c:v>682.38707353715836</c:v>
                </c:pt>
                <c:pt idx="829">
                  <c:v>686.96411871164582</c:v>
                </c:pt>
                <c:pt idx="830">
                  <c:v>688.25197125177499</c:v>
                </c:pt>
                <c:pt idx="831">
                  <c:v>689.11067576284825</c:v>
                </c:pt>
                <c:pt idx="832">
                  <c:v>689.3492241192921</c:v>
                </c:pt>
                <c:pt idx="833">
                  <c:v>690.11263531402039</c:v>
                </c:pt>
                <c:pt idx="834">
                  <c:v>697.46486320731196</c:v>
                </c:pt>
                <c:pt idx="835">
                  <c:v>698.18141451572956</c:v>
                </c:pt>
                <c:pt idx="836">
                  <c:v>698.65915728759194</c:v>
                </c:pt>
                <c:pt idx="837">
                  <c:v>701.7653020055169</c:v>
                </c:pt>
                <c:pt idx="838">
                  <c:v>705.11196301126108</c:v>
                </c:pt>
                <c:pt idx="839">
                  <c:v>713.96459608426892</c:v>
                </c:pt>
                <c:pt idx="840">
                  <c:v>717.07769312432765</c:v>
                </c:pt>
                <c:pt idx="841">
                  <c:v>717.55675616960502</c:v>
                </c:pt>
                <c:pt idx="842">
                  <c:v>718.37123983791332</c:v>
                </c:pt>
                <c:pt idx="843">
                  <c:v>721.05492585732964</c:v>
                </c:pt>
                <c:pt idx="844">
                  <c:v>721.24665768170951</c:v>
                </c:pt>
                <c:pt idx="845">
                  <c:v>723.40400771378279</c:v>
                </c:pt>
                <c:pt idx="846">
                  <c:v>723.78760716177703</c:v>
                </c:pt>
                <c:pt idx="847">
                  <c:v>724.5548699347828</c:v>
                </c:pt>
                <c:pt idx="848">
                  <c:v>726.71325295894565</c:v>
                </c:pt>
                <c:pt idx="849">
                  <c:v>732.18416841293367</c:v>
                </c:pt>
                <c:pt idx="850">
                  <c:v>738.86068128361183</c:v>
                </c:pt>
                <c:pt idx="851">
                  <c:v>742.36961541539711</c:v>
                </c:pt>
                <c:pt idx="852">
                  <c:v>743.47553542907428</c:v>
                </c:pt>
                <c:pt idx="853">
                  <c:v>744.62972550223867</c:v>
                </c:pt>
                <c:pt idx="854">
                  <c:v>749.82593720565637</c:v>
                </c:pt>
                <c:pt idx="855">
                  <c:v>749.97033142690418</c:v>
                </c:pt>
                <c:pt idx="856">
                  <c:v>760.66374221695366</c:v>
                </c:pt>
                <c:pt idx="857">
                  <c:v>765.2929474884819</c:v>
                </c:pt>
                <c:pt idx="858">
                  <c:v>767.56043425022028</c:v>
                </c:pt>
                <c:pt idx="859">
                  <c:v>770.98716267947327</c:v>
                </c:pt>
                <c:pt idx="860">
                  <c:v>774.94685147952362</c:v>
                </c:pt>
                <c:pt idx="861">
                  <c:v>777.12078840019535</c:v>
                </c:pt>
                <c:pt idx="862">
                  <c:v>781.32561405102319</c:v>
                </c:pt>
                <c:pt idx="863">
                  <c:v>782.0024841016309</c:v>
                </c:pt>
                <c:pt idx="864">
                  <c:v>783.30805742646305</c:v>
                </c:pt>
                <c:pt idx="865">
                  <c:v>784.95245187470255</c:v>
                </c:pt>
                <c:pt idx="866">
                  <c:v>787.03266837765909</c:v>
                </c:pt>
                <c:pt idx="867">
                  <c:v>787.22620760605423</c:v>
                </c:pt>
                <c:pt idx="868">
                  <c:v>787.90363606705353</c:v>
                </c:pt>
                <c:pt idx="869">
                  <c:v>789.11348897216828</c:v>
                </c:pt>
                <c:pt idx="870">
                  <c:v>789.25868503595757</c:v>
                </c:pt>
                <c:pt idx="871">
                  <c:v>790.12992312392578</c:v>
                </c:pt>
                <c:pt idx="872">
                  <c:v>790.3719524744281</c:v>
                </c:pt>
                <c:pt idx="873">
                  <c:v>790.42035932375154</c:v>
                </c:pt>
                <c:pt idx="874">
                  <c:v>793.03481376885213</c:v>
                </c:pt>
                <c:pt idx="875">
                  <c:v>801.17475097881129</c:v>
                </c:pt>
                <c:pt idx="876">
                  <c:v>803.45364031283896</c:v>
                </c:pt>
                <c:pt idx="877">
                  <c:v>804.61760557351738</c:v>
                </c:pt>
                <c:pt idx="878">
                  <c:v>806.99461598848416</c:v>
                </c:pt>
                <c:pt idx="879">
                  <c:v>807.23721193686026</c:v>
                </c:pt>
                <c:pt idx="880">
                  <c:v>810.19753624087843</c:v>
                </c:pt>
                <c:pt idx="881">
                  <c:v>812.57637642093664</c:v>
                </c:pt>
                <c:pt idx="882">
                  <c:v>813.06194970843387</c:v>
                </c:pt>
                <c:pt idx="883">
                  <c:v>814.03319356990892</c:v>
                </c:pt>
                <c:pt idx="884">
                  <c:v>815.05313919788944</c:v>
                </c:pt>
                <c:pt idx="885">
                  <c:v>816.07322776286333</c:v>
                </c:pt>
                <c:pt idx="886">
                  <c:v>816.17038650802465</c:v>
                </c:pt>
                <c:pt idx="887">
                  <c:v>817.57933394072518</c:v>
                </c:pt>
                <c:pt idx="888">
                  <c:v>819.8147747390949</c:v>
                </c:pt>
                <c:pt idx="889">
                  <c:v>820.93275200811411</c:v>
                </c:pt>
                <c:pt idx="890">
                  <c:v>821.17581319739293</c:v>
                </c:pt>
                <c:pt idx="891">
                  <c:v>821.37026797289889</c:v>
                </c:pt>
                <c:pt idx="892">
                  <c:v>821.56472792505917</c:v>
                </c:pt>
                <c:pt idx="893">
                  <c:v>821.85642755890274</c:v>
                </c:pt>
                <c:pt idx="894">
                  <c:v>823.50961209998081</c:v>
                </c:pt>
                <c:pt idx="895">
                  <c:v>823.99591399111273</c:v>
                </c:pt>
                <c:pt idx="896">
                  <c:v>824.43361333546488</c:v>
                </c:pt>
                <c:pt idx="897">
                  <c:v>827.93615044618582</c:v>
                </c:pt>
                <c:pt idx="898">
                  <c:v>828.52006943822414</c:v>
                </c:pt>
                <c:pt idx="899">
                  <c:v>828.61739379086237</c:v>
                </c:pt>
                <c:pt idx="900">
                  <c:v>829.63937746196802</c:v>
                </c:pt>
                <c:pt idx="901">
                  <c:v>834.89754111228604</c:v>
                </c:pt>
                <c:pt idx="902">
                  <c:v>835.62813907392615</c:v>
                </c:pt>
                <c:pt idx="903">
                  <c:v>836.31009591987345</c:v>
                </c:pt>
                <c:pt idx="904">
                  <c:v>836.94339810509825</c:v>
                </c:pt>
                <c:pt idx="905">
                  <c:v>839.67209127175784</c:v>
                </c:pt>
                <c:pt idx="906">
                  <c:v>839.72082711114319</c:v>
                </c:pt>
                <c:pt idx="907">
                  <c:v>840.93932769163268</c:v>
                </c:pt>
                <c:pt idx="908">
                  <c:v>841.37803713322921</c:v>
                </c:pt>
                <c:pt idx="909">
                  <c:v>842.01177455377228</c:v>
                </c:pt>
                <c:pt idx="910">
                  <c:v>842.45054768994839</c:v>
                </c:pt>
                <c:pt idx="911">
                  <c:v>842.79183369571194</c:v>
                </c:pt>
                <c:pt idx="912">
                  <c:v>843.0356190619159</c:v>
                </c:pt>
                <c:pt idx="913">
                  <c:v>849.86487121944447</c:v>
                </c:pt>
                <c:pt idx="914">
                  <c:v>852.84244224748022</c:v>
                </c:pt>
                <c:pt idx="915">
                  <c:v>856.79811014915447</c:v>
                </c:pt>
                <c:pt idx="916">
                  <c:v>861.53790972821116</c:v>
                </c:pt>
                <c:pt idx="917">
                  <c:v>861.63566923853489</c:v>
                </c:pt>
                <c:pt idx="918">
                  <c:v>862.66222134421037</c:v>
                </c:pt>
                <c:pt idx="919">
                  <c:v>862.66222134421037</c:v>
                </c:pt>
                <c:pt idx="920">
                  <c:v>863.59112810787019</c:v>
                </c:pt>
                <c:pt idx="921">
                  <c:v>863.78670213452324</c:v>
                </c:pt>
                <c:pt idx="922">
                  <c:v>865.88944591979691</c:v>
                </c:pt>
                <c:pt idx="923">
                  <c:v>867.35682635315845</c:v>
                </c:pt>
                <c:pt idx="924">
                  <c:v>868.18846953190143</c:v>
                </c:pt>
                <c:pt idx="925">
                  <c:v>868.28631597309175</c:v>
                </c:pt>
                <c:pt idx="926">
                  <c:v>886.36080352091926</c:v>
                </c:pt>
                <c:pt idx="927">
                  <c:v>887.39073589499742</c:v>
                </c:pt>
                <c:pt idx="928">
                  <c:v>892.88607304134371</c:v>
                </c:pt>
                <c:pt idx="929">
                  <c:v>893.22966375314377</c:v>
                </c:pt>
                <c:pt idx="930">
                  <c:v>893.426008278626</c:v>
                </c:pt>
                <c:pt idx="931">
                  <c:v>893.96598188063683</c:v>
                </c:pt>
                <c:pt idx="932">
                  <c:v>896.32267914512011</c:v>
                </c:pt>
                <c:pt idx="933">
                  <c:v>896.56821042883837</c:v>
                </c:pt>
                <c:pt idx="934">
                  <c:v>896.86285842321558</c:v>
                </c:pt>
                <c:pt idx="935">
                  <c:v>897.25574015416248</c:v>
                </c:pt>
                <c:pt idx="936">
                  <c:v>902.07018576030362</c:v>
                </c:pt>
                <c:pt idx="937">
                  <c:v>902.46333589541211</c:v>
                </c:pt>
                <c:pt idx="938">
                  <c:v>904.47854798141123</c:v>
                </c:pt>
                <c:pt idx="939">
                  <c:v>906.19927139430104</c:v>
                </c:pt>
                <c:pt idx="940">
                  <c:v>906.74015012279199</c:v>
                </c:pt>
                <c:pt idx="941">
                  <c:v>908.36301562342157</c:v>
                </c:pt>
                <c:pt idx="942">
                  <c:v>909.14998328627803</c:v>
                </c:pt>
                <c:pt idx="943">
                  <c:v>909.19917144868293</c:v>
                </c:pt>
                <c:pt idx="944">
                  <c:v>910.67496309139528</c:v>
                </c:pt>
                <c:pt idx="945">
                  <c:v>912.88918300654154</c:v>
                </c:pt>
                <c:pt idx="946">
                  <c:v>913.28288896895879</c:v>
                </c:pt>
                <c:pt idx="947">
                  <c:v>913.72583229855059</c:v>
                </c:pt>
                <c:pt idx="948">
                  <c:v>918.99389209282936</c:v>
                </c:pt>
                <c:pt idx="949">
                  <c:v>919.28940408849655</c:v>
                </c:pt>
                <c:pt idx="950">
                  <c:v>919.48641838158358</c:v>
                </c:pt>
                <c:pt idx="951">
                  <c:v>921.50610522035004</c:v>
                </c:pt>
                <c:pt idx="952">
                  <c:v>926.58228508315494</c:v>
                </c:pt>
                <c:pt idx="953">
                  <c:v>927.46972673088248</c:v>
                </c:pt>
                <c:pt idx="954">
                  <c:v>928.94902227243267</c:v>
                </c:pt>
                <c:pt idx="955">
                  <c:v>930.97118311994768</c:v>
                </c:pt>
                <c:pt idx="956">
                  <c:v>931.41514269749121</c:v>
                </c:pt>
                <c:pt idx="957">
                  <c:v>931.51380383266951</c:v>
                </c:pt>
                <c:pt idx="958">
                  <c:v>931.66179788843203</c:v>
                </c:pt>
                <c:pt idx="959">
                  <c:v>934.03008669715155</c:v>
                </c:pt>
                <c:pt idx="960">
                  <c:v>938.32445096242338</c:v>
                </c:pt>
                <c:pt idx="961">
                  <c:v>939.01571955270049</c:v>
                </c:pt>
                <c:pt idx="962">
                  <c:v>940.99111076051986</c:v>
                </c:pt>
                <c:pt idx="963">
                  <c:v>942.91759923653228</c:v>
                </c:pt>
                <c:pt idx="964">
                  <c:v>949.29321792057408</c:v>
                </c:pt>
                <c:pt idx="965">
                  <c:v>952.11200727735388</c:v>
                </c:pt>
                <c:pt idx="966">
                  <c:v>952.26039269515127</c:v>
                </c:pt>
                <c:pt idx="967">
                  <c:v>956.66377003615298</c:v>
                </c:pt>
                <c:pt idx="968">
                  <c:v>957.4556502397495</c:v>
                </c:pt>
                <c:pt idx="969">
                  <c:v>958.04961272575224</c:v>
                </c:pt>
                <c:pt idx="970">
                  <c:v>958.14861083393589</c:v>
                </c:pt>
                <c:pt idx="971">
                  <c:v>958.59411773669706</c:v>
                </c:pt>
                <c:pt idx="972">
                  <c:v>962.01050842070015</c:v>
                </c:pt>
                <c:pt idx="973">
                  <c:v>965.32929073236062</c:v>
                </c:pt>
                <c:pt idx="974">
                  <c:v>966.41934451299323</c:v>
                </c:pt>
                <c:pt idx="975">
                  <c:v>968.74859957553247</c:v>
                </c:pt>
                <c:pt idx="976">
                  <c:v>969.29384345560106</c:v>
                </c:pt>
                <c:pt idx="977">
                  <c:v>970.23571682666875</c:v>
                </c:pt>
                <c:pt idx="978">
                  <c:v>971.22728354094841</c:v>
                </c:pt>
                <c:pt idx="979">
                  <c:v>973.21078933037688</c:v>
                </c:pt>
                <c:pt idx="980">
                  <c:v>974.50033422801732</c:v>
                </c:pt>
                <c:pt idx="981">
                  <c:v>975.74047890344309</c:v>
                </c:pt>
                <c:pt idx="982">
                  <c:v>981.94410671147773</c:v>
                </c:pt>
                <c:pt idx="983">
                  <c:v>982.68886710223535</c:v>
                </c:pt>
                <c:pt idx="984">
                  <c:v>984.32758495374924</c:v>
                </c:pt>
                <c:pt idx="985">
                  <c:v>986.41371285735863</c:v>
                </c:pt>
                <c:pt idx="986">
                  <c:v>989.74271190781553</c:v>
                </c:pt>
                <c:pt idx="987">
                  <c:v>990.43849876063143</c:v>
                </c:pt>
                <c:pt idx="988">
                  <c:v>993.27196977651965</c:v>
                </c:pt>
                <c:pt idx="989">
                  <c:v>996.85252348365032</c:v>
                </c:pt>
                <c:pt idx="990">
                  <c:v>998.79265720075307</c:v>
                </c:pt>
                <c:pt idx="991">
                  <c:v>998.94191766331107</c:v>
                </c:pt>
                <c:pt idx="992">
                  <c:v>1001.4300000413585</c:v>
                </c:pt>
                <c:pt idx="993">
                  <c:v>1004.0184219479437</c:v>
                </c:pt>
                <c:pt idx="994">
                  <c:v>1006.5578743376693</c:v>
                </c:pt>
                <c:pt idx="995">
                  <c:v>1008.3509103155493</c:v>
                </c:pt>
                <c:pt idx="996">
                  <c:v>1009.1479430034096</c:v>
                </c:pt>
                <c:pt idx="997">
                  <c:v>1009.1977601572551</c:v>
                </c:pt>
                <c:pt idx="998">
                  <c:v>1009.247577618235</c:v>
                </c:pt>
                <c:pt idx="999">
                  <c:v>1011.3401882667694</c:v>
                </c:pt>
                <c:pt idx="1000">
                  <c:v>1011.788675291172</c:v>
                </c:pt>
                <c:pt idx="1001">
                  <c:v>1012.8850815594848</c:v>
                </c:pt>
                <c:pt idx="1002">
                  <c:v>1013.1841272261964</c:v>
                </c:pt>
                <c:pt idx="1003">
                  <c:v>1013.7822516933888</c:v>
                </c:pt>
                <c:pt idx="1004">
                  <c:v>1015.1281932389563</c:v>
                </c:pt>
                <c:pt idx="1005">
                  <c:v>1017.571398804335</c:v>
                </c:pt>
                <c:pt idx="1006">
                  <c:v>1018.419213487924</c:v>
                </c:pt>
                <c:pt idx="1007">
                  <c:v>1020.8634099596078</c:v>
                </c:pt>
                <c:pt idx="1008">
                  <c:v>1020.8634099596078</c:v>
                </c:pt>
                <c:pt idx="1009">
                  <c:v>1021.7614626943873</c:v>
                </c:pt>
                <c:pt idx="1010">
                  <c:v>1029.1991496448652</c:v>
                </c:pt>
                <c:pt idx="1011">
                  <c:v>1031.6965381660057</c:v>
                </c:pt>
                <c:pt idx="1012">
                  <c:v>1033.495130487825</c:v>
                </c:pt>
                <c:pt idx="1013">
                  <c:v>1036.6936042132879</c:v>
                </c:pt>
                <c:pt idx="1014">
                  <c:v>1036.6936042132879</c:v>
                </c:pt>
                <c:pt idx="1015">
                  <c:v>1038.8932793067493</c:v>
                </c:pt>
                <c:pt idx="1016">
                  <c:v>1041.3436116698265</c:v>
                </c:pt>
                <c:pt idx="1017">
                  <c:v>1041.3936260662817</c:v>
                </c:pt>
                <c:pt idx="1018">
                  <c:v>1041.7937521985557</c:v>
                </c:pt>
                <c:pt idx="1019">
                  <c:v>1043.1443217300266</c:v>
                </c:pt>
                <c:pt idx="1020">
                  <c:v>1046.4966931685531</c:v>
                </c:pt>
                <c:pt idx="1021">
                  <c:v>1050.5513825129076</c:v>
                </c:pt>
                <c:pt idx="1022">
                  <c:v>1055.159125580373</c:v>
                </c:pt>
                <c:pt idx="1023">
                  <c:v>1057.5140723567806</c:v>
                </c:pt>
                <c:pt idx="1024">
                  <c:v>1060.6717534947504</c:v>
                </c:pt>
                <c:pt idx="1025">
                  <c:v>1063.1787053695721</c:v>
                </c:pt>
                <c:pt idx="1026">
                  <c:v>1065.2851297685756</c:v>
                </c:pt>
                <c:pt idx="1027">
                  <c:v>1066.3385421053342</c:v>
                </c:pt>
                <c:pt idx="1028">
                  <c:v>1068.3955886492333</c:v>
                </c:pt>
                <c:pt idx="1029">
                  <c:v>1068.5963033257433</c:v>
                </c:pt>
                <c:pt idx="1030">
                  <c:v>1068.8973844080388</c:v>
                </c:pt>
                <c:pt idx="1031">
                  <c:v>1070.5535248217154</c:v>
                </c:pt>
                <c:pt idx="1032">
                  <c:v>1072.41080073433</c:v>
                </c:pt>
                <c:pt idx="1033">
                  <c:v>1072.5112058046075</c:v>
                </c:pt>
                <c:pt idx="1034">
                  <c:v>1074.5697758561778</c:v>
                </c:pt>
                <c:pt idx="1035">
                  <c:v>1078.4372415537389</c:v>
                </c:pt>
                <c:pt idx="1036">
                  <c:v>1082.7085973366768</c:v>
                </c:pt>
                <c:pt idx="1037">
                  <c:v>1083.2615200673533</c:v>
                </c:pt>
                <c:pt idx="1038">
                  <c:v>1083.9150211701017</c:v>
                </c:pt>
                <c:pt idx="1039">
                  <c:v>1084.1161086674899</c:v>
                </c:pt>
                <c:pt idx="1040">
                  <c:v>1087.9879813579405</c:v>
                </c:pt>
                <c:pt idx="1041">
                  <c:v>1088.4406543087048</c:v>
                </c:pt>
                <c:pt idx="1042">
                  <c:v>1089.094558230322</c:v>
                </c:pt>
                <c:pt idx="1043">
                  <c:v>1090.4025184696102</c:v>
                </c:pt>
                <c:pt idx="1044">
                  <c:v>1092.2138756785234</c:v>
                </c:pt>
                <c:pt idx="1045">
                  <c:v>1096.3915433282393</c:v>
                </c:pt>
                <c:pt idx="1046">
                  <c:v>1097.549576086315</c:v>
                </c:pt>
                <c:pt idx="1047">
                  <c:v>1097.6502820858348</c:v>
                </c:pt>
                <c:pt idx="1048">
                  <c:v>1098.7077675044779</c:v>
                </c:pt>
                <c:pt idx="1049">
                  <c:v>1099.1106538750707</c:v>
                </c:pt>
                <c:pt idx="1050">
                  <c:v>1100.5209072577736</c:v>
                </c:pt>
                <c:pt idx="1051">
                  <c:v>1101.7802606092737</c:v>
                </c:pt>
                <c:pt idx="1052">
                  <c:v>1103.946786334644</c:v>
                </c:pt>
                <c:pt idx="1053">
                  <c:v>1112.0635761146725</c:v>
                </c:pt>
                <c:pt idx="1054">
                  <c:v>1113.6273259114957</c:v>
                </c:pt>
                <c:pt idx="1055">
                  <c:v>1115.5950316787075</c:v>
                </c:pt>
                <c:pt idx="1056">
                  <c:v>1118.8755500663237</c:v>
                </c:pt>
                <c:pt idx="1057">
                  <c:v>1120.7434849005697</c:v>
                </c:pt>
                <c:pt idx="1058">
                  <c:v>1122.2078272070898</c:v>
                </c:pt>
                <c:pt idx="1059">
                  <c:v>1122.8643378674105</c:v>
                </c:pt>
                <c:pt idx="1060">
                  <c:v>1125.6929592484078</c:v>
                </c:pt>
                <c:pt idx="1061">
                  <c:v>1128.7246609597348</c:v>
                </c:pt>
                <c:pt idx="1062">
                  <c:v>1128.9268124905295</c:v>
                </c:pt>
                <c:pt idx="1063">
                  <c:v>1131.2013450753902</c:v>
                </c:pt>
                <c:pt idx="1064">
                  <c:v>1132.4652344124379</c:v>
                </c:pt>
                <c:pt idx="1065">
                  <c:v>1135.2970203882855</c:v>
                </c:pt>
                <c:pt idx="1066">
                  <c:v>1137.016773372234</c:v>
                </c:pt>
                <c:pt idx="1067">
                  <c:v>1137.7755970073947</c:v>
                </c:pt>
                <c:pt idx="1068">
                  <c:v>1140.4067024469166</c:v>
                </c:pt>
                <c:pt idx="1069">
                  <c:v>1141.0139945149463</c:v>
                </c:pt>
                <c:pt idx="1070">
                  <c:v>1142.5324114570553</c:v>
                </c:pt>
                <c:pt idx="1071">
                  <c:v>1144.1523501902439</c:v>
                </c:pt>
                <c:pt idx="1072">
                  <c:v>1145.7725922750749</c:v>
                </c:pt>
                <c:pt idx="1073">
                  <c:v>1147.4437845072441</c:v>
                </c:pt>
                <c:pt idx="1074">
                  <c:v>1147.747672274746</c:v>
                </c:pt>
                <c:pt idx="1075">
                  <c:v>1147.9502700390212</c:v>
                </c:pt>
                <c:pt idx="1076">
                  <c:v>1150.5338065099145</c:v>
                </c:pt>
                <c:pt idx="1077">
                  <c:v>1157.3762911973688</c:v>
                </c:pt>
                <c:pt idx="1078">
                  <c:v>1158.0861902732854</c:v>
                </c:pt>
                <c:pt idx="1079">
                  <c:v>1158.1368995639366</c:v>
                </c:pt>
                <c:pt idx="1080">
                  <c:v>1158.1876091497406</c:v>
                </c:pt>
                <c:pt idx="1081">
                  <c:v>1158.3397396780251</c:v>
                </c:pt>
                <c:pt idx="1082">
                  <c:v>1159.9119106545822</c:v>
                </c:pt>
                <c:pt idx="1083">
                  <c:v>1160.5712925417954</c:v>
                </c:pt>
                <c:pt idx="1084">
                  <c:v>1163.767464596024</c:v>
                </c:pt>
                <c:pt idx="1085">
                  <c:v>1164.3256463602781</c:v>
                </c:pt>
                <c:pt idx="1086">
                  <c:v>1164.4778839388705</c:v>
                </c:pt>
                <c:pt idx="1087">
                  <c:v>1166.152672308478</c:v>
                </c:pt>
                <c:pt idx="1088">
                  <c:v>1166.3049417034206</c:v>
                </c:pt>
                <c:pt idx="1089">
                  <c:v>1167.3709016809319</c:v>
                </c:pt>
                <c:pt idx="1090">
                  <c:v>1167.777015829008</c:v>
                </c:pt>
                <c:pt idx="1091">
                  <c:v>1168.3862223791432</c:v>
                </c:pt>
                <c:pt idx="1092">
                  <c:v>1169.7570920862745</c:v>
                </c:pt>
                <c:pt idx="1093">
                  <c:v>1175.2935240716279</c:v>
                </c:pt>
                <c:pt idx="1094">
                  <c:v>1178.3934180746639</c:v>
                </c:pt>
                <c:pt idx="1095">
                  <c:v>1178.3934180746639</c:v>
                </c:pt>
                <c:pt idx="1096">
                  <c:v>1181.9520195293651</c:v>
                </c:pt>
                <c:pt idx="1097">
                  <c:v>1183.3758626119647</c:v>
                </c:pt>
                <c:pt idx="1098">
                  <c:v>1185.8681410840761</c:v>
                </c:pt>
                <c:pt idx="1099">
                  <c:v>1196.5063660231383</c:v>
                </c:pt>
                <c:pt idx="1100">
                  <c:v>1196.7100930043596</c:v>
                </c:pt>
                <c:pt idx="1101">
                  <c:v>1197.5759848263178</c:v>
                </c:pt>
                <c:pt idx="1102">
                  <c:v>1199.9194094508782</c:v>
                </c:pt>
                <c:pt idx="1103">
                  <c:v>1202.3653807111245</c:v>
                </c:pt>
                <c:pt idx="1104">
                  <c:v>1202.620208048676</c:v>
                </c:pt>
                <c:pt idx="1105">
                  <c:v>1204.4551801487344</c:v>
                </c:pt>
                <c:pt idx="1106">
                  <c:v>1206.5454697556502</c:v>
                </c:pt>
                <c:pt idx="1107">
                  <c:v>1208.8912558779373</c:v>
                </c:pt>
                <c:pt idx="1108">
                  <c:v>1209.1972734249903</c:v>
                </c:pt>
                <c:pt idx="1109">
                  <c:v>1211.1866430011817</c:v>
                </c:pt>
                <c:pt idx="1110">
                  <c:v>1211.9519030470187</c:v>
                </c:pt>
                <c:pt idx="1111">
                  <c:v>1212.1559834520654</c:v>
                </c:pt>
                <c:pt idx="1112">
                  <c:v>1213.4315914647736</c:v>
                </c:pt>
                <c:pt idx="1113">
                  <c:v>1213.635705621329</c:v>
                </c:pt>
                <c:pt idx="1114">
                  <c:v>1219.250667998977</c:v>
                </c:pt>
                <c:pt idx="1115">
                  <c:v>1220.8847717824779</c:v>
                </c:pt>
                <c:pt idx="1116">
                  <c:v>1223.2854007131334</c:v>
                </c:pt>
                <c:pt idx="1117">
                  <c:v>1224.358229354579</c:v>
                </c:pt>
                <c:pt idx="1118">
                  <c:v>1224.8691451020422</c:v>
                </c:pt>
                <c:pt idx="1119">
                  <c:v>1224.9202382721242</c:v>
                </c:pt>
                <c:pt idx="1120">
                  <c:v>1225.0224254824209</c:v>
                </c:pt>
                <c:pt idx="1121">
                  <c:v>1225.4822822851925</c:v>
                </c:pt>
                <c:pt idx="1122">
                  <c:v>1226.29986348899</c:v>
                </c:pt>
                <c:pt idx="1123">
                  <c:v>1231.5648187136244</c:v>
                </c:pt>
                <c:pt idx="1124">
                  <c:v>1232.5874963888286</c:v>
                </c:pt>
                <c:pt idx="1125">
                  <c:v>1234.4797553104409</c:v>
                </c:pt>
                <c:pt idx="1126">
                  <c:v>1236.1677798790504</c:v>
                </c:pt>
                <c:pt idx="1127">
                  <c:v>1236.3724103212785</c:v>
                </c:pt>
                <c:pt idx="1128">
                  <c:v>1236.9351678944772</c:v>
                </c:pt>
                <c:pt idx="1129">
                  <c:v>1237.4979604540304</c:v>
                </c:pt>
                <c:pt idx="1130">
                  <c:v>1239.5959499535095</c:v>
                </c:pt>
                <c:pt idx="1131">
                  <c:v>1239.7494804538246</c:v>
                </c:pt>
                <c:pt idx="1132">
                  <c:v>1245.8416199224714</c:v>
                </c:pt>
                <c:pt idx="1133">
                  <c:v>1245.8928316894751</c:v>
                </c:pt>
                <c:pt idx="1134">
                  <c:v>1248.8123791383568</c:v>
                </c:pt>
                <c:pt idx="1135">
                  <c:v>1251.8865987458832</c:v>
                </c:pt>
                <c:pt idx="1136">
                  <c:v>1256.5511437737173</c:v>
                </c:pt>
                <c:pt idx="1137">
                  <c:v>1257.9355880663106</c:v>
                </c:pt>
                <c:pt idx="1138">
                  <c:v>1260.0382932218533</c:v>
                </c:pt>
                <c:pt idx="1139">
                  <c:v>1260.0895847503862</c:v>
                </c:pt>
                <c:pt idx="1140">
                  <c:v>1261.4745646525535</c:v>
                </c:pt>
                <c:pt idx="1141">
                  <c:v>1268.2999286742474</c:v>
                </c:pt>
                <c:pt idx="1142">
                  <c:v>1268.3512664282641</c:v>
                </c:pt>
                <c:pt idx="1143">
                  <c:v>1270.1996165572109</c:v>
                </c:pt>
                <c:pt idx="1144">
                  <c:v>1272.0996968929448</c:v>
                </c:pt>
                <c:pt idx="1145">
                  <c:v>1274.5138780418993</c:v>
                </c:pt>
                <c:pt idx="1146">
                  <c:v>1281.4517446375944</c:v>
                </c:pt>
                <c:pt idx="1147">
                  <c:v>1285.3083665787417</c:v>
                </c:pt>
                <c:pt idx="1148">
                  <c:v>1290.7103354867354</c:v>
                </c:pt>
                <c:pt idx="1149">
                  <c:v>1293.438237861792</c:v>
                </c:pt>
                <c:pt idx="1150">
                  <c:v>1293.7985867096638</c:v>
                </c:pt>
                <c:pt idx="1151">
                  <c:v>1297.3513436896146</c:v>
                </c:pt>
                <c:pt idx="1152">
                  <c:v>1299.7206013989921</c:v>
                </c:pt>
                <c:pt idx="1153">
                  <c:v>1301.6267455662146</c:v>
                </c:pt>
                <c:pt idx="1154">
                  <c:v>1307.1928517554186</c:v>
                </c:pt>
                <c:pt idx="1155">
                  <c:v>1307.5021770365643</c:v>
                </c:pt>
                <c:pt idx="1156">
                  <c:v>1315.3934232131417</c:v>
                </c:pt>
                <c:pt idx="1157">
                  <c:v>1318.2317672751317</c:v>
                </c:pt>
                <c:pt idx="1158">
                  <c:v>1318.4898410377241</c:v>
                </c:pt>
                <c:pt idx="1159">
                  <c:v>1321.845443942404</c:v>
                </c:pt>
                <c:pt idx="1160">
                  <c:v>1325.5638147144123</c:v>
                </c:pt>
                <c:pt idx="1161">
                  <c:v>1329.4386756215979</c:v>
                </c:pt>
                <c:pt idx="1162">
                  <c:v>1332.4880157790051</c:v>
                </c:pt>
                <c:pt idx="1163">
                  <c:v>1336.5208541842112</c:v>
                </c:pt>
                <c:pt idx="1164">
                  <c:v>1339.6759356263369</c:v>
                </c:pt>
                <c:pt idx="1165">
                  <c:v>1341.7971530669042</c:v>
                </c:pt>
                <c:pt idx="1166">
                  <c:v>1341.7971530669042</c:v>
                </c:pt>
                <c:pt idx="1167">
                  <c:v>1343.4530661851024</c:v>
                </c:pt>
                <c:pt idx="1168">
                  <c:v>1347.5423350453366</c:v>
                </c:pt>
                <c:pt idx="1169">
                  <c:v>1349.1474641658601</c:v>
                </c:pt>
                <c:pt idx="1170">
                  <c:v>1353.1355657410568</c:v>
                </c:pt>
                <c:pt idx="1171">
                  <c:v>1356.7107328640286</c:v>
                </c:pt>
                <c:pt idx="1172">
                  <c:v>1357.9545822559044</c:v>
                </c:pt>
                <c:pt idx="1173">
                  <c:v>1358.8357399376016</c:v>
                </c:pt>
                <c:pt idx="1174">
                  <c:v>1360.8575253408007</c:v>
                </c:pt>
                <c:pt idx="1175">
                  <c:v>1362.4130348151489</c:v>
                </c:pt>
                <c:pt idx="1176">
                  <c:v>1362.9315939797082</c:v>
                </c:pt>
                <c:pt idx="1177">
                  <c:v>1365.0061105722853</c:v>
                </c:pt>
                <c:pt idx="1178">
                  <c:v>1365.3691970137181</c:v>
                </c:pt>
                <c:pt idx="1179">
                  <c:v>1365.5766811359015</c:v>
                </c:pt>
                <c:pt idx="1180">
                  <c:v>1365.6804248757117</c:v>
                </c:pt>
                <c:pt idx="1181">
                  <c:v>1367.8593018801453</c:v>
                </c:pt>
                <c:pt idx="1182">
                  <c:v>1370.2462569266486</c:v>
                </c:pt>
                <c:pt idx="1183">
                  <c:v>1370.9209383650514</c:v>
                </c:pt>
                <c:pt idx="1184">
                  <c:v>1372.8414439599148</c:v>
                </c:pt>
                <c:pt idx="1185">
                  <c:v>1376.8913296834266</c:v>
                </c:pt>
                <c:pt idx="1186">
                  <c:v>1380.527287710823</c:v>
                </c:pt>
                <c:pt idx="1187">
                  <c:v>1380.6831450133463</c:v>
                </c:pt>
                <c:pt idx="1188">
                  <c:v>1381.6702995109924</c:v>
                </c:pt>
                <c:pt idx="1189">
                  <c:v>1381.9820534102075</c:v>
                </c:pt>
                <c:pt idx="1190">
                  <c:v>1383.5409733498789</c:v>
                </c:pt>
                <c:pt idx="1191">
                  <c:v>1383.8008177128991</c:v>
                </c:pt>
                <c:pt idx="1192">
                  <c:v>1385.7238823641947</c:v>
                </c:pt>
                <c:pt idx="1193">
                  <c:v>1385.9837851982338</c:v>
                </c:pt>
                <c:pt idx="1194">
                  <c:v>1389.4671543678248</c:v>
                </c:pt>
                <c:pt idx="1195">
                  <c:v>1396.6978259958298</c:v>
                </c:pt>
                <c:pt idx="1196">
                  <c:v>1400.6535553488488</c:v>
                </c:pt>
                <c:pt idx="1197">
                  <c:v>1401.0179794285507</c:v>
                </c:pt>
                <c:pt idx="1198">
                  <c:v>1404.1421716377779</c:v>
                </c:pt>
                <c:pt idx="1199">
                  <c:v>1406.485970440677</c:v>
                </c:pt>
                <c:pt idx="1200">
                  <c:v>1406.6422436359383</c:v>
                </c:pt>
                <c:pt idx="1201">
                  <c:v>1414.8761515253457</c:v>
                </c:pt>
                <c:pt idx="1202">
                  <c:v>1414.9804224513425</c:v>
                </c:pt>
                <c:pt idx="1203">
                  <c:v>1416.9617800225774</c:v>
                </c:pt>
                <c:pt idx="1204">
                  <c:v>1419.0478504273156</c:v>
                </c:pt>
                <c:pt idx="1205">
                  <c:v>1419.6737576862236</c:v>
                </c:pt>
                <c:pt idx="1206">
                  <c:v>1419.7780794269445</c:v>
                </c:pt>
                <c:pt idx="1207">
                  <c:v>1423.5865782735978</c:v>
                </c:pt>
                <c:pt idx="1208">
                  <c:v>1424.1084049057304</c:v>
                </c:pt>
                <c:pt idx="1209">
                  <c:v>1427.1877431011146</c:v>
                </c:pt>
                <c:pt idx="1210">
                  <c:v>1429.9547459263649</c:v>
                </c:pt>
                <c:pt idx="1211">
                  <c:v>1430.4769086657905</c:v>
                </c:pt>
                <c:pt idx="1212">
                  <c:v>1435.6478043816765</c:v>
                </c:pt>
                <c:pt idx="1213">
                  <c:v>1438.4171692264354</c:v>
                </c:pt>
                <c:pt idx="1214">
                  <c:v>1440.9259391632077</c:v>
                </c:pt>
                <c:pt idx="1215">
                  <c:v>1441.6055065611665</c:v>
                </c:pt>
                <c:pt idx="1216">
                  <c:v>1443.6444870645769</c:v>
                </c:pt>
                <c:pt idx="1217">
                  <c:v>1443.7490614178257</c:v>
                </c:pt>
                <c:pt idx="1218">
                  <c:v>1447.4098549432122</c:v>
                </c:pt>
                <c:pt idx="1219">
                  <c:v>1447.9329351160134</c:v>
                </c:pt>
                <c:pt idx="1220">
                  <c:v>1450.0255298374327</c:v>
                </c:pt>
                <c:pt idx="1221">
                  <c:v>1450.6533937282925</c:v>
                </c:pt>
                <c:pt idx="1222">
                  <c:v>1451.1766437644549</c:v>
                </c:pt>
                <c:pt idx="1223">
                  <c:v>1452.9035631573199</c:v>
                </c:pt>
                <c:pt idx="1224">
                  <c:v>1456.6200668311292</c:v>
                </c:pt>
                <c:pt idx="1225">
                  <c:v>1458.1384719843172</c:v>
                </c:pt>
                <c:pt idx="1226">
                  <c:v>1458.6621132799983</c:v>
                </c:pt>
                <c:pt idx="1227">
                  <c:v>1465.3147344154545</c:v>
                </c:pt>
                <c:pt idx="1228">
                  <c:v>1466.1531722434436</c:v>
                </c:pt>
                <c:pt idx="1229">
                  <c:v>1468.4592363599927</c:v>
                </c:pt>
                <c:pt idx="1230">
                  <c:v>1470.765828370073</c:v>
                </c:pt>
                <c:pt idx="1231">
                  <c:v>1471.604719924763</c:v>
                </c:pt>
                <c:pt idx="1232">
                  <c:v>1472.1814983297681</c:v>
                </c:pt>
                <c:pt idx="1233">
                  <c:v>1472.8631880329701</c:v>
                </c:pt>
                <c:pt idx="1234">
                  <c:v>1477.5838403226949</c:v>
                </c:pt>
                <c:pt idx="1235">
                  <c:v>1478.0560267954345</c:v>
                </c:pt>
                <c:pt idx="1236">
                  <c:v>1479.4727184074632</c:v>
                </c:pt>
                <c:pt idx="1237">
                  <c:v>1482.4116736359831</c:v>
                </c:pt>
                <c:pt idx="1238">
                  <c:v>1484.2489534263193</c:v>
                </c:pt>
                <c:pt idx="1239">
                  <c:v>1485.5089947334343</c:v>
                </c:pt>
                <c:pt idx="1240">
                  <c:v>1488.6072610060075</c:v>
                </c:pt>
                <c:pt idx="1241">
                  <c:v>1488.869869365099</c:v>
                </c:pt>
                <c:pt idx="1242">
                  <c:v>1489.0274376361656</c:v>
                </c:pt>
                <c:pt idx="1243">
                  <c:v>1490.3931315841839</c:v>
                </c:pt>
                <c:pt idx="1244">
                  <c:v>1490.760849742124</c:v>
                </c:pt>
                <c:pt idx="1245">
                  <c:v>1495.1745037118656</c:v>
                </c:pt>
                <c:pt idx="1246">
                  <c:v>1498.6437156325471</c:v>
                </c:pt>
                <c:pt idx="1247">
                  <c:v>1501.4304514598348</c:v>
                </c:pt>
                <c:pt idx="1248">
                  <c:v>1502.1666972243806</c:v>
                </c:pt>
                <c:pt idx="1249">
                  <c:v>1505.7435018086226</c:v>
                </c:pt>
                <c:pt idx="1250">
                  <c:v>1506.0065514655214</c:v>
                </c:pt>
                <c:pt idx="1251">
                  <c:v>1507.5849912227607</c:v>
                </c:pt>
                <c:pt idx="1252">
                  <c:v>1515.9547773085333</c:v>
                </c:pt>
                <c:pt idx="1253">
                  <c:v>1517.1133977983127</c:v>
                </c:pt>
                <c:pt idx="1254">
                  <c:v>1518.0614570092077</c:v>
                </c:pt>
                <c:pt idx="1255">
                  <c:v>1519.536389238707</c:v>
                </c:pt>
                <c:pt idx="1256">
                  <c:v>1522.2234153072766</c:v>
                </c:pt>
                <c:pt idx="1257">
                  <c:v>1522.2234153072766</c:v>
                </c:pt>
                <c:pt idx="1258">
                  <c:v>1532.503788380774</c:v>
                </c:pt>
                <c:pt idx="1259">
                  <c:v>1532.9257653942209</c:v>
                </c:pt>
                <c:pt idx="1260">
                  <c:v>1533.6642664963094</c:v>
                </c:pt>
                <c:pt idx="1261">
                  <c:v>1538.3074772854061</c:v>
                </c:pt>
                <c:pt idx="1262">
                  <c:v>1539.2047004694768</c:v>
                </c:pt>
                <c:pt idx="1263">
                  <c:v>1539.2047004694768</c:v>
                </c:pt>
                <c:pt idx="1264">
                  <c:v>1542.0024226825583</c:v>
                </c:pt>
                <c:pt idx="1265">
                  <c:v>1550.9813218348379</c:v>
                </c:pt>
                <c:pt idx="1266">
                  <c:v>1556.3723688904179</c:v>
                </c:pt>
                <c:pt idx="1267">
                  <c:v>1557.0067923096597</c:v>
                </c:pt>
                <c:pt idx="1268">
                  <c:v>1558.0642500476824</c:v>
                </c:pt>
                <c:pt idx="1269">
                  <c:v>1558.1171257354747</c:v>
                </c:pt>
                <c:pt idx="1270">
                  <c:v>1560.8141394160325</c:v>
                </c:pt>
                <c:pt idx="1271">
                  <c:v>1569.9150595180347</c:v>
                </c:pt>
                <c:pt idx="1272">
                  <c:v>1571.9267897067627</c:v>
                </c:pt>
                <c:pt idx="1273">
                  <c:v>1572.2444664099469</c:v>
                </c:pt>
                <c:pt idx="1274">
                  <c:v>1572.4033083500185</c:v>
                </c:pt>
                <c:pt idx="1275">
                  <c:v>1573.3034578603035</c:v>
                </c:pt>
                <c:pt idx="1276">
                  <c:v>1573.3034578603035</c:v>
                </c:pt>
                <c:pt idx="1277">
                  <c:v>1573.4623157466033</c:v>
                </c:pt>
                <c:pt idx="1278">
                  <c:v>1575.3687968990162</c:v>
                </c:pt>
                <c:pt idx="1279">
                  <c:v>1577.1696785079821</c:v>
                </c:pt>
                <c:pt idx="1280">
                  <c:v>1577.7523823912543</c:v>
                </c:pt>
                <c:pt idx="1281">
                  <c:v>1578.6000090128496</c:v>
                </c:pt>
                <c:pt idx="1282">
                  <c:v>1580.0305329938267</c:v>
                </c:pt>
                <c:pt idx="1283">
                  <c:v>1582.7861610987177</c:v>
                </c:pt>
                <c:pt idx="1284">
                  <c:v>1583.2631695237399</c:v>
                </c:pt>
                <c:pt idx="1285">
                  <c:v>1583.6341909221946</c:v>
                </c:pt>
                <c:pt idx="1286">
                  <c:v>1585.0123841100394</c:v>
                </c:pt>
                <c:pt idx="1287">
                  <c:v>1585.0653951180386</c:v>
                </c:pt>
                <c:pt idx="1288">
                  <c:v>1585.7545623342251</c:v>
                </c:pt>
                <c:pt idx="1289">
                  <c:v>1588.0874604853798</c:v>
                </c:pt>
                <c:pt idx="1290">
                  <c:v>1588.0874604853798</c:v>
                </c:pt>
                <c:pt idx="1291">
                  <c:v>1588.0874604853798</c:v>
                </c:pt>
                <c:pt idx="1292">
                  <c:v>1590.3147960236447</c:v>
                </c:pt>
                <c:pt idx="1293">
                  <c:v>1592.8608939725934</c:v>
                </c:pt>
                <c:pt idx="1294">
                  <c:v>1596.0974393378344</c:v>
                </c:pt>
                <c:pt idx="1295">
                  <c:v>1598.8572380854507</c:v>
                </c:pt>
                <c:pt idx="1296">
                  <c:v>1598.8572380854507</c:v>
                </c:pt>
                <c:pt idx="1297">
                  <c:v>1604.1665501019866</c:v>
                </c:pt>
                <c:pt idx="1298">
                  <c:v>1606.7159569500648</c:v>
                </c:pt>
                <c:pt idx="1299">
                  <c:v>1607.3534035713467</c:v>
                </c:pt>
                <c:pt idx="1300">
                  <c:v>1615.909480472897</c:v>
                </c:pt>
                <c:pt idx="1301">
                  <c:v>1620.0571129853568</c:v>
                </c:pt>
                <c:pt idx="1302">
                  <c:v>1620.1634835636305</c:v>
                </c:pt>
                <c:pt idx="1303">
                  <c:v>1620.7485405294128</c:v>
                </c:pt>
                <c:pt idx="1304">
                  <c:v>1621.5995892225171</c:v>
                </c:pt>
                <c:pt idx="1305">
                  <c:v>1623.7275050932903</c:v>
                </c:pt>
                <c:pt idx="1306">
                  <c:v>1625.3237176493462</c:v>
                </c:pt>
                <c:pt idx="1307">
                  <c:v>1627.9313726860378</c:v>
                </c:pt>
                <c:pt idx="1308">
                  <c:v>1636.6636126409981</c:v>
                </c:pt>
                <c:pt idx="1309">
                  <c:v>1638.6346648222018</c:v>
                </c:pt>
                <c:pt idx="1310">
                  <c:v>1639.3272816901035</c:v>
                </c:pt>
                <c:pt idx="1311">
                  <c:v>1642.4179568741949</c:v>
                </c:pt>
                <c:pt idx="1312">
                  <c:v>1657.1907092976833</c:v>
                </c:pt>
                <c:pt idx="1313">
                  <c:v>1657.2974445101838</c:v>
                </c:pt>
                <c:pt idx="1314">
                  <c:v>1659.3789893147591</c:v>
                </c:pt>
                <c:pt idx="1315">
                  <c:v>1662.4753521438167</c:v>
                </c:pt>
                <c:pt idx="1316">
                  <c:v>1665.5191818288874</c:v>
                </c:pt>
                <c:pt idx="1317">
                  <c:v>1670.5406749485483</c:v>
                </c:pt>
                <c:pt idx="1318">
                  <c:v>1671.6628114201624</c:v>
                </c:pt>
                <c:pt idx="1319">
                  <c:v>1680.4300972907934</c:v>
                </c:pt>
                <c:pt idx="1320">
                  <c:v>1681.9811351730984</c:v>
                </c:pt>
                <c:pt idx="1321">
                  <c:v>1682.088111328849</c:v>
                </c:pt>
                <c:pt idx="1322">
                  <c:v>1683.1579298322522</c:v>
                </c:pt>
                <c:pt idx="1323">
                  <c:v>1683.5323907662739</c:v>
                </c:pt>
                <c:pt idx="1324">
                  <c:v>1684.0673569533772</c:v>
                </c:pt>
                <c:pt idx="1325">
                  <c:v>1684.0673569533772</c:v>
                </c:pt>
                <c:pt idx="1326">
                  <c:v>1684.0673569533772</c:v>
                </c:pt>
                <c:pt idx="1327">
                  <c:v>1685.0838639897088</c:v>
                </c:pt>
                <c:pt idx="1328">
                  <c:v>1687.5987825598977</c:v>
                </c:pt>
                <c:pt idx="1329">
                  <c:v>1689.9536919857198</c:v>
                </c:pt>
                <c:pt idx="1330">
                  <c:v>1692.0949528213475</c:v>
                </c:pt>
                <c:pt idx="1331">
                  <c:v>1694.7721098982697</c:v>
                </c:pt>
                <c:pt idx="1332">
                  <c:v>1694.7721098982697</c:v>
                </c:pt>
                <c:pt idx="1333">
                  <c:v>1706.7200806017458</c:v>
                </c:pt>
                <c:pt idx="1334">
                  <c:v>1714.603098063031</c:v>
                </c:pt>
                <c:pt idx="1335">
                  <c:v>1728.2908799569207</c:v>
                </c:pt>
                <c:pt idx="1336">
                  <c:v>1729.6874331429601</c:v>
                </c:pt>
                <c:pt idx="1337">
                  <c:v>1731.9437691478206</c:v>
                </c:pt>
                <c:pt idx="1338">
                  <c:v>1732.3735986047411</c:v>
                </c:pt>
                <c:pt idx="1339">
                  <c:v>1735.5440963061633</c:v>
                </c:pt>
                <c:pt idx="1340">
                  <c:v>1735.5440963061633</c:v>
                </c:pt>
                <c:pt idx="1341">
                  <c:v>1737.5328285076407</c:v>
                </c:pt>
                <c:pt idx="1342">
                  <c:v>1741.350023709113</c:v>
                </c:pt>
                <c:pt idx="1343">
                  <c:v>1742.2641909925853</c:v>
                </c:pt>
                <c:pt idx="1344">
                  <c:v>1745.3298782256313</c:v>
                </c:pt>
                <c:pt idx="1345">
                  <c:v>1748.342588314453</c:v>
                </c:pt>
                <c:pt idx="1346">
                  <c:v>1755.5009764946644</c:v>
                </c:pt>
                <c:pt idx="1347">
                  <c:v>1757.9240067628155</c:v>
                </c:pt>
                <c:pt idx="1348">
                  <c:v>1767.2978987012175</c:v>
                </c:pt>
                <c:pt idx="1349">
                  <c:v>1773.9828316716969</c:v>
                </c:pt>
                <c:pt idx="1350">
                  <c:v>1775.7625428136371</c:v>
                </c:pt>
                <c:pt idx="1351">
                  <c:v>1778.8372386823771</c:v>
                </c:pt>
                <c:pt idx="1352">
                  <c:v>1782.9920803289851</c:v>
                </c:pt>
                <c:pt idx="1353">
                  <c:v>1783.47780901481</c:v>
                </c:pt>
                <c:pt idx="1354">
                  <c:v>1785.636850812587</c:v>
                </c:pt>
                <c:pt idx="1355">
                  <c:v>1786.6085514897088</c:v>
                </c:pt>
                <c:pt idx="1356">
                  <c:v>1792.2784356170716</c:v>
                </c:pt>
                <c:pt idx="1357">
                  <c:v>1793.6288179987801</c:v>
                </c:pt>
                <c:pt idx="1358">
                  <c:v>1795.5736454483033</c:v>
                </c:pt>
                <c:pt idx="1359">
                  <c:v>1797.1405495309673</c:v>
                </c:pt>
                <c:pt idx="1360">
                  <c:v>1797.1945844854358</c:v>
                </c:pt>
                <c:pt idx="1361">
                  <c:v>1797.4107268224163</c:v>
                </c:pt>
                <c:pt idx="1362">
                  <c:v>1797.6809104113945</c:v>
                </c:pt>
                <c:pt idx="1363">
                  <c:v>1797.6809104113945</c:v>
                </c:pt>
                <c:pt idx="1364">
                  <c:v>1799.4642800120769</c:v>
                </c:pt>
                <c:pt idx="1365">
                  <c:v>1801.7884760346471</c:v>
                </c:pt>
                <c:pt idx="1366">
                  <c:v>1802.5993515667437</c:v>
                </c:pt>
                <c:pt idx="1367">
                  <c:v>1802.5993515667437</c:v>
                </c:pt>
                <c:pt idx="1368">
                  <c:v>1813.4164304137364</c:v>
                </c:pt>
                <c:pt idx="1369">
                  <c:v>1817.9084669890456</c:v>
                </c:pt>
                <c:pt idx="1370">
                  <c:v>1830.9071990050654</c:v>
                </c:pt>
                <c:pt idx="1371">
                  <c:v>1837.899968900497</c:v>
                </c:pt>
                <c:pt idx="1372">
                  <c:v>1840.448754692366</c:v>
                </c:pt>
                <c:pt idx="1373">
                  <c:v>1847.9898756361354</c:v>
                </c:pt>
                <c:pt idx="1374">
                  <c:v>1848.315500000627</c:v>
                </c:pt>
                <c:pt idx="1375">
                  <c:v>1851.7893840186248</c:v>
                </c:pt>
                <c:pt idx="1376">
                  <c:v>1853.4724128919263</c:v>
                </c:pt>
                <c:pt idx="1377">
                  <c:v>1855.4815020582516</c:v>
                </c:pt>
                <c:pt idx="1378">
                  <c:v>1856.7848769535624</c:v>
                </c:pt>
                <c:pt idx="1379">
                  <c:v>1858.5229327415313</c:v>
                </c:pt>
                <c:pt idx="1380">
                  <c:v>1861.9454731326794</c:v>
                </c:pt>
                <c:pt idx="1381">
                  <c:v>1864.2820583285802</c:v>
                </c:pt>
                <c:pt idx="1382">
                  <c:v>1870.3158276053482</c:v>
                </c:pt>
                <c:pt idx="1383">
                  <c:v>1881.0863408561659</c:v>
                </c:pt>
                <c:pt idx="1384">
                  <c:v>1885.0052936827851</c:v>
                </c:pt>
                <c:pt idx="1385">
                  <c:v>1888.9255260357745</c:v>
                </c:pt>
                <c:pt idx="1386">
                  <c:v>1890.94058722356</c:v>
                </c:pt>
                <c:pt idx="1387">
                  <c:v>1897.1512749334061</c:v>
                </c:pt>
                <c:pt idx="1388">
                  <c:v>1900.0942963717835</c:v>
                </c:pt>
                <c:pt idx="1389">
                  <c:v>1916.7849513288063</c:v>
                </c:pt>
                <c:pt idx="1390">
                  <c:v>1930.7113600505681</c:v>
                </c:pt>
                <c:pt idx="1391">
                  <c:v>1941.4263776983823</c:v>
                </c:pt>
                <c:pt idx="1392">
                  <c:v>1954.4500514899319</c:v>
                </c:pt>
                <c:pt idx="1393">
                  <c:v>1960.254942558844</c:v>
                </c:pt>
                <c:pt idx="1394">
                  <c:v>1969.6251806086836</c:v>
                </c:pt>
                <c:pt idx="1395">
                  <c:v>1973.5726625719021</c:v>
                </c:pt>
                <c:pt idx="1396">
                  <c:v>1977.6859561907249</c:v>
                </c:pt>
                <c:pt idx="1397">
                  <c:v>1982.8980791431961</c:v>
                </c:pt>
                <c:pt idx="1398">
                  <c:v>1983.9956458227139</c:v>
                </c:pt>
                <c:pt idx="1399">
                  <c:v>1987.6731972951861</c:v>
                </c:pt>
                <c:pt idx="1400">
                  <c:v>1992.9444108102214</c:v>
                </c:pt>
                <c:pt idx="1401">
                  <c:v>2006.6269571689361</c:v>
                </c:pt>
                <c:pt idx="1402">
                  <c:v>2008.0015297466452</c:v>
                </c:pt>
                <c:pt idx="1403">
                  <c:v>2008.8263452894328</c:v>
                </c:pt>
                <c:pt idx="1404">
                  <c:v>2009.5962218358532</c:v>
                </c:pt>
                <c:pt idx="1405">
                  <c:v>2012.6211919546333</c:v>
                </c:pt>
                <c:pt idx="1406">
                  <c:v>2019.1686085313909</c:v>
                </c:pt>
                <c:pt idx="1407">
                  <c:v>2020.1042305873823</c:v>
                </c:pt>
                <c:pt idx="1408">
                  <c:v>2021.260094496995</c:v>
                </c:pt>
                <c:pt idx="1409">
                  <c:v>2027.0409961890919</c:v>
                </c:pt>
                <c:pt idx="1410">
                  <c:v>2048.5911156907578</c:v>
                </c:pt>
                <c:pt idx="1411">
                  <c:v>2059.6282591434378</c:v>
                </c:pt>
                <c:pt idx="1412">
                  <c:v>2063.9905461667036</c:v>
                </c:pt>
                <c:pt idx="1413">
                  <c:v>2064.156231791992</c:v>
                </c:pt>
                <c:pt idx="1414">
                  <c:v>2065.3160908779332</c:v>
                </c:pt>
                <c:pt idx="1415">
                  <c:v>2065.5922632024221</c:v>
                </c:pt>
                <c:pt idx="1416">
                  <c:v>2067.2494214992435</c:v>
                </c:pt>
                <c:pt idx="1417">
                  <c:v>2069.5145491419189</c:v>
                </c:pt>
                <c:pt idx="1418">
                  <c:v>2072.3879662063587</c:v>
                </c:pt>
                <c:pt idx="1419">
                  <c:v>2072.7195554915716</c:v>
                </c:pt>
                <c:pt idx="1420">
                  <c:v>2078.302585901708</c:v>
                </c:pt>
                <c:pt idx="1421">
                  <c:v>2081.1779572224086</c:v>
                </c:pt>
                <c:pt idx="1422">
                  <c:v>2081.2885611766578</c:v>
                </c:pt>
                <c:pt idx="1423">
                  <c:v>2086.764636567957</c:v>
                </c:pt>
                <c:pt idx="1424">
                  <c:v>2087.42856035467</c:v>
                </c:pt>
                <c:pt idx="1425">
                  <c:v>2089.5865470639696</c:v>
                </c:pt>
                <c:pt idx="1426">
                  <c:v>2092.9072263217713</c:v>
                </c:pt>
                <c:pt idx="1427">
                  <c:v>2098.9419616896012</c:v>
                </c:pt>
                <c:pt idx="1428">
                  <c:v>2100.8249279596089</c:v>
                </c:pt>
                <c:pt idx="1429">
                  <c:v>2106.2538210369958</c:v>
                </c:pt>
                <c:pt idx="1430">
                  <c:v>2106.4200472178018</c:v>
                </c:pt>
                <c:pt idx="1431">
                  <c:v>2111.4078146228208</c:v>
                </c:pt>
                <c:pt idx="1432">
                  <c:v>2115.0667178709937</c:v>
                </c:pt>
                <c:pt idx="1433">
                  <c:v>2117.0629134612154</c:v>
                </c:pt>
                <c:pt idx="1434">
                  <c:v>2117.5065537000933</c:v>
                </c:pt>
                <c:pt idx="1435">
                  <c:v>2121.5554629524818</c:v>
                </c:pt>
                <c:pt idx="1436">
                  <c:v>2123.9965036311369</c:v>
                </c:pt>
                <c:pt idx="1437">
                  <c:v>2150.321822320037</c:v>
                </c:pt>
                <c:pt idx="1438">
                  <c:v>2153.2130164299101</c:v>
                </c:pt>
                <c:pt idx="1439">
                  <c:v>2160.8332073098954</c:v>
                </c:pt>
                <c:pt idx="1440">
                  <c:v>2165.1179994640211</c:v>
                </c:pt>
                <c:pt idx="1441">
                  <c:v>2166.3981389439955</c:v>
                </c:pt>
                <c:pt idx="1442">
                  <c:v>2172.3551808086659</c:v>
                </c:pt>
                <c:pt idx="1443">
                  <c:v>2172.4108665936437</c:v>
                </c:pt>
                <c:pt idx="1444">
                  <c:v>2174.8612700928466</c:v>
                </c:pt>
                <c:pt idx="1445">
                  <c:v>2179.2062670468331</c:v>
                </c:pt>
                <c:pt idx="1446">
                  <c:v>2182.2151651081681</c:v>
                </c:pt>
                <c:pt idx="1447">
                  <c:v>2186.7855194038602</c:v>
                </c:pt>
                <c:pt idx="1448">
                  <c:v>2192.1381480640312</c:v>
                </c:pt>
                <c:pt idx="1449">
                  <c:v>2193.1420023107053</c:v>
                </c:pt>
                <c:pt idx="1450">
                  <c:v>2198.6087393475641</c:v>
                </c:pt>
                <c:pt idx="1451">
                  <c:v>2200.282671964671</c:v>
                </c:pt>
                <c:pt idx="1452">
                  <c:v>2221.1124888886166</c:v>
                </c:pt>
                <c:pt idx="1453">
                  <c:v>2227.9323756452777</c:v>
                </c:pt>
                <c:pt idx="1454">
                  <c:v>2228.2119517860701</c:v>
                </c:pt>
                <c:pt idx="1455">
                  <c:v>2238.1126249005961</c:v>
                </c:pt>
                <c:pt idx="1456">
                  <c:v>2240.239125035584</c:v>
                </c:pt>
                <c:pt idx="1457">
                  <c:v>2243.3735144727657</c:v>
                </c:pt>
                <c:pt idx="1458">
                  <c:v>2243.3735144727657</c:v>
                </c:pt>
                <c:pt idx="1459">
                  <c:v>2243.4294922046097</c:v>
                </c:pt>
                <c:pt idx="1460">
                  <c:v>2246.5086180859207</c:v>
                </c:pt>
                <c:pt idx="1461">
                  <c:v>2252.668934662217</c:v>
                </c:pt>
                <c:pt idx="1462">
                  <c:v>2253.6772483819905</c:v>
                </c:pt>
                <c:pt idx="1463">
                  <c:v>2259.9528539637822</c:v>
                </c:pt>
                <c:pt idx="1464">
                  <c:v>2261.0177481237388</c:v>
                </c:pt>
                <c:pt idx="1465">
                  <c:v>2283.9046790117886</c:v>
                </c:pt>
                <c:pt idx="1466">
                  <c:v>2293.9576292066863</c:v>
                </c:pt>
                <c:pt idx="1467">
                  <c:v>2296.205085630339</c:v>
                </c:pt>
                <c:pt idx="1468">
                  <c:v>2299.5769455997743</c:v>
                </c:pt>
                <c:pt idx="1469">
                  <c:v>2326.5246192034879</c:v>
                </c:pt>
                <c:pt idx="1470">
                  <c:v>2327.144063208329</c:v>
                </c:pt>
                <c:pt idx="1471">
                  <c:v>2337.7351045481155</c:v>
                </c:pt>
                <c:pt idx="1472">
                  <c:v>2340.2713645963113</c:v>
                </c:pt>
                <c:pt idx="1473">
                  <c:v>2349.0108263032826</c:v>
                </c:pt>
                <c:pt idx="1474">
                  <c:v>2350.3081055078269</c:v>
                </c:pt>
                <c:pt idx="1475">
                  <c:v>2355.8369618659772</c:v>
                </c:pt>
                <c:pt idx="1476">
                  <c:v>2358.150688274512</c:v>
                </c:pt>
                <c:pt idx="1477">
                  <c:v>2378.538864834647</c:v>
                </c:pt>
                <c:pt idx="1478">
                  <c:v>2391.0345008775371</c:v>
                </c:pt>
                <c:pt idx="1479">
                  <c:v>2399.8048378112517</c:v>
                </c:pt>
                <c:pt idx="1480">
                  <c:v>2400.0878400242455</c:v>
                </c:pt>
                <c:pt idx="1481">
                  <c:v>2402.4652758683355</c:v>
                </c:pt>
                <c:pt idx="1482">
                  <c:v>2406.7682891466084</c:v>
                </c:pt>
                <c:pt idx="1483">
                  <c:v>2406.824916208594</c:v>
                </c:pt>
                <c:pt idx="1484">
                  <c:v>2412.4320830868733</c:v>
                </c:pt>
                <c:pt idx="1485">
                  <c:v>2453.5032820069637</c:v>
                </c:pt>
                <c:pt idx="1486">
                  <c:v>2473.7404173271379</c:v>
                </c:pt>
                <c:pt idx="1487">
                  <c:v>2488.2530086898646</c:v>
                </c:pt>
                <c:pt idx="1488">
                  <c:v>2492.0684533696422</c:v>
                </c:pt>
                <c:pt idx="1489">
                  <c:v>2492.8088758184476</c:v>
                </c:pt>
                <c:pt idx="1490">
                  <c:v>2501.9247531872584</c:v>
                </c:pt>
                <c:pt idx="1491">
                  <c:v>2520.6295324370558</c:v>
                </c:pt>
                <c:pt idx="1492">
                  <c:v>2522.3985577168669</c:v>
                </c:pt>
                <c:pt idx="1493">
                  <c:v>2532.9028192483947</c:v>
                </c:pt>
                <c:pt idx="1494">
                  <c:v>2533.0741444643995</c:v>
                </c:pt>
                <c:pt idx="1495">
                  <c:v>2534.2734749092997</c:v>
                </c:pt>
                <c:pt idx="1496">
                  <c:v>2534.8446178134514</c:v>
                </c:pt>
                <c:pt idx="1497">
                  <c:v>2550.6737718082481</c:v>
                </c:pt>
                <c:pt idx="1498">
                  <c:v>2551.9316630162753</c:v>
                </c:pt>
                <c:pt idx="1499">
                  <c:v>2558.2226662747698</c:v>
                </c:pt>
                <c:pt idx="1500">
                  <c:v>2559.0235242932813</c:v>
                </c:pt>
                <c:pt idx="1501">
                  <c:v>2563.9439957888626</c:v>
                </c:pt>
                <c:pt idx="1502">
                  <c:v>2574.8776428157184</c:v>
                </c:pt>
                <c:pt idx="1503">
                  <c:v>2579.4022004181061</c:v>
                </c:pt>
                <c:pt idx="1504">
                  <c:v>2583.6415936015428</c:v>
                </c:pt>
                <c:pt idx="1505">
                  <c:v>2596.137353523291</c:v>
                </c:pt>
                <c:pt idx="1506">
                  <c:v>2599.0047697079522</c:v>
                </c:pt>
                <c:pt idx="1507">
                  <c:v>2600.8401930573564</c:v>
                </c:pt>
                <c:pt idx="1508">
                  <c:v>2615.5887665819846</c:v>
                </c:pt>
                <c:pt idx="1509">
                  <c:v>2624.6054354048802</c:v>
                </c:pt>
                <c:pt idx="1510">
                  <c:v>2624.7203308365661</c:v>
                </c:pt>
                <c:pt idx="1511">
                  <c:v>2627.9377438611655</c:v>
                </c:pt>
                <c:pt idx="1512">
                  <c:v>2629.4892317243066</c:v>
                </c:pt>
                <c:pt idx="1513">
                  <c:v>2646.9108494959592</c:v>
                </c:pt>
                <c:pt idx="1514">
                  <c:v>2654.3338020343745</c:v>
                </c:pt>
                <c:pt idx="1515">
                  <c:v>2667.001110011488</c:v>
                </c:pt>
                <c:pt idx="1516">
                  <c:v>2680.7738292878448</c:v>
                </c:pt>
                <c:pt idx="1517">
                  <c:v>2685.2712594031914</c:v>
                </c:pt>
                <c:pt idx="1518">
                  <c:v>2694.6161057839031</c:v>
                </c:pt>
                <c:pt idx="1519">
                  <c:v>2695.3085328366874</c:v>
                </c:pt>
                <c:pt idx="1520">
                  <c:v>2696.058695772349</c:v>
                </c:pt>
                <c:pt idx="1521">
                  <c:v>2701.8880755206042</c:v>
                </c:pt>
                <c:pt idx="1522">
                  <c:v>2704.5437394438209</c:v>
                </c:pt>
                <c:pt idx="1523">
                  <c:v>2710.3761867259627</c:v>
                </c:pt>
                <c:pt idx="1524">
                  <c:v>2714.0153138409496</c:v>
                </c:pt>
                <c:pt idx="1525">
                  <c:v>2719.7355950676965</c:v>
                </c:pt>
                <c:pt idx="1526">
                  <c:v>2721.9317946847841</c:v>
                </c:pt>
                <c:pt idx="1527">
                  <c:v>2743.3313584700118</c:v>
                </c:pt>
                <c:pt idx="1528">
                  <c:v>2752.3043853641625</c:v>
                </c:pt>
                <c:pt idx="1529">
                  <c:v>2755.4895443648943</c:v>
                </c:pt>
                <c:pt idx="1530">
                  <c:v>2778.2669241961266</c:v>
                </c:pt>
                <c:pt idx="1531">
                  <c:v>2795.0367619833846</c:v>
                </c:pt>
                <c:pt idx="1532">
                  <c:v>2797.765639282241</c:v>
                </c:pt>
                <c:pt idx="1533">
                  <c:v>2805.8968618618292</c:v>
                </c:pt>
                <c:pt idx="1534">
                  <c:v>2806.5940084150684</c:v>
                </c:pt>
                <c:pt idx="1535">
                  <c:v>2807.3492833883033</c:v>
                </c:pt>
                <c:pt idx="1536">
                  <c:v>2820.1941837863233</c:v>
                </c:pt>
                <c:pt idx="1537">
                  <c:v>2826.4749154875535</c:v>
                </c:pt>
                <c:pt idx="1538">
                  <c:v>2826.9984159216147</c:v>
                </c:pt>
                <c:pt idx="1539">
                  <c:v>2850.1650611878727</c:v>
                </c:pt>
                <c:pt idx="1540">
                  <c:v>2855.9908253466742</c:v>
                </c:pt>
                <c:pt idx="1541">
                  <c:v>2855.9908253466742</c:v>
                </c:pt>
                <c:pt idx="1542">
                  <c:v>2873.4217985802793</c:v>
                </c:pt>
                <c:pt idx="1543">
                  <c:v>2878.55538617515</c:v>
                </c:pt>
                <c:pt idx="1544">
                  <c:v>2879.3722356971257</c:v>
                </c:pt>
                <c:pt idx="1545">
                  <c:v>2888.3601578996709</c:v>
                </c:pt>
                <c:pt idx="1546">
                  <c:v>2888.3601578996709</c:v>
                </c:pt>
                <c:pt idx="1547">
                  <c:v>2888.3601578996709</c:v>
                </c:pt>
                <c:pt idx="1548">
                  <c:v>2890.9290028749069</c:v>
                </c:pt>
                <c:pt idx="1549">
                  <c:v>2914.1828435973603</c:v>
                </c:pt>
                <c:pt idx="1550">
                  <c:v>2952.989328599062</c:v>
                </c:pt>
                <c:pt idx="1551">
                  <c:v>2955.0403418657493</c:v>
                </c:pt>
                <c:pt idx="1552">
                  <c:v>2957.5018753017712</c:v>
                </c:pt>
                <c:pt idx="1553">
                  <c:v>2960.3741018835935</c:v>
                </c:pt>
                <c:pt idx="1554">
                  <c:v>2964.4194643451301</c:v>
                </c:pt>
                <c:pt idx="1555">
                  <c:v>2969.8733857402899</c:v>
                </c:pt>
                <c:pt idx="1556">
                  <c:v>2969.9320392617342</c:v>
                </c:pt>
                <c:pt idx="1557">
                  <c:v>2972.9236284182575</c:v>
                </c:pt>
                <c:pt idx="1558">
                  <c:v>2973.451608756131</c:v>
                </c:pt>
                <c:pt idx="1559">
                  <c:v>2977.9107411727414</c:v>
                </c:pt>
                <c:pt idx="1560">
                  <c:v>2983.7797407080388</c:v>
                </c:pt>
                <c:pt idx="1561">
                  <c:v>2984.5428541071719</c:v>
                </c:pt>
                <c:pt idx="1562">
                  <c:v>2997.5208256459082</c:v>
                </c:pt>
                <c:pt idx="1563">
                  <c:v>2999.2245237710999</c:v>
                </c:pt>
                <c:pt idx="1564">
                  <c:v>3002.2798406597603</c:v>
                </c:pt>
                <c:pt idx="1565">
                  <c:v>3002.2798406597603</c:v>
                </c:pt>
                <c:pt idx="1566">
                  <c:v>3002.7499361086561</c:v>
                </c:pt>
                <c:pt idx="1567">
                  <c:v>3014.0359589850282</c:v>
                </c:pt>
                <c:pt idx="1568">
                  <c:v>3022.7404856506855</c:v>
                </c:pt>
                <c:pt idx="1569">
                  <c:v>3031.5081137445677</c:v>
                </c:pt>
                <c:pt idx="1570">
                  <c:v>3040.3389223760496</c:v>
                </c:pt>
                <c:pt idx="1571">
                  <c:v>3049.1740753706949</c:v>
                </c:pt>
                <c:pt idx="1572">
                  <c:v>3101.5667610636228</c:v>
                </c:pt>
                <c:pt idx="1573">
                  <c:v>3106.7670471617857</c:v>
                </c:pt>
                <c:pt idx="1574">
                  <c:v>3116.9946382487983</c:v>
                </c:pt>
                <c:pt idx="1575">
                  <c:v>3134.6254494138011</c:v>
                </c:pt>
                <c:pt idx="1576">
                  <c:v>3146.5268820205761</c:v>
                </c:pt>
                <c:pt idx="1577">
                  <c:v>3149.4293853062359</c:v>
                </c:pt>
                <c:pt idx="1578">
                  <c:v>3149.547864469379</c:v>
                </c:pt>
                <c:pt idx="1579">
                  <c:v>3155.6505630272272</c:v>
                </c:pt>
                <c:pt idx="1580">
                  <c:v>3160.9846577365161</c:v>
                </c:pt>
                <c:pt idx="1581">
                  <c:v>3164.304421045932</c:v>
                </c:pt>
                <c:pt idx="1582">
                  <c:v>3167.2689948760535</c:v>
                </c:pt>
                <c:pt idx="1583">
                  <c:v>3191.002515045876</c:v>
                </c:pt>
                <c:pt idx="1584">
                  <c:v>3208.7034950803491</c:v>
                </c:pt>
                <c:pt idx="1585">
                  <c:v>3212.6260928654797</c:v>
                </c:pt>
                <c:pt idx="1586">
                  <c:v>3215.1227149634565</c:v>
                </c:pt>
                <c:pt idx="1587">
                  <c:v>3220.2953363743854</c:v>
                </c:pt>
                <c:pt idx="1588">
                  <c:v>3227.015905218434</c:v>
                </c:pt>
                <c:pt idx="1589">
                  <c:v>3247.3705084342027</c:v>
                </c:pt>
                <c:pt idx="1590">
                  <c:v>3259.283843161264</c:v>
                </c:pt>
                <c:pt idx="1591">
                  <c:v>3280.2692796885913</c:v>
                </c:pt>
                <c:pt idx="1592">
                  <c:v>3286.5932357726188</c:v>
                </c:pt>
                <c:pt idx="1593">
                  <c:v>3289.0995264920716</c:v>
                </c:pt>
                <c:pt idx="1594">
                  <c:v>3299.4861868121588</c:v>
                </c:pt>
                <c:pt idx="1595">
                  <c:v>3322.0694540143049</c:v>
                </c:pt>
                <c:pt idx="1596">
                  <c:v>3323.0857183335265</c:v>
                </c:pt>
                <c:pt idx="1597">
                  <c:v>3324.8792548285851</c:v>
                </c:pt>
                <c:pt idx="1598">
                  <c:v>3327.8090514481769</c:v>
                </c:pt>
                <c:pt idx="1599">
                  <c:v>3331.4569620211846</c:v>
                </c:pt>
                <c:pt idx="1600">
                  <c:v>3346.4743584863854</c:v>
                </c:pt>
                <c:pt idx="1601">
                  <c:v>3354.0172965096235</c:v>
                </c:pt>
                <c:pt idx="1602">
                  <c:v>3357.6101861036095</c:v>
                </c:pt>
                <c:pt idx="1603">
                  <c:v>3357.6101861036095</c:v>
                </c:pt>
                <c:pt idx="1604">
                  <c:v>3381.5195110144809</c:v>
                </c:pt>
                <c:pt idx="1605">
                  <c:v>3386.4367765607703</c:v>
                </c:pt>
                <c:pt idx="1606">
                  <c:v>3387.5163389170029</c:v>
                </c:pt>
                <c:pt idx="1607">
                  <c:v>3393.0350155941474</c:v>
                </c:pt>
                <c:pt idx="1608">
                  <c:v>3468.2279063706842</c:v>
                </c:pt>
                <c:pt idx="1609">
                  <c:v>3483.7098033544171</c:v>
                </c:pt>
                <c:pt idx="1610">
                  <c:v>3520.0205891802916</c:v>
                </c:pt>
                <c:pt idx="1611">
                  <c:v>3562.3831725892837</c:v>
                </c:pt>
                <c:pt idx="1612">
                  <c:v>3587.6239535515419</c:v>
                </c:pt>
                <c:pt idx="1613">
                  <c:v>3598.6498045506696</c:v>
                </c:pt>
                <c:pt idx="1614">
                  <c:v>3607.5594983098258</c:v>
                </c:pt>
                <c:pt idx="1615">
                  <c:v>3628.970169663588</c:v>
                </c:pt>
                <c:pt idx="1616">
                  <c:v>3632.7936024114151</c:v>
                </c:pt>
                <c:pt idx="1617">
                  <c:v>3632.8542973421149</c:v>
                </c:pt>
                <c:pt idx="1618">
                  <c:v>3641.1104143159964</c:v>
                </c:pt>
                <c:pt idx="1619">
                  <c:v>3656.0523634396041</c:v>
                </c:pt>
                <c:pt idx="1620">
                  <c:v>3680.3703980112473</c:v>
                </c:pt>
                <c:pt idx="1621">
                  <c:v>3686.4541870349271</c:v>
                </c:pt>
                <c:pt idx="1622">
                  <c:v>3692.539684404976</c:v>
                </c:pt>
                <c:pt idx="1623">
                  <c:v>3692.539684404976</c:v>
                </c:pt>
                <c:pt idx="1624">
                  <c:v>3693.3917902547446</c:v>
                </c:pt>
                <c:pt idx="1625">
                  <c:v>3697.044051176043</c:v>
                </c:pt>
                <c:pt idx="1626">
                  <c:v>3701.7929079680284</c:v>
                </c:pt>
                <c:pt idx="1627">
                  <c:v>3704.6548990798078</c:v>
                </c:pt>
                <c:pt idx="1628">
                  <c:v>3709.2226850681782</c:v>
                </c:pt>
                <c:pt idx="1629">
                  <c:v>3709.2226850681782</c:v>
                </c:pt>
                <c:pt idx="1630">
                  <c:v>3793.3787816078366</c:v>
                </c:pt>
                <c:pt idx="1631">
                  <c:v>3811.9127977097796</c:v>
                </c:pt>
                <c:pt idx="1632">
                  <c:v>3817.665742717058</c:v>
                </c:pt>
                <c:pt idx="1633">
                  <c:v>3817.7269521861131</c:v>
                </c:pt>
                <c:pt idx="1634">
                  <c:v>3820.542768057901</c:v>
                </c:pt>
                <c:pt idx="1635">
                  <c:v>3824.1548743975445</c:v>
                </c:pt>
                <c:pt idx="1636">
                  <c:v>3860.9210346547911</c:v>
                </c:pt>
                <c:pt idx="1637">
                  <c:v>3867.0545319711696</c:v>
                </c:pt>
                <c:pt idx="1638">
                  <c:v>3872.6988098340976</c:v>
                </c:pt>
                <c:pt idx="1639">
                  <c:v>3881.7816679717043</c:v>
                </c:pt>
                <c:pt idx="1640">
                  <c:v>3890.8067310134156</c:v>
                </c:pt>
                <c:pt idx="1641">
                  <c:v>3903.5215241394758</c:v>
                </c:pt>
                <c:pt idx="1642">
                  <c:v>3905.1804946725392</c:v>
                </c:pt>
                <c:pt idx="1643">
                  <c:v>3911.3258724769435</c:v>
                </c:pt>
                <c:pt idx="1644">
                  <c:v>3915.8130341849078</c:v>
                </c:pt>
                <c:pt idx="1645">
                  <c:v>3917.5343691058624</c:v>
                </c:pt>
                <c:pt idx="1646">
                  <c:v>3922.3916850364703</c:v>
                </c:pt>
                <c:pt idx="1647">
                  <c:v>3954.450923274364</c:v>
                </c:pt>
                <c:pt idx="1648">
                  <c:v>3959.3775665716657</c:v>
                </c:pt>
                <c:pt idx="1649">
                  <c:v>3977.6768278913692</c:v>
                </c:pt>
                <c:pt idx="1650">
                  <c:v>3979.7726059024799</c:v>
                </c:pt>
                <c:pt idx="1651">
                  <c:v>3998.5196443386958</c:v>
                </c:pt>
                <c:pt idx="1652">
                  <c:v>3999.6918303634311</c:v>
                </c:pt>
                <c:pt idx="1653">
                  <c:v>4008.577660834223</c:v>
                </c:pt>
                <c:pt idx="1654">
                  <c:v>4059.5503502993429</c:v>
                </c:pt>
                <c:pt idx="1655">
                  <c:v>4070.500511842502</c:v>
                </c:pt>
                <c:pt idx="1656">
                  <c:v>4072.6045050504717</c:v>
                </c:pt>
                <c:pt idx="1657">
                  <c:v>4076.0084136253872</c:v>
                </c:pt>
                <c:pt idx="1658">
                  <c:v>4100.8405501010539</c:v>
                </c:pt>
                <c:pt idx="1659">
                  <c:v>4107.0370809147053</c:v>
                </c:pt>
                <c:pt idx="1660">
                  <c:v>4107.532871857542</c:v>
                </c:pt>
                <c:pt idx="1661">
                  <c:v>4109.7020764520621</c:v>
                </c:pt>
                <c:pt idx="1662">
                  <c:v>4119.3728898303834</c:v>
                </c:pt>
                <c:pt idx="1663">
                  <c:v>4123.5275618006426</c:v>
                </c:pt>
                <c:pt idx="1664">
                  <c:v>4146.918552125645</c:v>
                </c:pt>
                <c:pt idx="1665">
                  <c:v>4185.4350868630263</c:v>
                </c:pt>
                <c:pt idx="1666">
                  <c:v>4240.0821682742935</c:v>
                </c:pt>
                <c:pt idx="1667">
                  <c:v>4246.3138022123394</c:v>
                </c:pt>
                <c:pt idx="1668">
                  <c:v>4247.6226419051909</c:v>
                </c:pt>
                <c:pt idx="1669">
                  <c:v>4293.4124436974544</c:v>
                </c:pt>
                <c:pt idx="1670">
                  <c:v>4305.9660571112299</c:v>
                </c:pt>
                <c:pt idx="1671">
                  <c:v>4564.501633755177</c:v>
                </c:pt>
                <c:pt idx="1672">
                  <c:v>4564.501633755177</c:v>
                </c:pt>
                <c:pt idx="1673">
                  <c:v>4659.3608739252386</c:v>
                </c:pt>
                <c:pt idx="1674">
                  <c:v>5176.9350837797019</c:v>
                </c:pt>
                <c:pt idx="1675">
                  <c:v>5425.1697357012854</c:v>
                </c:pt>
                <c:pt idx="1676">
                  <c:v>5674.0407787706354</c:v>
                </c:pt>
                <c:pt idx="1677">
                  <c:v>5722.866205617147</c:v>
                </c:pt>
                <c:pt idx="1678">
                  <c:v>5729.416334239083</c:v>
                </c:pt>
                <c:pt idx="1679">
                  <c:v>5775.3668430664993</c:v>
                </c:pt>
                <c:pt idx="1680">
                  <c:v>5908.6351800323091</c:v>
                </c:pt>
                <c:pt idx="1681">
                  <c:v>6390.6480953349483</c:v>
                </c:pt>
                <c:pt idx="1682">
                  <c:v>7139.4597350481708</c:v>
                </c:pt>
                <c:pt idx="1683">
                  <c:v>7164.7006440768819</c:v>
                </c:pt>
                <c:pt idx="1684">
                  <c:v>7595.1702684396387</c:v>
                </c:pt>
                <c:pt idx="1685">
                  <c:v>7629.3523074203395</c:v>
                </c:pt>
                <c:pt idx="1686">
                  <c:v>7643.1275751906778</c:v>
                </c:pt>
                <c:pt idx="1687">
                  <c:v>7691.5420328865966</c:v>
                </c:pt>
                <c:pt idx="1688">
                  <c:v>7800.9516633756566</c:v>
                </c:pt>
                <c:pt idx="1689">
                  <c:v>7882.902300834392</c:v>
                </c:pt>
                <c:pt idx="1690">
                  <c:v>7954.2225544599878</c:v>
                </c:pt>
                <c:pt idx="1691">
                  <c:v>7986.7791066142854</c:v>
                </c:pt>
                <c:pt idx="1692">
                  <c:v>8228.4592734064099</c:v>
                </c:pt>
                <c:pt idx="1693">
                  <c:v>8404.0672652097383</c:v>
                </c:pt>
                <c:pt idx="1694">
                  <c:v>9290.4510787264062</c:v>
                </c:pt>
                <c:pt idx="1695">
                  <c:v>9333.5567394665813</c:v>
                </c:pt>
                <c:pt idx="1696">
                  <c:v>9801.2235529927639</c:v>
                </c:pt>
                <c:pt idx="1697">
                  <c:v>10386.277950029096</c:v>
                </c:pt>
                <c:pt idx="1698">
                  <c:v>11135.536624385692</c:v>
                </c:pt>
                <c:pt idx="1699">
                  <c:v>11937.577258205331</c:v>
                </c:pt>
                <c:pt idx="1700">
                  <c:v>14519.480859066176</c:v>
                </c:pt>
                <c:pt idx="1701">
                  <c:v>20134.454878688342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7-455E-818E-E92B7E7189F5}"/>
            </c:ext>
          </c:extLst>
        </c:ser>
        <c:ser>
          <c:idx val="1"/>
          <c:order val="1"/>
          <c:tx>
            <c:strRef>
              <c:f>'SNe Ia Data'!$R$6</c:f>
              <c:strCache>
                <c:ptCount val="1"/>
                <c:pt idx="0">
                  <c:v>FLRW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Data'!$B$7:$B$1708</c:f>
              <c:numCache>
                <c:formatCode>0.00</c:formatCode>
                <c:ptCount val="1702"/>
                <c:pt idx="0">
                  <c:v>1.2199999999999999E-3</c:v>
                </c:pt>
                <c:pt idx="1">
                  <c:v>1.2199999999999999E-3</c:v>
                </c:pt>
                <c:pt idx="2">
                  <c:v>2.5600000000000002E-3</c:v>
                </c:pt>
                <c:pt idx="3">
                  <c:v>2.5600000000000002E-3</c:v>
                </c:pt>
                <c:pt idx="4">
                  <c:v>2.99E-3</c:v>
                </c:pt>
                <c:pt idx="5">
                  <c:v>3.1700000000000001E-3</c:v>
                </c:pt>
                <c:pt idx="6">
                  <c:v>3.31E-3</c:v>
                </c:pt>
                <c:pt idx="7">
                  <c:v>3.31E-3</c:v>
                </c:pt>
                <c:pt idx="8">
                  <c:v>3.31E-3</c:v>
                </c:pt>
                <c:pt idx="9">
                  <c:v>3.31E-3</c:v>
                </c:pt>
                <c:pt idx="10">
                  <c:v>3.3300000000000001E-3</c:v>
                </c:pt>
                <c:pt idx="11">
                  <c:v>3.49E-3</c:v>
                </c:pt>
                <c:pt idx="12">
                  <c:v>3.49E-3</c:v>
                </c:pt>
                <c:pt idx="13">
                  <c:v>3.5899999999999999E-3</c:v>
                </c:pt>
                <c:pt idx="14">
                  <c:v>3.8400000000000001E-3</c:v>
                </c:pt>
                <c:pt idx="15">
                  <c:v>4.0699999999999998E-3</c:v>
                </c:pt>
                <c:pt idx="16">
                  <c:v>4.0699999999999998E-3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4.6499999999999996E-3</c:v>
                </c:pt>
                <c:pt idx="20">
                  <c:v>4.6499999999999996E-3</c:v>
                </c:pt>
                <c:pt idx="21">
                  <c:v>4.8199999999999996E-3</c:v>
                </c:pt>
                <c:pt idx="22">
                  <c:v>4.8300000000000001E-3</c:v>
                </c:pt>
                <c:pt idx="23">
                  <c:v>4.8300000000000001E-3</c:v>
                </c:pt>
                <c:pt idx="24">
                  <c:v>4.8300000000000001E-3</c:v>
                </c:pt>
                <c:pt idx="25">
                  <c:v>4.8300000000000001E-3</c:v>
                </c:pt>
                <c:pt idx="26">
                  <c:v>4.8300000000000001E-3</c:v>
                </c:pt>
                <c:pt idx="27">
                  <c:v>4.8799999999999998E-3</c:v>
                </c:pt>
                <c:pt idx="28">
                  <c:v>4.8799999999999998E-3</c:v>
                </c:pt>
                <c:pt idx="29">
                  <c:v>5.3800000000000002E-3</c:v>
                </c:pt>
                <c:pt idx="30">
                  <c:v>5.4799999999999996E-3</c:v>
                </c:pt>
                <c:pt idx="31">
                  <c:v>5.7000000000000002E-3</c:v>
                </c:pt>
                <c:pt idx="32">
                  <c:v>5.7000000000000002E-3</c:v>
                </c:pt>
                <c:pt idx="33">
                  <c:v>5.7099999999999998E-3</c:v>
                </c:pt>
                <c:pt idx="34">
                  <c:v>5.7099999999999998E-3</c:v>
                </c:pt>
                <c:pt idx="35">
                  <c:v>5.8700000000000002E-3</c:v>
                </c:pt>
                <c:pt idx="36">
                  <c:v>5.8799999999999998E-3</c:v>
                </c:pt>
                <c:pt idx="37">
                  <c:v>5.9199999999999999E-3</c:v>
                </c:pt>
                <c:pt idx="38">
                  <c:v>6.0200000000000002E-3</c:v>
                </c:pt>
                <c:pt idx="39">
                  <c:v>6.0200000000000002E-3</c:v>
                </c:pt>
                <c:pt idx="40">
                  <c:v>6.0200000000000002E-3</c:v>
                </c:pt>
                <c:pt idx="41">
                  <c:v>6.1599999999999997E-3</c:v>
                </c:pt>
                <c:pt idx="42">
                  <c:v>6.1599999999999997E-3</c:v>
                </c:pt>
                <c:pt idx="43">
                  <c:v>6.2500000000000003E-3</c:v>
                </c:pt>
                <c:pt idx="44">
                  <c:v>6.2500000000000003E-3</c:v>
                </c:pt>
                <c:pt idx="45">
                  <c:v>6.2500000000000003E-3</c:v>
                </c:pt>
                <c:pt idx="46">
                  <c:v>6.2500000000000003E-3</c:v>
                </c:pt>
                <c:pt idx="47">
                  <c:v>6.3E-3</c:v>
                </c:pt>
                <c:pt idx="48">
                  <c:v>6.3E-3</c:v>
                </c:pt>
                <c:pt idx="49">
                  <c:v>6.3E-3</c:v>
                </c:pt>
                <c:pt idx="50">
                  <c:v>6.3099999999999996E-3</c:v>
                </c:pt>
                <c:pt idx="51">
                  <c:v>6.3400000000000001E-3</c:v>
                </c:pt>
                <c:pt idx="52">
                  <c:v>6.4799999999999996E-3</c:v>
                </c:pt>
                <c:pt idx="53">
                  <c:v>6.4799999999999996E-3</c:v>
                </c:pt>
                <c:pt idx="54">
                  <c:v>6.6499999999999997E-3</c:v>
                </c:pt>
                <c:pt idx="55">
                  <c:v>6.6800000000000002E-3</c:v>
                </c:pt>
                <c:pt idx="56">
                  <c:v>6.7299999999999999E-3</c:v>
                </c:pt>
                <c:pt idx="57">
                  <c:v>6.7600000000000004E-3</c:v>
                </c:pt>
                <c:pt idx="58">
                  <c:v>6.77E-3</c:v>
                </c:pt>
                <c:pt idx="59">
                  <c:v>6.77E-3</c:v>
                </c:pt>
                <c:pt idx="60">
                  <c:v>6.77E-3</c:v>
                </c:pt>
                <c:pt idx="61">
                  <c:v>6.9199999999999999E-3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7.1900000000000002E-3</c:v>
                </c:pt>
                <c:pt idx="66">
                  <c:v>7.1900000000000002E-3</c:v>
                </c:pt>
                <c:pt idx="67">
                  <c:v>7.4700000000000001E-3</c:v>
                </c:pt>
                <c:pt idx="68">
                  <c:v>7.4700000000000001E-3</c:v>
                </c:pt>
                <c:pt idx="69">
                  <c:v>7.4700000000000001E-3</c:v>
                </c:pt>
                <c:pt idx="70">
                  <c:v>7.4999999999999997E-3</c:v>
                </c:pt>
                <c:pt idx="71">
                  <c:v>7.4999999999999997E-3</c:v>
                </c:pt>
                <c:pt idx="72">
                  <c:v>7.9500000000000005E-3</c:v>
                </c:pt>
                <c:pt idx="73">
                  <c:v>8.1399999999999997E-3</c:v>
                </c:pt>
                <c:pt idx="74">
                  <c:v>8.1399999999999997E-3</c:v>
                </c:pt>
                <c:pt idx="75">
                  <c:v>8.1399999999999997E-3</c:v>
                </c:pt>
                <c:pt idx="76">
                  <c:v>8.1499999999999993E-3</c:v>
                </c:pt>
                <c:pt idx="77">
                  <c:v>8.1499999999999993E-3</c:v>
                </c:pt>
                <c:pt idx="78">
                  <c:v>8.1499999999999993E-3</c:v>
                </c:pt>
                <c:pt idx="79">
                  <c:v>8.1700000000000002E-3</c:v>
                </c:pt>
                <c:pt idx="80">
                  <c:v>8.1799999999999998E-3</c:v>
                </c:pt>
                <c:pt idx="81">
                  <c:v>8.2100000000000003E-3</c:v>
                </c:pt>
                <c:pt idx="82">
                  <c:v>8.3800000000000003E-3</c:v>
                </c:pt>
                <c:pt idx="83">
                  <c:v>8.3800000000000003E-3</c:v>
                </c:pt>
                <c:pt idx="84">
                  <c:v>8.5500000000000003E-3</c:v>
                </c:pt>
                <c:pt idx="85">
                  <c:v>8.5500000000000003E-3</c:v>
                </c:pt>
                <c:pt idx="86">
                  <c:v>8.5699999999999995E-3</c:v>
                </c:pt>
                <c:pt idx="87">
                  <c:v>8.6099999999999996E-3</c:v>
                </c:pt>
                <c:pt idx="88">
                  <c:v>8.6300000000000005E-3</c:v>
                </c:pt>
                <c:pt idx="89">
                  <c:v>8.6300000000000005E-3</c:v>
                </c:pt>
                <c:pt idx="90">
                  <c:v>8.6300000000000005E-3</c:v>
                </c:pt>
                <c:pt idx="91">
                  <c:v>8.6400000000000001E-3</c:v>
                </c:pt>
                <c:pt idx="92">
                  <c:v>8.8299999999999993E-3</c:v>
                </c:pt>
                <c:pt idx="93">
                  <c:v>9.0600000000000003E-3</c:v>
                </c:pt>
                <c:pt idx="94">
                  <c:v>9.0600000000000003E-3</c:v>
                </c:pt>
                <c:pt idx="95">
                  <c:v>9.2499999999999995E-3</c:v>
                </c:pt>
                <c:pt idx="96">
                  <c:v>9.2499999999999995E-3</c:v>
                </c:pt>
                <c:pt idx="97">
                  <c:v>9.2499999999999995E-3</c:v>
                </c:pt>
                <c:pt idx="98">
                  <c:v>9.3500000000000007E-3</c:v>
                </c:pt>
                <c:pt idx="99">
                  <c:v>9.5399999999999999E-3</c:v>
                </c:pt>
                <c:pt idx="100">
                  <c:v>9.5399999999999999E-3</c:v>
                </c:pt>
                <c:pt idx="101">
                  <c:v>9.5399999999999999E-3</c:v>
                </c:pt>
                <c:pt idx="102">
                  <c:v>9.5399999999999999E-3</c:v>
                </c:pt>
                <c:pt idx="103">
                  <c:v>9.5700000000000004E-3</c:v>
                </c:pt>
                <c:pt idx="104">
                  <c:v>9.5700000000000004E-3</c:v>
                </c:pt>
                <c:pt idx="105">
                  <c:v>9.6600000000000002E-3</c:v>
                </c:pt>
                <c:pt idx="106">
                  <c:v>9.6600000000000002E-3</c:v>
                </c:pt>
                <c:pt idx="107">
                  <c:v>9.9299999999999996E-3</c:v>
                </c:pt>
                <c:pt idx="108">
                  <c:v>9.9600000000000001E-3</c:v>
                </c:pt>
                <c:pt idx="109">
                  <c:v>9.9600000000000001E-3</c:v>
                </c:pt>
                <c:pt idx="110">
                  <c:v>9.9600000000000001E-3</c:v>
                </c:pt>
                <c:pt idx="111">
                  <c:v>1.0160000000000001E-2</c:v>
                </c:pt>
                <c:pt idx="112">
                  <c:v>1.017E-2</c:v>
                </c:pt>
                <c:pt idx="113">
                  <c:v>1.017E-2</c:v>
                </c:pt>
                <c:pt idx="114">
                  <c:v>1.026E-2</c:v>
                </c:pt>
                <c:pt idx="115">
                  <c:v>1.026E-2</c:v>
                </c:pt>
                <c:pt idx="116">
                  <c:v>1.0279999999999999E-2</c:v>
                </c:pt>
                <c:pt idx="117">
                  <c:v>1.042E-2</c:v>
                </c:pt>
                <c:pt idx="118">
                  <c:v>1.044E-2</c:v>
                </c:pt>
                <c:pt idx="119">
                  <c:v>1.061E-2</c:v>
                </c:pt>
                <c:pt idx="120">
                  <c:v>1.061E-2</c:v>
                </c:pt>
                <c:pt idx="121">
                  <c:v>1.073E-2</c:v>
                </c:pt>
                <c:pt idx="122">
                  <c:v>1.0789999999999999E-2</c:v>
                </c:pt>
                <c:pt idx="123">
                  <c:v>1.0789999999999999E-2</c:v>
                </c:pt>
                <c:pt idx="124">
                  <c:v>1.0959999999999999E-2</c:v>
                </c:pt>
                <c:pt idx="125">
                  <c:v>1.1140000000000001E-2</c:v>
                </c:pt>
                <c:pt idx="126">
                  <c:v>1.1140000000000001E-2</c:v>
                </c:pt>
                <c:pt idx="127">
                  <c:v>1.1220000000000001E-2</c:v>
                </c:pt>
                <c:pt idx="128">
                  <c:v>1.1220000000000001E-2</c:v>
                </c:pt>
                <c:pt idx="129">
                  <c:v>1.1220000000000001E-2</c:v>
                </c:pt>
                <c:pt idx="130">
                  <c:v>1.155E-2</c:v>
                </c:pt>
                <c:pt idx="131">
                  <c:v>1.1950000000000001E-2</c:v>
                </c:pt>
                <c:pt idx="132">
                  <c:v>1.213E-2</c:v>
                </c:pt>
                <c:pt idx="133">
                  <c:v>1.2200000000000001E-2</c:v>
                </c:pt>
                <c:pt idx="134">
                  <c:v>1.2330000000000001E-2</c:v>
                </c:pt>
                <c:pt idx="135">
                  <c:v>1.2460000000000001E-2</c:v>
                </c:pt>
                <c:pt idx="136">
                  <c:v>1.2579999999999999E-2</c:v>
                </c:pt>
                <c:pt idx="137">
                  <c:v>1.2579999999999999E-2</c:v>
                </c:pt>
                <c:pt idx="138">
                  <c:v>1.259E-2</c:v>
                </c:pt>
                <c:pt idx="139">
                  <c:v>1.259E-2</c:v>
                </c:pt>
                <c:pt idx="140">
                  <c:v>1.2789999999999999E-2</c:v>
                </c:pt>
                <c:pt idx="141">
                  <c:v>1.2829999999999999E-2</c:v>
                </c:pt>
                <c:pt idx="142">
                  <c:v>1.2829999999999999E-2</c:v>
                </c:pt>
                <c:pt idx="143">
                  <c:v>1.303E-2</c:v>
                </c:pt>
                <c:pt idx="144">
                  <c:v>1.303E-2</c:v>
                </c:pt>
                <c:pt idx="145">
                  <c:v>1.304E-2</c:v>
                </c:pt>
                <c:pt idx="146">
                  <c:v>1.304E-2</c:v>
                </c:pt>
                <c:pt idx="147">
                  <c:v>1.312E-2</c:v>
                </c:pt>
                <c:pt idx="148">
                  <c:v>1.312E-2</c:v>
                </c:pt>
                <c:pt idx="149">
                  <c:v>1.325E-2</c:v>
                </c:pt>
                <c:pt idx="150">
                  <c:v>1.325E-2</c:v>
                </c:pt>
                <c:pt idx="151">
                  <c:v>1.325E-2</c:v>
                </c:pt>
                <c:pt idx="152">
                  <c:v>1.375E-2</c:v>
                </c:pt>
                <c:pt idx="153">
                  <c:v>1.375E-2</c:v>
                </c:pt>
                <c:pt idx="154">
                  <c:v>1.375E-2</c:v>
                </c:pt>
                <c:pt idx="155">
                  <c:v>1.376E-2</c:v>
                </c:pt>
                <c:pt idx="156">
                  <c:v>1.3860000000000001E-2</c:v>
                </c:pt>
                <c:pt idx="157">
                  <c:v>1.388E-2</c:v>
                </c:pt>
                <c:pt idx="158">
                  <c:v>1.389E-2</c:v>
                </c:pt>
                <c:pt idx="159">
                  <c:v>1.389E-2</c:v>
                </c:pt>
                <c:pt idx="160">
                  <c:v>1.4109999999999999E-2</c:v>
                </c:pt>
                <c:pt idx="161">
                  <c:v>1.4239999999999999E-2</c:v>
                </c:pt>
                <c:pt idx="162">
                  <c:v>1.4420000000000001E-2</c:v>
                </c:pt>
                <c:pt idx="163">
                  <c:v>1.4420000000000001E-2</c:v>
                </c:pt>
                <c:pt idx="164">
                  <c:v>1.4420000000000001E-2</c:v>
                </c:pt>
                <c:pt idx="165">
                  <c:v>1.4420000000000001E-2</c:v>
                </c:pt>
                <c:pt idx="166">
                  <c:v>1.4420000000000001E-2</c:v>
                </c:pt>
                <c:pt idx="167">
                  <c:v>1.4460000000000001E-2</c:v>
                </c:pt>
                <c:pt idx="168">
                  <c:v>1.4500000000000001E-2</c:v>
                </c:pt>
                <c:pt idx="169">
                  <c:v>1.453E-2</c:v>
                </c:pt>
                <c:pt idx="170">
                  <c:v>1.46E-2</c:v>
                </c:pt>
                <c:pt idx="171">
                  <c:v>1.4619999999999999E-2</c:v>
                </c:pt>
                <c:pt idx="172">
                  <c:v>1.4630000000000001E-2</c:v>
                </c:pt>
                <c:pt idx="173">
                  <c:v>1.4630000000000001E-2</c:v>
                </c:pt>
                <c:pt idx="174">
                  <c:v>1.4670000000000001E-2</c:v>
                </c:pt>
                <c:pt idx="175">
                  <c:v>1.472E-2</c:v>
                </c:pt>
                <c:pt idx="176">
                  <c:v>1.4840000000000001E-2</c:v>
                </c:pt>
                <c:pt idx="177">
                  <c:v>1.4919999999999999E-2</c:v>
                </c:pt>
                <c:pt idx="178">
                  <c:v>1.4930000000000001E-2</c:v>
                </c:pt>
                <c:pt idx="179">
                  <c:v>1.499E-2</c:v>
                </c:pt>
                <c:pt idx="180">
                  <c:v>1.499E-2</c:v>
                </c:pt>
                <c:pt idx="181">
                  <c:v>1.515E-2</c:v>
                </c:pt>
                <c:pt idx="182">
                  <c:v>1.519E-2</c:v>
                </c:pt>
                <c:pt idx="183">
                  <c:v>1.525E-2</c:v>
                </c:pt>
                <c:pt idx="184">
                  <c:v>1.529E-2</c:v>
                </c:pt>
                <c:pt idx="185">
                  <c:v>1.542E-2</c:v>
                </c:pt>
                <c:pt idx="186">
                  <c:v>1.5429999999999999E-2</c:v>
                </c:pt>
                <c:pt idx="187">
                  <c:v>1.546E-2</c:v>
                </c:pt>
                <c:pt idx="188">
                  <c:v>1.549E-2</c:v>
                </c:pt>
                <c:pt idx="189">
                  <c:v>1.55E-2</c:v>
                </c:pt>
                <c:pt idx="190">
                  <c:v>1.55E-2</c:v>
                </c:pt>
                <c:pt idx="191">
                  <c:v>1.55E-2</c:v>
                </c:pt>
                <c:pt idx="192">
                  <c:v>1.55E-2</c:v>
                </c:pt>
                <c:pt idx="193">
                  <c:v>1.5570000000000001E-2</c:v>
                </c:pt>
                <c:pt idx="194">
                  <c:v>1.5570000000000001E-2</c:v>
                </c:pt>
                <c:pt idx="195">
                  <c:v>1.562E-2</c:v>
                </c:pt>
                <c:pt idx="196">
                  <c:v>1.562E-2</c:v>
                </c:pt>
                <c:pt idx="197">
                  <c:v>1.5650000000000001E-2</c:v>
                </c:pt>
                <c:pt idx="198">
                  <c:v>1.576E-2</c:v>
                </c:pt>
                <c:pt idx="199">
                  <c:v>1.5779999999999999E-2</c:v>
                </c:pt>
                <c:pt idx="200">
                  <c:v>1.5779999999999999E-2</c:v>
                </c:pt>
                <c:pt idx="201">
                  <c:v>1.5810000000000001E-2</c:v>
                </c:pt>
                <c:pt idx="202">
                  <c:v>1.5810000000000001E-2</c:v>
                </c:pt>
                <c:pt idx="203">
                  <c:v>1.5869999999999999E-2</c:v>
                </c:pt>
                <c:pt idx="204">
                  <c:v>1.5879999999999998E-2</c:v>
                </c:pt>
                <c:pt idx="205">
                  <c:v>1.5900000000000001E-2</c:v>
                </c:pt>
                <c:pt idx="206">
                  <c:v>1.5900000000000001E-2</c:v>
                </c:pt>
                <c:pt idx="207">
                  <c:v>1.5900000000000001E-2</c:v>
                </c:pt>
                <c:pt idx="208">
                  <c:v>1.6029999999999999E-2</c:v>
                </c:pt>
                <c:pt idx="209">
                  <c:v>1.652E-2</c:v>
                </c:pt>
                <c:pt idx="210">
                  <c:v>1.652E-2</c:v>
                </c:pt>
                <c:pt idx="211">
                  <c:v>1.6559999999999998E-2</c:v>
                </c:pt>
                <c:pt idx="212">
                  <c:v>1.6570000000000001E-2</c:v>
                </c:pt>
                <c:pt idx="213">
                  <c:v>1.6619999999999999E-2</c:v>
                </c:pt>
                <c:pt idx="214">
                  <c:v>1.6660000000000001E-2</c:v>
                </c:pt>
                <c:pt idx="215">
                  <c:v>1.6709999999999999E-2</c:v>
                </c:pt>
                <c:pt idx="216">
                  <c:v>1.678E-2</c:v>
                </c:pt>
                <c:pt idx="217">
                  <c:v>1.6820000000000002E-2</c:v>
                </c:pt>
                <c:pt idx="218">
                  <c:v>1.6820000000000002E-2</c:v>
                </c:pt>
                <c:pt idx="219">
                  <c:v>1.6820000000000002E-2</c:v>
                </c:pt>
                <c:pt idx="220">
                  <c:v>1.6899999999999998E-2</c:v>
                </c:pt>
                <c:pt idx="221">
                  <c:v>1.6899999999999998E-2</c:v>
                </c:pt>
                <c:pt idx="222">
                  <c:v>1.6920000000000001E-2</c:v>
                </c:pt>
                <c:pt idx="223">
                  <c:v>1.6979999999999999E-2</c:v>
                </c:pt>
                <c:pt idx="224">
                  <c:v>1.6990000000000002E-2</c:v>
                </c:pt>
                <c:pt idx="225">
                  <c:v>1.7049999999999999E-2</c:v>
                </c:pt>
                <c:pt idx="226">
                  <c:v>1.7180000000000001E-2</c:v>
                </c:pt>
                <c:pt idx="227">
                  <c:v>1.7180000000000001E-2</c:v>
                </c:pt>
                <c:pt idx="228">
                  <c:v>1.72E-2</c:v>
                </c:pt>
                <c:pt idx="229">
                  <c:v>1.7299999999999999E-2</c:v>
                </c:pt>
                <c:pt idx="230">
                  <c:v>1.7299999999999999E-2</c:v>
                </c:pt>
                <c:pt idx="231">
                  <c:v>1.7330000000000002E-2</c:v>
                </c:pt>
                <c:pt idx="232">
                  <c:v>1.7330000000000002E-2</c:v>
                </c:pt>
                <c:pt idx="233">
                  <c:v>1.7340000000000001E-2</c:v>
                </c:pt>
                <c:pt idx="234">
                  <c:v>1.737E-2</c:v>
                </c:pt>
                <c:pt idx="235">
                  <c:v>1.737E-2</c:v>
                </c:pt>
                <c:pt idx="236">
                  <c:v>1.7430000000000001E-2</c:v>
                </c:pt>
                <c:pt idx="237">
                  <c:v>1.7469999999999999E-2</c:v>
                </c:pt>
                <c:pt idx="238">
                  <c:v>1.7469999999999999E-2</c:v>
                </c:pt>
                <c:pt idx="239">
                  <c:v>1.7520000000000001E-2</c:v>
                </c:pt>
                <c:pt idx="240">
                  <c:v>1.7760000000000001E-2</c:v>
                </c:pt>
                <c:pt idx="241">
                  <c:v>1.7780000000000001E-2</c:v>
                </c:pt>
                <c:pt idx="242">
                  <c:v>1.7780000000000001E-2</c:v>
                </c:pt>
                <c:pt idx="243">
                  <c:v>1.7840000000000002E-2</c:v>
                </c:pt>
                <c:pt idx="244">
                  <c:v>1.7840000000000002E-2</c:v>
                </c:pt>
                <c:pt idx="245">
                  <c:v>1.7899999999999999E-2</c:v>
                </c:pt>
                <c:pt idx="246">
                  <c:v>1.8020000000000001E-2</c:v>
                </c:pt>
                <c:pt idx="247">
                  <c:v>1.8079999999999999E-2</c:v>
                </c:pt>
                <c:pt idx="248">
                  <c:v>1.8259999999999998E-2</c:v>
                </c:pt>
                <c:pt idx="249">
                  <c:v>1.8259999999999998E-2</c:v>
                </c:pt>
                <c:pt idx="250">
                  <c:v>1.839E-2</c:v>
                </c:pt>
                <c:pt idx="251">
                  <c:v>1.8550000000000001E-2</c:v>
                </c:pt>
                <c:pt idx="252">
                  <c:v>1.8550000000000001E-2</c:v>
                </c:pt>
                <c:pt idx="253">
                  <c:v>1.865E-2</c:v>
                </c:pt>
                <c:pt idx="254">
                  <c:v>1.865E-2</c:v>
                </c:pt>
                <c:pt idx="255">
                  <c:v>1.866E-2</c:v>
                </c:pt>
                <c:pt idx="256">
                  <c:v>1.8749999999999999E-2</c:v>
                </c:pt>
                <c:pt idx="257">
                  <c:v>1.8749999999999999E-2</c:v>
                </c:pt>
                <c:pt idx="258">
                  <c:v>1.9050000000000001E-2</c:v>
                </c:pt>
                <c:pt idx="259">
                  <c:v>1.9470000000000001E-2</c:v>
                </c:pt>
                <c:pt idx="260">
                  <c:v>1.9470000000000001E-2</c:v>
                </c:pt>
                <c:pt idx="261">
                  <c:v>1.975E-2</c:v>
                </c:pt>
                <c:pt idx="262">
                  <c:v>1.975E-2</c:v>
                </c:pt>
                <c:pt idx="263">
                  <c:v>1.976E-2</c:v>
                </c:pt>
                <c:pt idx="264">
                  <c:v>1.9949999999999999E-2</c:v>
                </c:pt>
                <c:pt idx="265">
                  <c:v>2.001E-2</c:v>
                </c:pt>
                <c:pt idx="266">
                  <c:v>2.0060000000000001E-2</c:v>
                </c:pt>
                <c:pt idx="267">
                  <c:v>2.019E-2</c:v>
                </c:pt>
                <c:pt idx="268">
                  <c:v>2.019E-2</c:v>
                </c:pt>
                <c:pt idx="269">
                  <c:v>2.0230000000000001E-2</c:v>
                </c:pt>
                <c:pt idx="270">
                  <c:v>2.0230000000000001E-2</c:v>
                </c:pt>
                <c:pt idx="271">
                  <c:v>2.0230000000000001E-2</c:v>
                </c:pt>
                <c:pt idx="272">
                  <c:v>2.0230000000000001E-2</c:v>
                </c:pt>
                <c:pt idx="273">
                  <c:v>2.0240000000000001E-2</c:v>
                </c:pt>
                <c:pt idx="274">
                  <c:v>2.034E-2</c:v>
                </c:pt>
                <c:pt idx="275">
                  <c:v>2.034E-2</c:v>
                </c:pt>
                <c:pt idx="276">
                  <c:v>2.035E-2</c:v>
                </c:pt>
                <c:pt idx="277">
                  <c:v>2.035E-2</c:v>
                </c:pt>
                <c:pt idx="278">
                  <c:v>2.035E-2</c:v>
                </c:pt>
                <c:pt idx="279">
                  <c:v>2.044E-2</c:v>
                </c:pt>
                <c:pt idx="280">
                  <c:v>2.0490000000000001E-2</c:v>
                </c:pt>
                <c:pt idx="281">
                  <c:v>2.052E-2</c:v>
                </c:pt>
                <c:pt idx="282">
                  <c:v>2.0559999999999998E-2</c:v>
                </c:pt>
                <c:pt idx="283">
                  <c:v>2.0559999999999998E-2</c:v>
                </c:pt>
                <c:pt idx="284">
                  <c:v>2.0809999999999999E-2</c:v>
                </c:pt>
                <c:pt idx="285">
                  <c:v>2.0820000000000002E-2</c:v>
                </c:pt>
                <c:pt idx="286">
                  <c:v>2.0820000000000002E-2</c:v>
                </c:pt>
                <c:pt idx="287">
                  <c:v>2.0899999999999998E-2</c:v>
                </c:pt>
                <c:pt idx="288">
                  <c:v>2.0959999999999999E-2</c:v>
                </c:pt>
                <c:pt idx="289">
                  <c:v>2.1059999999999999E-2</c:v>
                </c:pt>
                <c:pt idx="290">
                  <c:v>2.1160000000000002E-2</c:v>
                </c:pt>
                <c:pt idx="291">
                  <c:v>2.1160000000000002E-2</c:v>
                </c:pt>
                <c:pt idx="292">
                  <c:v>2.1180000000000001E-2</c:v>
                </c:pt>
                <c:pt idx="293">
                  <c:v>2.1180000000000001E-2</c:v>
                </c:pt>
                <c:pt idx="294">
                  <c:v>2.1309999999999999E-2</c:v>
                </c:pt>
                <c:pt idx="295">
                  <c:v>2.1309999999999999E-2</c:v>
                </c:pt>
                <c:pt idx="296">
                  <c:v>2.1309999999999999E-2</c:v>
                </c:pt>
                <c:pt idx="297">
                  <c:v>2.1340000000000001E-2</c:v>
                </c:pt>
                <c:pt idx="298">
                  <c:v>2.137E-2</c:v>
                </c:pt>
                <c:pt idx="299">
                  <c:v>2.1510000000000001E-2</c:v>
                </c:pt>
                <c:pt idx="300">
                  <c:v>2.1530000000000001E-2</c:v>
                </c:pt>
                <c:pt idx="301">
                  <c:v>2.1700000000000001E-2</c:v>
                </c:pt>
                <c:pt idx="302">
                  <c:v>2.1829999999999999E-2</c:v>
                </c:pt>
                <c:pt idx="303">
                  <c:v>2.1829999999999999E-2</c:v>
                </c:pt>
                <c:pt idx="304">
                  <c:v>2.197E-2</c:v>
                </c:pt>
                <c:pt idx="305">
                  <c:v>2.198E-2</c:v>
                </c:pt>
                <c:pt idx="306">
                  <c:v>2.2030000000000001E-2</c:v>
                </c:pt>
                <c:pt idx="307">
                  <c:v>2.205E-2</c:v>
                </c:pt>
                <c:pt idx="308">
                  <c:v>2.2069999999999999E-2</c:v>
                </c:pt>
                <c:pt idx="309">
                  <c:v>2.215E-2</c:v>
                </c:pt>
                <c:pt idx="310">
                  <c:v>2.2190000000000001E-2</c:v>
                </c:pt>
                <c:pt idx="311">
                  <c:v>2.2280000000000001E-2</c:v>
                </c:pt>
                <c:pt idx="312">
                  <c:v>2.2280000000000001E-2</c:v>
                </c:pt>
                <c:pt idx="313">
                  <c:v>2.231E-2</c:v>
                </c:pt>
                <c:pt idx="314">
                  <c:v>2.2339999999999999E-2</c:v>
                </c:pt>
                <c:pt idx="315">
                  <c:v>2.2339999999999999E-2</c:v>
                </c:pt>
                <c:pt idx="316">
                  <c:v>2.2360000000000001E-2</c:v>
                </c:pt>
                <c:pt idx="317">
                  <c:v>2.239E-2</c:v>
                </c:pt>
                <c:pt idx="318">
                  <c:v>2.239E-2</c:v>
                </c:pt>
                <c:pt idx="319">
                  <c:v>2.24E-2</c:v>
                </c:pt>
                <c:pt idx="320">
                  <c:v>2.24E-2</c:v>
                </c:pt>
                <c:pt idx="321">
                  <c:v>2.2409999999999999E-2</c:v>
                </c:pt>
                <c:pt idx="322">
                  <c:v>2.2550000000000001E-2</c:v>
                </c:pt>
                <c:pt idx="323">
                  <c:v>2.266E-2</c:v>
                </c:pt>
                <c:pt idx="324">
                  <c:v>2.2700000000000001E-2</c:v>
                </c:pt>
                <c:pt idx="325">
                  <c:v>2.273E-2</c:v>
                </c:pt>
                <c:pt idx="326">
                  <c:v>2.2950000000000002E-2</c:v>
                </c:pt>
                <c:pt idx="327">
                  <c:v>2.2950000000000002E-2</c:v>
                </c:pt>
                <c:pt idx="328">
                  <c:v>2.298E-2</c:v>
                </c:pt>
                <c:pt idx="329">
                  <c:v>2.298E-2</c:v>
                </c:pt>
                <c:pt idx="330">
                  <c:v>2.3029999999999998E-2</c:v>
                </c:pt>
                <c:pt idx="331">
                  <c:v>2.307E-2</c:v>
                </c:pt>
                <c:pt idx="332">
                  <c:v>2.3130000000000001E-2</c:v>
                </c:pt>
                <c:pt idx="333">
                  <c:v>2.316E-2</c:v>
                </c:pt>
                <c:pt idx="334">
                  <c:v>2.3210000000000001E-2</c:v>
                </c:pt>
                <c:pt idx="335">
                  <c:v>2.325E-2</c:v>
                </c:pt>
                <c:pt idx="336">
                  <c:v>2.3310000000000001E-2</c:v>
                </c:pt>
                <c:pt idx="337">
                  <c:v>2.3310000000000001E-2</c:v>
                </c:pt>
                <c:pt idx="338">
                  <c:v>2.342E-2</c:v>
                </c:pt>
                <c:pt idx="339">
                  <c:v>2.342E-2</c:v>
                </c:pt>
                <c:pt idx="340">
                  <c:v>2.342E-2</c:v>
                </c:pt>
                <c:pt idx="341">
                  <c:v>2.3429999999999999E-2</c:v>
                </c:pt>
                <c:pt idx="342">
                  <c:v>2.3429999999999999E-2</c:v>
                </c:pt>
                <c:pt idx="343">
                  <c:v>2.3439999999999999E-2</c:v>
                </c:pt>
                <c:pt idx="344">
                  <c:v>2.3519999999999999E-2</c:v>
                </c:pt>
                <c:pt idx="345">
                  <c:v>2.3539999999999998E-2</c:v>
                </c:pt>
                <c:pt idx="346">
                  <c:v>2.3570000000000001E-2</c:v>
                </c:pt>
                <c:pt idx="347">
                  <c:v>2.3570000000000001E-2</c:v>
                </c:pt>
                <c:pt idx="348">
                  <c:v>2.3570000000000001E-2</c:v>
                </c:pt>
                <c:pt idx="349">
                  <c:v>2.3650000000000001E-2</c:v>
                </c:pt>
                <c:pt idx="350">
                  <c:v>2.3689999999999999E-2</c:v>
                </c:pt>
                <c:pt idx="351">
                  <c:v>2.3879999999999998E-2</c:v>
                </c:pt>
                <c:pt idx="352">
                  <c:v>2.3900000000000001E-2</c:v>
                </c:pt>
                <c:pt idx="353">
                  <c:v>2.3900000000000001E-2</c:v>
                </c:pt>
                <c:pt idx="354">
                  <c:v>2.3910000000000001E-2</c:v>
                </c:pt>
                <c:pt idx="355">
                  <c:v>2.401E-2</c:v>
                </c:pt>
                <c:pt idx="356">
                  <c:v>2.4109999999999999E-2</c:v>
                </c:pt>
                <c:pt idx="357">
                  <c:v>2.4109999999999999E-2</c:v>
                </c:pt>
                <c:pt idx="358">
                  <c:v>2.4119999999999999E-2</c:v>
                </c:pt>
                <c:pt idx="359">
                  <c:v>2.4170000000000001E-2</c:v>
                </c:pt>
                <c:pt idx="360">
                  <c:v>2.4170000000000001E-2</c:v>
                </c:pt>
                <c:pt idx="361">
                  <c:v>2.4279999999999999E-2</c:v>
                </c:pt>
                <c:pt idx="362">
                  <c:v>2.4289999999999999E-2</c:v>
                </c:pt>
                <c:pt idx="363">
                  <c:v>2.4320000000000001E-2</c:v>
                </c:pt>
                <c:pt idx="364">
                  <c:v>2.4320000000000001E-2</c:v>
                </c:pt>
                <c:pt idx="365">
                  <c:v>2.4320000000000001E-2</c:v>
                </c:pt>
                <c:pt idx="366">
                  <c:v>2.4340000000000001E-2</c:v>
                </c:pt>
                <c:pt idx="367">
                  <c:v>2.453E-2</c:v>
                </c:pt>
                <c:pt idx="368">
                  <c:v>2.453E-2</c:v>
                </c:pt>
                <c:pt idx="369">
                  <c:v>2.453E-2</c:v>
                </c:pt>
                <c:pt idx="370">
                  <c:v>2.4570000000000002E-2</c:v>
                </c:pt>
                <c:pt idx="371">
                  <c:v>2.462E-2</c:v>
                </c:pt>
                <c:pt idx="372">
                  <c:v>2.462E-2</c:v>
                </c:pt>
                <c:pt idx="373">
                  <c:v>2.462E-2</c:v>
                </c:pt>
                <c:pt idx="374">
                  <c:v>2.4639999999999999E-2</c:v>
                </c:pt>
                <c:pt idx="375">
                  <c:v>2.4639999999999999E-2</c:v>
                </c:pt>
                <c:pt idx="376">
                  <c:v>2.4660000000000001E-2</c:v>
                </c:pt>
                <c:pt idx="377">
                  <c:v>2.4910000000000002E-2</c:v>
                </c:pt>
                <c:pt idx="378">
                  <c:v>2.494E-2</c:v>
                </c:pt>
                <c:pt idx="379">
                  <c:v>2.5090000000000001E-2</c:v>
                </c:pt>
                <c:pt idx="380">
                  <c:v>2.5100000000000001E-2</c:v>
                </c:pt>
                <c:pt idx="381">
                  <c:v>2.5100000000000001E-2</c:v>
                </c:pt>
                <c:pt idx="382">
                  <c:v>2.5100000000000001E-2</c:v>
                </c:pt>
                <c:pt idx="383">
                  <c:v>2.5100000000000001E-2</c:v>
                </c:pt>
                <c:pt idx="384">
                  <c:v>2.512E-2</c:v>
                </c:pt>
                <c:pt idx="385">
                  <c:v>2.513E-2</c:v>
                </c:pt>
                <c:pt idx="386">
                  <c:v>2.5170000000000001E-2</c:v>
                </c:pt>
                <c:pt idx="387">
                  <c:v>2.5170000000000001E-2</c:v>
                </c:pt>
                <c:pt idx="388">
                  <c:v>2.5170000000000001E-2</c:v>
                </c:pt>
                <c:pt idx="389">
                  <c:v>2.5190000000000001E-2</c:v>
                </c:pt>
                <c:pt idx="390">
                  <c:v>2.5190000000000001E-2</c:v>
                </c:pt>
                <c:pt idx="391">
                  <c:v>2.521E-2</c:v>
                </c:pt>
                <c:pt idx="392">
                  <c:v>2.5250000000000002E-2</c:v>
                </c:pt>
                <c:pt idx="393">
                  <c:v>2.5250000000000002E-2</c:v>
                </c:pt>
                <c:pt idx="394">
                  <c:v>2.5340000000000001E-2</c:v>
                </c:pt>
                <c:pt idx="395">
                  <c:v>2.5340000000000001E-2</c:v>
                </c:pt>
                <c:pt idx="396">
                  <c:v>2.5559999999999999E-2</c:v>
                </c:pt>
                <c:pt idx="397">
                  <c:v>2.5569999999999999E-2</c:v>
                </c:pt>
                <c:pt idx="398">
                  <c:v>2.5850000000000001E-2</c:v>
                </c:pt>
                <c:pt idx="399">
                  <c:v>2.5909999999999999E-2</c:v>
                </c:pt>
                <c:pt idx="400">
                  <c:v>2.596E-2</c:v>
                </c:pt>
                <c:pt idx="401">
                  <c:v>2.598E-2</c:v>
                </c:pt>
                <c:pt idx="402">
                  <c:v>2.598E-2</c:v>
                </c:pt>
                <c:pt idx="403">
                  <c:v>2.598E-2</c:v>
                </c:pt>
                <c:pt idx="404">
                  <c:v>2.598E-2</c:v>
                </c:pt>
                <c:pt idx="405">
                  <c:v>2.6259999999999999E-2</c:v>
                </c:pt>
                <c:pt idx="406">
                  <c:v>2.6259999999999999E-2</c:v>
                </c:pt>
                <c:pt idx="407">
                  <c:v>2.632E-2</c:v>
                </c:pt>
                <c:pt idx="408">
                  <c:v>2.6689999999999998E-2</c:v>
                </c:pt>
                <c:pt idx="409">
                  <c:v>2.691E-2</c:v>
                </c:pt>
                <c:pt idx="410">
                  <c:v>2.691E-2</c:v>
                </c:pt>
                <c:pt idx="411">
                  <c:v>2.6950000000000002E-2</c:v>
                </c:pt>
                <c:pt idx="412">
                  <c:v>2.7130000000000001E-2</c:v>
                </c:pt>
                <c:pt idx="413">
                  <c:v>2.7140000000000001E-2</c:v>
                </c:pt>
                <c:pt idx="414">
                  <c:v>2.7300000000000001E-2</c:v>
                </c:pt>
                <c:pt idx="415">
                  <c:v>2.7310000000000001E-2</c:v>
                </c:pt>
                <c:pt idx="416">
                  <c:v>2.7310000000000001E-2</c:v>
                </c:pt>
                <c:pt idx="417">
                  <c:v>2.7310000000000001E-2</c:v>
                </c:pt>
                <c:pt idx="418">
                  <c:v>2.7310000000000001E-2</c:v>
                </c:pt>
                <c:pt idx="419">
                  <c:v>2.7359999999999999E-2</c:v>
                </c:pt>
                <c:pt idx="420">
                  <c:v>2.7400000000000001E-2</c:v>
                </c:pt>
                <c:pt idx="421">
                  <c:v>2.741E-2</c:v>
                </c:pt>
                <c:pt idx="422">
                  <c:v>2.7480000000000001E-2</c:v>
                </c:pt>
                <c:pt idx="423">
                  <c:v>2.7480000000000001E-2</c:v>
                </c:pt>
                <c:pt idx="424">
                  <c:v>2.7480000000000001E-2</c:v>
                </c:pt>
                <c:pt idx="425">
                  <c:v>2.7730000000000001E-2</c:v>
                </c:pt>
                <c:pt idx="426">
                  <c:v>2.8029999999999999E-2</c:v>
                </c:pt>
                <c:pt idx="427">
                  <c:v>2.8049999999999999E-2</c:v>
                </c:pt>
                <c:pt idx="428">
                  <c:v>2.81E-2</c:v>
                </c:pt>
                <c:pt idx="429">
                  <c:v>2.8160000000000001E-2</c:v>
                </c:pt>
                <c:pt idx="430">
                  <c:v>2.819E-2</c:v>
                </c:pt>
                <c:pt idx="431">
                  <c:v>2.8199999999999999E-2</c:v>
                </c:pt>
                <c:pt idx="432">
                  <c:v>2.8230000000000002E-2</c:v>
                </c:pt>
                <c:pt idx="433">
                  <c:v>2.8230000000000002E-2</c:v>
                </c:pt>
                <c:pt idx="434">
                  <c:v>2.8230000000000002E-2</c:v>
                </c:pt>
                <c:pt idx="435">
                  <c:v>2.8330000000000001E-2</c:v>
                </c:pt>
                <c:pt idx="436">
                  <c:v>2.844E-2</c:v>
                </c:pt>
                <c:pt idx="437">
                  <c:v>2.844E-2</c:v>
                </c:pt>
                <c:pt idx="438">
                  <c:v>2.8490000000000001E-2</c:v>
                </c:pt>
                <c:pt idx="439">
                  <c:v>2.8490000000000001E-2</c:v>
                </c:pt>
                <c:pt idx="440">
                  <c:v>2.8490000000000001E-2</c:v>
                </c:pt>
                <c:pt idx="441">
                  <c:v>2.8490000000000001E-2</c:v>
                </c:pt>
                <c:pt idx="442">
                  <c:v>2.8490000000000001E-2</c:v>
                </c:pt>
                <c:pt idx="443">
                  <c:v>2.8570000000000002E-2</c:v>
                </c:pt>
                <c:pt idx="444">
                  <c:v>2.8580000000000001E-2</c:v>
                </c:pt>
                <c:pt idx="445">
                  <c:v>2.8660000000000001E-2</c:v>
                </c:pt>
                <c:pt idx="446">
                  <c:v>2.8660000000000001E-2</c:v>
                </c:pt>
                <c:pt idx="447">
                  <c:v>2.8729999999999999E-2</c:v>
                </c:pt>
                <c:pt idx="448">
                  <c:v>2.8879999999999999E-2</c:v>
                </c:pt>
                <c:pt idx="449">
                  <c:v>2.8979999999999999E-2</c:v>
                </c:pt>
                <c:pt idx="450">
                  <c:v>2.9020000000000001E-2</c:v>
                </c:pt>
                <c:pt idx="451">
                  <c:v>2.913E-2</c:v>
                </c:pt>
                <c:pt idx="452">
                  <c:v>2.9149999999999999E-2</c:v>
                </c:pt>
                <c:pt idx="453">
                  <c:v>2.9170000000000001E-2</c:v>
                </c:pt>
                <c:pt idx="454">
                  <c:v>2.9190000000000001E-2</c:v>
                </c:pt>
                <c:pt idx="455">
                  <c:v>2.938E-2</c:v>
                </c:pt>
                <c:pt idx="456">
                  <c:v>2.938E-2</c:v>
                </c:pt>
                <c:pt idx="457">
                  <c:v>2.9440000000000001E-2</c:v>
                </c:pt>
                <c:pt idx="458">
                  <c:v>2.947E-2</c:v>
                </c:pt>
                <c:pt idx="459">
                  <c:v>2.9489999999999999E-2</c:v>
                </c:pt>
                <c:pt idx="460">
                  <c:v>2.9499999999999998E-2</c:v>
                </c:pt>
                <c:pt idx="461">
                  <c:v>2.9530000000000001E-2</c:v>
                </c:pt>
                <c:pt idx="462">
                  <c:v>2.9559999999999999E-2</c:v>
                </c:pt>
                <c:pt idx="463">
                  <c:v>2.9690000000000001E-2</c:v>
                </c:pt>
                <c:pt idx="464">
                  <c:v>2.9780000000000001E-2</c:v>
                </c:pt>
                <c:pt idx="465">
                  <c:v>2.9780000000000001E-2</c:v>
                </c:pt>
                <c:pt idx="466">
                  <c:v>2.9899999999999999E-2</c:v>
                </c:pt>
                <c:pt idx="467">
                  <c:v>2.9960000000000001E-2</c:v>
                </c:pt>
                <c:pt idx="468">
                  <c:v>3.0120000000000001E-2</c:v>
                </c:pt>
                <c:pt idx="469">
                  <c:v>3.0120000000000001E-2</c:v>
                </c:pt>
                <c:pt idx="470">
                  <c:v>3.0120000000000001E-2</c:v>
                </c:pt>
                <c:pt idx="471">
                  <c:v>3.023E-2</c:v>
                </c:pt>
                <c:pt idx="472">
                  <c:v>3.031E-2</c:v>
                </c:pt>
                <c:pt idx="473">
                  <c:v>3.0360000000000002E-2</c:v>
                </c:pt>
                <c:pt idx="474">
                  <c:v>3.0470000000000001E-2</c:v>
                </c:pt>
                <c:pt idx="475">
                  <c:v>3.0589999999999999E-2</c:v>
                </c:pt>
                <c:pt idx="476">
                  <c:v>3.075E-2</c:v>
                </c:pt>
                <c:pt idx="477">
                  <c:v>3.0759999999999999E-2</c:v>
                </c:pt>
                <c:pt idx="478">
                  <c:v>3.083E-2</c:v>
                </c:pt>
                <c:pt idx="479">
                  <c:v>3.0859999999999999E-2</c:v>
                </c:pt>
                <c:pt idx="480">
                  <c:v>3.091E-2</c:v>
                </c:pt>
                <c:pt idx="481">
                  <c:v>3.0960000000000001E-2</c:v>
                </c:pt>
                <c:pt idx="482">
                  <c:v>3.108E-2</c:v>
                </c:pt>
                <c:pt idx="483">
                  <c:v>3.108E-2</c:v>
                </c:pt>
                <c:pt idx="484">
                  <c:v>3.108E-2</c:v>
                </c:pt>
                <c:pt idx="485">
                  <c:v>3.1099999999999999E-2</c:v>
                </c:pt>
                <c:pt idx="486">
                  <c:v>3.1140000000000001E-2</c:v>
                </c:pt>
                <c:pt idx="487">
                  <c:v>3.1140000000000001E-2</c:v>
                </c:pt>
                <c:pt idx="488">
                  <c:v>3.116E-2</c:v>
                </c:pt>
                <c:pt idx="489">
                  <c:v>3.117E-2</c:v>
                </c:pt>
                <c:pt idx="490">
                  <c:v>3.1179999999999999E-2</c:v>
                </c:pt>
                <c:pt idx="491">
                  <c:v>3.1199999999999999E-2</c:v>
                </c:pt>
                <c:pt idx="492">
                  <c:v>3.1199999999999999E-2</c:v>
                </c:pt>
                <c:pt idx="493">
                  <c:v>3.1199999999999999E-2</c:v>
                </c:pt>
                <c:pt idx="494">
                  <c:v>3.1210000000000002E-2</c:v>
                </c:pt>
                <c:pt idx="495">
                  <c:v>3.1210000000000002E-2</c:v>
                </c:pt>
                <c:pt idx="496">
                  <c:v>3.1210000000000002E-2</c:v>
                </c:pt>
                <c:pt idx="497">
                  <c:v>3.1320000000000001E-2</c:v>
                </c:pt>
                <c:pt idx="498">
                  <c:v>3.143E-2</c:v>
                </c:pt>
                <c:pt idx="499">
                  <c:v>3.143E-2</c:v>
                </c:pt>
                <c:pt idx="500">
                  <c:v>3.1469999999999998E-2</c:v>
                </c:pt>
                <c:pt idx="501">
                  <c:v>3.1480000000000001E-2</c:v>
                </c:pt>
                <c:pt idx="502">
                  <c:v>3.1480000000000001E-2</c:v>
                </c:pt>
                <c:pt idx="503">
                  <c:v>3.1620000000000002E-2</c:v>
                </c:pt>
                <c:pt idx="504">
                  <c:v>3.1620000000000002E-2</c:v>
                </c:pt>
                <c:pt idx="505">
                  <c:v>3.1660000000000001E-2</c:v>
                </c:pt>
                <c:pt idx="506">
                  <c:v>3.1919999999999997E-2</c:v>
                </c:pt>
                <c:pt idx="507">
                  <c:v>3.2009999999999997E-2</c:v>
                </c:pt>
                <c:pt idx="508">
                  <c:v>3.236E-2</c:v>
                </c:pt>
                <c:pt idx="509">
                  <c:v>3.2550000000000003E-2</c:v>
                </c:pt>
                <c:pt idx="510">
                  <c:v>3.2599999999999997E-2</c:v>
                </c:pt>
                <c:pt idx="511">
                  <c:v>3.2599999999999997E-2</c:v>
                </c:pt>
                <c:pt idx="512">
                  <c:v>3.2640000000000002E-2</c:v>
                </c:pt>
                <c:pt idx="513">
                  <c:v>3.2640000000000002E-2</c:v>
                </c:pt>
                <c:pt idx="514">
                  <c:v>3.2640000000000002E-2</c:v>
                </c:pt>
                <c:pt idx="515">
                  <c:v>3.2719999999999999E-2</c:v>
                </c:pt>
                <c:pt idx="516">
                  <c:v>3.2719999999999999E-2</c:v>
                </c:pt>
                <c:pt idx="517">
                  <c:v>3.2719999999999999E-2</c:v>
                </c:pt>
                <c:pt idx="518">
                  <c:v>3.2820000000000002E-2</c:v>
                </c:pt>
                <c:pt idx="519">
                  <c:v>3.2890000000000003E-2</c:v>
                </c:pt>
                <c:pt idx="520">
                  <c:v>3.2899999999999999E-2</c:v>
                </c:pt>
                <c:pt idx="521">
                  <c:v>3.2939999999999997E-2</c:v>
                </c:pt>
                <c:pt idx="522">
                  <c:v>3.2960000000000003E-2</c:v>
                </c:pt>
                <c:pt idx="523">
                  <c:v>3.2960000000000003E-2</c:v>
                </c:pt>
                <c:pt idx="524">
                  <c:v>3.2980000000000002E-2</c:v>
                </c:pt>
                <c:pt idx="525">
                  <c:v>3.3329999999999999E-2</c:v>
                </c:pt>
                <c:pt idx="526">
                  <c:v>3.3329999999999999E-2</c:v>
                </c:pt>
                <c:pt idx="527">
                  <c:v>3.3349999999999998E-2</c:v>
                </c:pt>
                <c:pt idx="528">
                  <c:v>3.3410000000000002E-2</c:v>
                </c:pt>
                <c:pt idx="529">
                  <c:v>3.3410000000000002E-2</c:v>
                </c:pt>
                <c:pt idx="530">
                  <c:v>3.3709999999999997E-2</c:v>
                </c:pt>
                <c:pt idx="531">
                  <c:v>3.3730000000000003E-2</c:v>
                </c:pt>
                <c:pt idx="532">
                  <c:v>3.3750000000000002E-2</c:v>
                </c:pt>
                <c:pt idx="533">
                  <c:v>3.3779999999999998E-2</c:v>
                </c:pt>
                <c:pt idx="534">
                  <c:v>3.3930000000000002E-2</c:v>
                </c:pt>
                <c:pt idx="535">
                  <c:v>3.4029999999999998E-2</c:v>
                </c:pt>
                <c:pt idx="536">
                  <c:v>3.4279999999999998E-2</c:v>
                </c:pt>
                <c:pt idx="537">
                  <c:v>3.4279999999999998E-2</c:v>
                </c:pt>
                <c:pt idx="538">
                  <c:v>3.4369999999999998E-2</c:v>
                </c:pt>
                <c:pt idx="539">
                  <c:v>3.4410000000000003E-2</c:v>
                </c:pt>
                <c:pt idx="540">
                  <c:v>3.4509999999999999E-2</c:v>
                </c:pt>
                <c:pt idx="541">
                  <c:v>3.4590000000000003E-2</c:v>
                </c:pt>
                <c:pt idx="542">
                  <c:v>3.4790000000000001E-2</c:v>
                </c:pt>
                <c:pt idx="543">
                  <c:v>3.4909999999999997E-2</c:v>
                </c:pt>
                <c:pt idx="544">
                  <c:v>3.5119999999999998E-2</c:v>
                </c:pt>
                <c:pt idx="545">
                  <c:v>3.5150000000000001E-2</c:v>
                </c:pt>
                <c:pt idx="546">
                  <c:v>3.5159999999999997E-2</c:v>
                </c:pt>
                <c:pt idx="547">
                  <c:v>3.5159999999999997E-2</c:v>
                </c:pt>
                <c:pt idx="548">
                  <c:v>3.5220000000000001E-2</c:v>
                </c:pt>
                <c:pt idx="549">
                  <c:v>3.5290000000000002E-2</c:v>
                </c:pt>
                <c:pt idx="550">
                  <c:v>3.551E-2</c:v>
                </c:pt>
                <c:pt idx="551">
                  <c:v>3.5680000000000003E-2</c:v>
                </c:pt>
                <c:pt idx="552">
                  <c:v>3.576E-2</c:v>
                </c:pt>
                <c:pt idx="553">
                  <c:v>3.576E-2</c:v>
                </c:pt>
                <c:pt idx="554">
                  <c:v>3.5830000000000001E-2</c:v>
                </c:pt>
                <c:pt idx="555">
                  <c:v>3.585E-2</c:v>
                </c:pt>
                <c:pt idx="556">
                  <c:v>3.5990000000000001E-2</c:v>
                </c:pt>
                <c:pt idx="557">
                  <c:v>3.6159999999999998E-2</c:v>
                </c:pt>
                <c:pt idx="558">
                  <c:v>3.6240000000000001E-2</c:v>
                </c:pt>
                <c:pt idx="559">
                  <c:v>3.635E-2</c:v>
                </c:pt>
                <c:pt idx="560">
                  <c:v>3.6819999999999999E-2</c:v>
                </c:pt>
                <c:pt idx="561">
                  <c:v>3.6819999999999999E-2</c:v>
                </c:pt>
                <c:pt idx="562">
                  <c:v>3.6970000000000003E-2</c:v>
                </c:pt>
                <c:pt idx="563">
                  <c:v>3.7019999999999997E-2</c:v>
                </c:pt>
                <c:pt idx="564">
                  <c:v>3.7019999999999997E-2</c:v>
                </c:pt>
                <c:pt idx="565">
                  <c:v>3.7019999999999997E-2</c:v>
                </c:pt>
                <c:pt idx="566">
                  <c:v>3.7019999999999997E-2</c:v>
                </c:pt>
                <c:pt idx="567">
                  <c:v>3.705E-2</c:v>
                </c:pt>
                <c:pt idx="568">
                  <c:v>3.7069999999999999E-2</c:v>
                </c:pt>
                <c:pt idx="569">
                  <c:v>3.7249999999999998E-2</c:v>
                </c:pt>
                <c:pt idx="570">
                  <c:v>3.7249999999999998E-2</c:v>
                </c:pt>
                <c:pt idx="571">
                  <c:v>3.73E-2</c:v>
                </c:pt>
                <c:pt idx="572">
                  <c:v>3.7400000000000003E-2</c:v>
                </c:pt>
                <c:pt idx="573">
                  <c:v>3.7530000000000001E-2</c:v>
                </c:pt>
                <c:pt idx="574">
                  <c:v>3.7560000000000003E-2</c:v>
                </c:pt>
                <c:pt idx="575">
                  <c:v>3.7560000000000003E-2</c:v>
                </c:pt>
                <c:pt idx="576">
                  <c:v>3.7870000000000001E-2</c:v>
                </c:pt>
                <c:pt idx="577">
                  <c:v>3.7900000000000003E-2</c:v>
                </c:pt>
                <c:pt idx="578">
                  <c:v>3.7960000000000001E-2</c:v>
                </c:pt>
                <c:pt idx="579">
                  <c:v>3.8179999999999999E-2</c:v>
                </c:pt>
                <c:pt idx="580">
                  <c:v>3.8179999999999999E-2</c:v>
                </c:pt>
                <c:pt idx="581">
                  <c:v>3.8280000000000002E-2</c:v>
                </c:pt>
                <c:pt idx="582">
                  <c:v>3.8339999999999999E-2</c:v>
                </c:pt>
                <c:pt idx="583">
                  <c:v>3.8469999999999997E-2</c:v>
                </c:pt>
                <c:pt idx="584">
                  <c:v>3.848E-2</c:v>
                </c:pt>
                <c:pt idx="585">
                  <c:v>3.8730000000000001E-2</c:v>
                </c:pt>
                <c:pt idx="586">
                  <c:v>3.884E-2</c:v>
                </c:pt>
                <c:pt idx="587">
                  <c:v>3.9019999999999999E-2</c:v>
                </c:pt>
                <c:pt idx="588">
                  <c:v>3.909E-2</c:v>
                </c:pt>
                <c:pt idx="589">
                  <c:v>3.9100000000000003E-2</c:v>
                </c:pt>
                <c:pt idx="590">
                  <c:v>4.0140000000000002E-2</c:v>
                </c:pt>
                <c:pt idx="591">
                  <c:v>4.0349999999999997E-2</c:v>
                </c:pt>
                <c:pt idx="592">
                  <c:v>4.0559999999999999E-2</c:v>
                </c:pt>
                <c:pt idx="593">
                  <c:v>4.0559999999999999E-2</c:v>
                </c:pt>
                <c:pt idx="594">
                  <c:v>4.0770000000000001E-2</c:v>
                </c:pt>
                <c:pt idx="595">
                  <c:v>4.0890000000000003E-2</c:v>
                </c:pt>
                <c:pt idx="596">
                  <c:v>4.095E-2</c:v>
                </c:pt>
                <c:pt idx="597">
                  <c:v>4.0989999999999999E-2</c:v>
                </c:pt>
                <c:pt idx="598">
                  <c:v>4.1009999999999998E-2</c:v>
                </c:pt>
                <c:pt idx="599">
                  <c:v>4.1669999999999999E-2</c:v>
                </c:pt>
                <c:pt idx="600">
                  <c:v>4.2220000000000001E-2</c:v>
                </c:pt>
                <c:pt idx="601">
                  <c:v>4.258E-2</c:v>
                </c:pt>
                <c:pt idx="602">
                  <c:v>4.2680000000000003E-2</c:v>
                </c:pt>
                <c:pt idx="603">
                  <c:v>4.2680000000000003E-2</c:v>
                </c:pt>
                <c:pt idx="604">
                  <c:v>4.2849999999999999E-2</c:v>
                </c:pt>
                <c:pt idx="605">
                  <c:v>4.2849999999999999E-2</c:v>
                </c:pt>
                <c:pt idx="606">
                  <c:v>4.2889999999999998E-2</c:v>
                </c:pt>
                <c:pt idx="607">
                  <c:v>4.3060000000000001E-2</c:v>
                </c:pt>
                <c:pt idx="608">
                  <c:v>4.3490000000000001E-2</c:v>
                </c:pt>
                <c:pt idx="609">
                  <c:v>4.3490000000000001E-2</c:v>
                </c:pt>
                <c:pt idx="610">
                  <c:v>4.3490000000000001E-2</c:v>
                </c:pt>
                <c:pt idx="611">
                  <c:v>4.369E-2</c:v>
                </c:pt>
                <c:pt idx="612">
                  <c:v>4.4080000000000001E-2</c:v>
                </c:pt>
                <c:pt idx="613">
                  <c:v>4.4380000000000003E-2</c:v>
                </c:pt>
                <c:pt idx="614">
                  <c:v>4.4389999999999999E-2</c:v>
                </c:pt>
                <c:pt idx="615">
                  <c:v>4.4400000000000002E-2</c:v>
                </c:pt>
                <c:pt idx="616">
                  <c:v>4.4639999999999999E-2</c:v>
                </c:pt>
                <c:pt idx="617">
                  <c:v>4.487E-2</c:v>
                </c:pt>
                <c:pt idx="618">
                  <c:v>4.521E-2</c:v>
                </c:pt>
                <c:pt idx="619">
                  <c:v>4.5449999999999997E-2</c:v>
                </c:pt>
                <c:pt idx="620">
                  <c:v>4.5749999999999999E-2</c:v>
                </c:pt>
                <c:pt idx="621">
                  <c:v>4.5749999999999999E-2</c:v>
                </c:pt>
                <c:pt idx="622">
                  <c:v>4.5830000000000003E-2</c:v>
                </c:pt>
                <c:pt idx="623">
                  <c:v>4.5900000000000003E-2</c:v>
                </c:pt>
                <c:pt idx="624">
                  <c:v>4.6249999999999999E-2</c:v>
                </c:pt>
                <c:pt idx="625">
                  <c:v>4.6309999999999997E-2</c:v>
                </c:pt>
                <c:pt idx="626">
                  <c:v>4.6429999999999999E-2</c:v>
                </c:pt>
                <c:pt idx="627">
                  <c:v>4.6559999999999997E-2</c:v>
                </c:pt>
                <c:pt idx="628">
                  <c:v>4.6640000000000001E-2</c:v>
                </c:pt>
                <c:pt idx="629">
                  <c:v>4.6820000000000001E-2</c:v>
                </c:pt>
                <c:pt idx="630">
                  <c:v>4.6820000000000001E-2</c:v>
                </c:pt>
                <c:pt idx="631">
                  <c:v>4.691E-2</c:v>
                </c:pt>
                <c:pt idx="632">
                  <c:v>4.7379999999999999E-2</c:v>
                </c:pt>
                <c:pt idx="633">
                  <c:v>4.7600000000000003E-2</c:v>
                </c:pt>
                <c:pt idx="634">
                  <c:v>4.777E-2</c:v>
                </c:pt>
                <c:pt idx="635">
                  <c:v>4.777E-2</c:v>
                </c:pt>
                <c:pt idx="636">
                  <c:v>4.8189999999999997E-2</c:v>
                </c:pt>
                <c:pt idx="637">
                  <c:v>4.8370000000000003E-2</c:v>
                </c:pt>
                <c:pt idx="638">
                  <c:v>4.8599999999999997E-2</c:v>
                </c:pt>
                <c:pt idx="639">
                  <c:v>4.8649999999999999E-2</c:v>
                </c:pt>
                <c:pt idx="640">
                  <c:v>4.9340000000000002E-2</c:v>
                </c:pt>
                <c:pt idx="641">
                  <c:v>4.9399999999999999E-2</c:v>
                </c:pt>
                <c:pt idx="642">
                  <c:v>4.9439999999999998E-2</c:v>
                </c:pt>
                <c:pt idx="643">
                  <c:v>4.9849999999999998E-2</c:v>
                </c:pt>
                <c:pt idx="644">
                  <c:v>4.9889999999999997E-2</c:v>
                </c:pt>
                <c:pt idx="645">
                  <c:v>5.0180000000000002E-2</c:v>
                </c:pt>
                <c:pt idx="646">
                  <c:v>5.0229999999999997E-2</c:v>
                </c:pt>
                <c:pt idx="647">
                  <c:v>5.0319999999999997E-2</c:v>
                </c:pt>
                <c:pt idx="648">
                  <c:v>5.0439999999999999E-2</c:v>
                </c:pt>
                <c:pt idx="649">
                  <c:v>5.049E-2</c:v>
                </c:pt>
                <c:pt idx="650">
                  <c:v>5.0520000000000002E-2</c:v>
                </c:pt>
                <c:pt idx="651">
                  <c:v>5.0659999999999997E-2</c:v>
                </c:pt>
                <c:pt idx="652">
                  <c:v>5.1060000000000001E-2</c:v>
                </c:pt>
                <c:pt idx="653">
                  <c:v>5.126E-2</c:v>
                </c:pt>
                <c:pt idx="654">
                  <c:v>5.151E-2</c:v>
                </c:pt>
                <c:pt idx="655">
                  <c:v>5.194E-2</c:v>
                </c:pt>
                <c:pt idx="656">
                  <c:v>5.2019999999999997E-2</c:v>
                </c:pt>
                <c:pt idx="657">
                  <c:v>5.2019999999999997E-2</c:v>
                </c:pt>
                <c:pt idx="658">
                  <c:v>5.2220000000000003E-2</c:v>
                </c:pt>
                <c:pt idx="659">
                  <c:v>5.262E-2</c:v>
                </c:pt>
                <c:pt idx="660">
                  <c:v>5.3089999999999998E-2</c:v>
                </c:pt>
                <c:pt idx="661">
                  <c:v>5.3159999999999999E-2</c:v>
                </c:pt>
                <c:pt idx="662">
                  <c:v>5.3460000000000001E-2</c:v>
                </c:pt>
                <c:pt idx="663">
                  <c:v>5.4679999999999999E-2</c:v>
                </c:pt>
                <c:pt idx="664">
                  <c:v>5.4690000000000003E-2</c:v>
                </c:pt>
                <c:pt idx="665">
                  <c:v>5.5019999999999999E-2</c:v>
                </c:pt>
                <c:pt idx="666">
                  <c:v>5.5410000000000001E-2</c:v>
                </c:pt>
                <c:pt idx="667">
                  <c:v>5.6140000000000002E-2</c:v>
                </c:pt>
                <c:pt idx="668">
                  <c:v>5.6529999999999997E-2</c:v>
                </c:pt>
                <c:pt idx="669">
                  <c:v>5.6930000000000001E-2</c:v>
                </c:pt>
                <c:pt idx="670">
                  <c:v>5.7079999999999999E-2</c:v>
                </c:pt>
                <c:pt idx="671">
                  <c:v>5.7279999999999998E-2</c:v>
                </c:pt>
                <c:pt idx="672">
                  <c:v>5.824E-2</c:v>
                </c:pt>
                <c:pt idx="673">
                  <c:v>5.824E-2</c:v>
                </c:pt>
                <c:pt idx="674">
                  <c:v>5.8299999999999998E-2</c:v>
                </c:pt>
                <c:pt idx="675">
                  <c:v>5.8860000000000003E-2</c:v>
                </c:pt>
                <c:pt idx="676">
                  <c:v>5.8860000000000003E-2</c:v>
                </c:pt>
                <c:pt idx="677">
                  <c:v>5.9740000000000001E-2</c:v>
                </c:pt>
                <c:pt idx="678">
                  <c:v>6.0920000000000002E-2</c:v>
                </c:pt>
                <c:pt idx="679">
                  <c:v>6.0990000000000003E-2</c:v>
                </c:pt>
                <c:pt idx="680">
                  <c:v>6.0990000000000003E-2</c:v>
                </c:pt>
                <c:pt idx="681">
                  <c:v>6.1210000000000001E-2</c:v>
                </c:pt>
                <c:pt idx="682">
                  <c:v>6.1370000000000001E-2</c:v>
                </c:pt>
                <c:pt idx="683">
                  <c:v>6.1370000000000001E-2</c:v>
                </c:pt>
                <c:pt idx="684">
                  <c:v>6.1530000000000001E-2</c:v>
                </c:pt>
                <c:pt idx="685">
                  <c:v>6.3719999999999999E-2</c:v>
                </c:pt>
                <c:pt idx="686">
                  <c:v>6.3839999999999994E-2</c:v>
                </c:pt>
                <c:pt idx="687">
                  <c:v>6.4460000000000003E-2</c:v>
                </c:pt>
                <c:pt idx="688">
                  <c:v>6.5329999999999999E-2</c:v>
                </c:pt>
                <c:pt idx="689">
                  <c:v>6.6269999999999996E-2</c:v>
                </c:pt>
                <c:pt idx="690">
                  <c:v>6.6540000000000002E-2</c:v>
                </c:pt>
                <c:pt idx="691">
                  <c:v>6.7110000000000003E-2</c:v>
                </c:pt>
                <c:pt idx="692">
                  <c:v>6.7250000000000004E-2</c:v>
                </c:pt>
                <c:pt idx="693">
                  <c:v>6.7860000000000004E-2</c:v>
                </c:pt>
                <c:pt idx="694">
                  <c:v>6.8440000000000001E-2</c:v>
                </c:pt>
                <c:pt idx="695">
                  <c:v>6.8860000000000005E-2</c:v>
                </c:pt>
                <c:pt idx="696">
                  <c:v>6.8970000000000004E-2</c:v>
                </c:pt>
                <c:pt idx="697">
                  <c:v>7.0230000000000001E-2</c:v>
                </c:pt>
                <c:pt idx="698">
                  <c:v>7.0559999999999998E-2</c:v>
                </c:pt>
                <c:pt idx="699">
                  <c:v>7.0559999999999998E-2</c:v>
                </c:pt>
                <c:pt idx="700">
                  <c:v>7.0730000000000001E-2</c:v>
                </c:pt>
                <c:pt idx="701">
                  <c:v>7.0830000000000004E-2</c:v>
                </c:pt>
                <c:pt idx="702">
                  <c:v>7.0889999999999995E-2</c:v>
                </c:pt>
                <c:pt idx="703">
                  <c:v>7.0900000000000005E-2</c:v>
                </c:pt>
                <c:pt idx="704">
                  <c:v>7.0910000000000001E-2</c:v>
                </c:pt>
                <c:pt idx="705">
                  <c:v>7.1160000000000001E-2</c:v>
                </c:pt>
                <c:pt idx="706">
                  <c:v>7.1580000000000005E-2</c:v>
                </c:pt>
                <c:pt idx="707">
                  <c:v>7.1669999999999998E-2</c:v>
                </c:pt>
                <c:pt idx="708">
                  <c:v>7.1929999999999994E-2</c:v>
                </c:pt>
                <c:pt idx="709">
                  <c:v>7.2220000000000006E-2</c:v>
                </c:pt>
                <c:pt idx="710">
                  <c:v>7.2520000000000001E-2</c:v>
                </c:pt>
                <c:pt idx="711">
                  <c:v>7.3929999999999996E-2</c:v>
                </c:pt>
                <c:pt idx="712">
                  <c:v>7.4399999999999994E-2</c:v>
                </c:pt>
                <c:pt idx="713">
                  <c:v>7.4459999999999998E-2</c:v>
                </c:pt>
                <c:pt idx="714">
                  <c:v>7.5200000000000003E-2</c:v>
                </c:pt>
                <c:pt idx="715">
                  <c:v>7.5200000000000003E-2</c:v>
                </c:pt>
                <c:pt idx="716">
                  <c:v>7.5600000000000001E-2</c:v>
                </c:pt>
                <c:pt idx="717">
                  <c:v>7.5749999999999998E-2</c:v>
                </c:pt>
                <c:pt idx="718">
                  <c:v>7.5880000000000003E-2</c:v>
                </c:pt>
                <c:pt idx="719">
                  <c:v>7.8450000000000006E-2</c:v>
                </c:pt>
                <c:pt idx="720">
                  <c:v>7.8589999999999993E-2</c:v>
                </c:pt>
                <c:pt idx="721">
                  <c:v>7.8750000000000001E-2</c:v>
                </c:pt>
                <c:pt idx="722">
                  <c:v>7.8750000000000001E-2</c:v>
                </c:pt>
                <c:pt idx="723">
                  <c:v>7.8950000000000006E-2</c:v>
                </c:pt>
                <c:pt idx="724">
                  <c:v>7.9060000000000005E-2</c:v>
                </c:pt>
                <c:pt idx="725">
                  <c:v>7.9310000000000005E-2</c:v>
                </c:pt>
                <c:pt idx="726">
                  <c:v>7.9909999999999995E-2</c:v>
                </c:pt>
                <c:pt idx="727">
                  <c:v>8.0089999999999995E-2</c:v>
                </c:pt>
                <c:pt idx="728">
                  <c:v>8.1670000000000006E-2</c:v>
                </c:pt>
                <c:pt idx="729">
                  <c:v>8.2449999999999996E-2</c:v>
                </c:pt>
                <c:pt idx="730">
                  <c:v>8.2820000000000005E-2</c:v>
                </c:pt>
                <c:pt idx="731">
                  <c:v>8.3089999999999997E-2</c:v>
                </c:pt>
                <c:pt idx="732">
                  <c:v>8.4099999999999994E-2</c:v>
                </c:pt>
                <c:pt idx="733">
                  <c:v>8.5720000000000005E-2</c:v>
                </c:pt>
                <c:pt idx="734">
                  <c:v>8.7040000000000006E-2</c:v>
                </c:pt>
                <c:pt idx="735">
                  <c:v>8.8700000000000001E-2</c:v>
                </c:pt>
                <c:pt idx="736">
                  <c:v>9.0389999999999998E-2</c:v>
                </c:pt>
                <c:pt idx="737">
                  <c:v>9.0889999999999999E-2</c:v>
                </c:pt>
                <c:pt idx="738">
                  <c:v>9.2050000000000007E-2</c:v>
                </c:pt>
                <c:pt idx="739">
                  <c:v>9.2929999999999999E-2</c:v>
                </c:pt>
                <c:pt idx="740">
                  <c:v>9.9500000000000005E-2</c:v>
                </c:pt>
                <c:pt idx="741">
                  <c:v>0.10165</c:v>
                </c:pt>
                <c:pt idx="742">
                  <c:v>0.10221</c:v>
                </c:pt>
                <c:pt idx="743">
                  <c:v>0.10246</c:v>
                </c:pt>
                <c:pt idx="744">
                  <c:v>0.10294</c:v>
                </c:pt>
                <c:pt idx="745">
                  <c:v>0.10360999999999999</c:v>
                </c:pt>
                <c:pt idx="746">
                  <c:v>0.10374</c:v>
                </c:pt>
                <c:pt idx="747">
                  <c:v>0.10507</c:v>
                </c:pt>
                <c:pt idx="748">
                  <c:v>0.10661</c:v>
                </c:pt>
                <c:pt idx="749">
                  <c:v>0.10707</c:v>
                </c:pt>
                <c:pt idx="750">
                  <c:v>0.10711</c:v>
                </c:pt>
                <c:pt idx="751">
                  <c:v>0.10713</c:v>
                </c:pt>
                <c:pt idx="752">
                  <c:v>0.10774</c:v>
                </c:pt>
                <c:pt idx="753">
                  <c:v>0.10793999999999999</c:v>
                </c:pt>
                <c:pt idx="754">
                  <c:v>0.10908</c:v>
                </c:pt>
                <c:pt idx="755">
                  <c:v>0.11001</c:v>
                </c:pt>
                <c:pt idx="756">
                  <c:v>0.11259</c:v>
                </c:pt>
                <c:pt idx="757">
                  <c:v>0.11388</c:v>
                </c:pt>
                <c:pt idx="758">
                  <c:v>0.11650000000000001</c:v>
                </c:pt>
                <c:pt idx="759">
                  <c:v>0.11652999999999999</c:v>
                </c:pt>
                <c:pt idx="760">
                  <c:v>0.1176</c:v>
                </c:pt>
                <c:pt idx="761">
                  <c:v>0.11792</c:v>
                </c:pt>
                <c:pt idx="762">
                  <c:v>0.11817999999999999</c:v>
                </c:pt>
                <c:pt idx="763">
                  <c:v>0.11901</c:v>
                </c:pt>
                <c:pt idx="764">
                  <c:v>0.12014</c:v>
                </c:pt>
                <c:pt idx="765">
                  <c:v>0.12058000000000001</c:v>
                </c:pt>
                <c:pt idx="766">
                  <c:v>0.12086</c:v>
                </c:pt>
                <c:pt idx="767">
                  <c:v>0.12207</c:v>
                </c:pt>
                <c:pt idx="768">
                  <c:v>0.12231</c:v>
                </c:pt>
                <c:pt idx="769">
                  <c:v>0.12278</c:v>
                </c:pt>
                <c:pt idx="770">
                  <c:v>0.12316000000000001</c:v>
                </c:pt>
                <c:pt idx="771">
                  <c:v>0.12357</c:v>
                </c:pt>
                <c:pt idx="772">
                  <c:v>0.12377000000000001</c:v>
                </c:pt>
                <c:pt idx="773">
                  <c:v>0.12383</c:v>
                </c:pt>
                <c:pt idx="774">
                  <c:v>0.12393</c:v>
                </c:pt>
                <c:pt idx="775">
                  <c:v>0.12404999999999999</c:v>
                </c:pt>
                <c:pt idx="776">
                  <c:v>0.12472</c:v>
                </c:pt>
                <c:pt idx="777">
                  <c:v>0.12559999999999999</c:v>
                </c:pt>
                <c:pt idx="778">
                  <c:v>0.12623000000000001</c:v>
                </c:pt>
                <c:pt idx="779">
                  <c:v>0.12706000000000001</c:v>
                </c:pt>
                <c:pt idx="780">
                  <c:v>0.12709999999999999</c:v>
                </c:pt>
                <c:pt idx="781">
                  <c:v>0.12720000000000001</c:v>
                </c:pt>
                <c:pt idx="782">
                  <c:v>0.12731999999999999</c:v>
                </c:pt>
                <c:pt idx="783">
                  <c:v>0.12920000000000001</c:v>
                </c:pt>
                <c:pt idx="784">
                  <c:v>0.12920999999999999</c:v>
                </c:pt>
                <c:pt idx="785">
                  <c:v>0.1295</c:v>
                </c:pt>
                <c:pt idx="786">
                  <c:v>0.12958</c:v>
                </c:pt>
                <c:pt idx="787">
                  <c:v>0.13169</c:v>
                </c:pt>
                <c:pt idx="788">
                  <c:v>0.13281000000000001</c:v>
                </c:pt>
                <c:pt idx="789">
                  <c:v>0.13366</c:v>
                </c:pt>
                <c:pt idx="790">
                  <c:v>0.13372000000000001</c:v>
                </c:pt>
                <c:pt idx="791">
                  <c:v>0.13477</c:v>
                </c:pt>
                <c:pt idx="792">
                  <c:v>0.13535</c:v>
                </c:pt>
                <c:pt idx="793">
                  <c:v>0.13614000000000001</c:v>
                </c:pt>
                <c:pt idx="794">
                  <c:v>0.13658000000000001</c:v>
                </c:pt>
                <c:pt idx="795">
                  <c:v>0.13700000000000001</c:v>
                </c:pt>
                <c:pt idx="796">
                  <c:v>0.13713</c:v>
                </c:pt>
                <c:pt idx="797">
                  <c:v>0.13744999999999999</c:v>
                </c:pt>
                <c:pt idx="798">
                  <c:v>0.13822000000000001</c:v>
                </c:pt>
                <c:pt idx="799">
                  <c:v>0.13825999999999999</c:v>
                </c:pt>
                <c:pt idx="800">
                  <c:v>0.1384</c:v>
                </c:pt>
                <c:pt idx="801">
                  <c:v>0.13850999999999999</c:v>
                </c:pt>
                <c:pt idx="802">
                  <c:v>0.13875000000000001</c:v>
                </c:pt>
                <c:pt idx="803">
                  <c:v>0.13880000000000001</c:v>
                </c:pt>
                <c:pt idx="804">
                  <c:v>0.13955000000000001</c:v>
                </c:pt>
                <c:pt idx="805">
                  <c:v>0.14082</c:v>
                </c:pt>
                <c:pt idx="806">
                  <c:v>0.14104</c:v>
                </c:pt>
                <c:pt idx="807">
                  <c:v>0.14122999999999999</c:v>
                </c:pt>
                <c:pt idx="808">
                  <c:v>0.14133999999999999</c:v>
                </c:pt>
                <c:pt idx="809">
                  <c:v>0.14324999999999999</c:v>
                </c:pt>
                <c:pt idx="810">
                  <c:v>0.14344999999999999</c:v>
                </c:pt>
                <c:pt idx="811">
                  <c:v>0.14359</c:v>
                </c:pt>
                <c:pt idx="812">
                  <c:v>0.14404</c:v>
                </c:pt>
                <c:pt idx="813">
                  <c:v>0.14423</c:v>
                </c:pt>
                <c:pt idx="814">
                  <c:v>0.14541999999999999</c:v>
                </c:pt>
                <c:pt idx="815">
                  <c:v>0.14638000000000001</c:v>
                </c:pt>
                <c:pt idx="816">
                  <c:v>0.14652000000000001</c:v>
                </c:pt>
                <c:pt idx="817">
                  <c:v>0.14737</c:v>
                </c:pt>
                <c:pt idx="818">
                  <c:v>0.14746999999999999</c:v>
                </c:pt>
                <c:pt idx="819">
                  <c:v>0.14771000000000001</c:v>
                </c:pt>
                <c:pt idx="820">
                  <c:v>0.14777999999999999</c:v>
                </c:pt>
                <c:pt idx="821">
                  <c:v>0.14802999999999999</c:v>
                </c:pt>
                <c:pt idx="822">
                  <c:v>0.14806</c:v>
                </c:pt>
                <c:pt idx="823">
                  <c:v>0.14834</c:v>
                </c:pt>
                <c:pt idx="824">
                  <c:v>0.14898</c:v>
                </c:pt>
                <c:pt idx="825">
                  <c:v>0.14940000000000001</c:v>
                </c:pt>
                <c:pt idx="826">
                  <c:v>0.15049999999999999</c:v>
                </c:pt>
                <c:pt idx="827">
                  <c:v>0.15084</c:v>
                </c:pt>
                <c:pt idx="828">
                  <c:v>0.15195</c:v>
                </c:pt>
                <c:pt idx="829">
                  <c:v>0.15290999999999999</c:v>
                </c:pt>
                <c:pt idx="830">
                  <c:v>0.15318000000000001</c:v>
                </c:pt>
                <c:pt idx="831">
                  <c:v>0.15336</c:v>
                </c:pt>
                <c:pt idx="832">
                  <c:v>0.15340999999999999</c:v>
                </c:pt>
                <c:pt idx="833">
                  <c:v>0.15357000000000001</c:v>
                </c:pt>
                <c:pt idx="834">
                  <c:v>0.15511</c:v>
                </c:pt>
                <c:pt idx="835">
                  <c:v>0.15526000000000001</c:v>
                </c:pt>
                <c:pt idx="836">
                  <c:v>0.15536</c:v>
                </c:pt>
                <c:pt idx="837">
                  <c:v>0.15601000000000001</c:v>
                </c:pt>
                <c:pt idx="838">
                  <c:v>0.15670999999999999</c:v>
                </c:pt>
                <c:pt idx="839">
                  <c:v>0.15856000000000001</c:v>
                </c:pt>
                <c:pt idx="840">
                  <c:v>0.15920999999999999</c:v>
                </c:pt>
                <c:pt idx="841">
                  <c:v>0.15931000000000001</c:v>
                </c:pt>
                <c:pt idx="842">
                  <c:v>0.15948000000000001</c:v>
                </c:pt>
                <c:pt idx="843">
                  <c:v>0.16003999999999999</c:v>
                </c:pt>
                <c:pt idx="844">
                  <c:v>0.16008</c:v>
                </c:pt>
                <c:pt idx="845">
                  <c:v>0.16053000000000001</c:v>
                </c:pt>
                <c:pt idx="846">
                  <c:v>0.16061</c:v>
                </c:pt>
                <c:pt idx="847">
                  <c:v>0.16077</c:v>
                </c:pt>
                <c:pt idx="848">
                  <c:v>0.16122</c:v>
                </c:pt>
                <c:pt idx="849">
                  <c:v>0.16236</c:v>
                </c:pt>
                <c:pt idx="850">
                  <c:v>0.16375000000000001</c:v>
                </c:pt>
                <c:pt idx="851">
                  <c:v>0.16447999999999999</c:v>
                </c:pt>
                <c:pt idx="852">
                  <c:v>0.16471</c:v>
                </c:pt>
                <c:pt idx="853">
                  <c:v>0.16495000000000001</c:v>
                </c:pt>
                <c:pt idx="854">
                  <c:v>0.16603000000000001</c:v>
                </c:pt>
                <c:pt idx="855">
                  <c:v>0.16606000000000001</c:v>
                </c:pt>
                <c:pt idx="856">
                  <c:v>0.16828000000000001</c:v>
                </c:pt>
                <c:pt idx="857">
                  <c:v>0.16924</c:v>
                </c:pt>
                <c:pt idx="858">
                  <c:v>0.16971</c:v>
                </c:pt>
                <c:pt idx="859">
                  <c:v>0.17041999999999999</c:v>
                </c:pt>
                <c:pt idx="860">
                  <c:v>0.17124</c:v>
                </c:pt>
                <c:pt idx="861">
                  <c:v>0.17169000000000001</c:v>
                </c:pt>
                <c:pt idx="862">
                  <c:v>0.17255999999999999</c:v>
                </c:pt>
                <c:pt idx="863">
                  <c:v>0.17269999999999999</c:v>
                </c:pt>
                <c:pt idx="864">
                  <c:v>0.17297000000000001</c:v>
                </c:pt>
                <c:pt idx="865">
                  <c:v>0.17330999999999999</c:v>
                </c:pt>
                <c:pt idx="866">
                  <c:v>0.17374000000000001</c:v>
                </c:pt>
                <c:pt idx="867">
                  <c:v>0.17377999999999999</c:v>
                </c:pt>
                <c:pt idx="868">
                  <c:v>0.17391999999999999</c:v>
                </c:pt>
                <c:pt idx="869">
                  <c:v>0.17416999999999999</c:v>
                </c:pt>
                <c:pt idx="870">
                  <c:v>0.17419999999999999</c:v>
                </c:pt>
                <c:pt idx="871">
                  <c:v>0.17438000000000001</c:v>
                </c:pt>
                <c:pt idx="872">
                  <c:v>0.17443</c:v>
                </c:pt>
                <c:pt idx="873">
                  <c:v>0.17444000000000001</c:v>
                </c:pt>
                <c:pt idx="874">
                  <c:v>0.17498</c:v>
                </c:pt>
                <c:pt idx="875">
                  <c:v>0.17666000000000001</c:v>
                </c:pt>
                <c:pt idx="876">
                  <c:v>0.17713000000000001</c:v>
                </c:pt>
                <c:pt idx="877">
                  <c:v>0.17737</c:v>
                </c:pt>
                <c:pt idx="878">
                  <c:v>0.17785999999999999</c:v>
                </c:pt>
                <c:pt idx="879">
                  <c:v>0.17791000000000001</c:v>
                </c:pt>
                <c:pt idx="880">
                  <c:v>0.17852000000000001</c:v>
                </c:pt>
                <c:pt idx="881">
                  <c:v>0.17901</c:v>
                </c:pt>
                <c:pt idx="882">
                  <c:v>0.17910999999999999</c:v>
                </c:pt>
                <c:pt idx="883">
                  <c:v>0.17931</c:v>
                </c:pt>
                <c:pt idx="884">
                  <c:v>0.17952000000000001</c:v>
                </c:pt>
                <c:pt idx="885">
                  <c:v>0.17973</c:v>
                </c:pt>
                <c:pt idx="886">
                  <c:v>0.17974999999999999</c:v>
                </c:pt>
                <c:pt idx="887">
                  <c:v>0.18004000000000001</c:v>
                </c:pt>
                <c:pt idx="888">
                  <c:v>0.18049999999999999</c:v>
                </c:pt>
                <c:pt idx="889">
                  <c:v>0.18073</c:v>
                </c:pt>
                <c:pt idx="890">
                  <c:v>0.18078</c:v>
                </c:pt>
                <c:pt idx="891">
                  <c:v>0.18082000000000001</c:v>
                </c:pt>
                <c:pt idx="892">
                  <c:v>0.18085999999999999</c:v>
                </c:pt>
                <c:pt idx="893">
                  <c:v>0.18092</c:v>
                </c:pt>
                <c:pt idx="894">
                  <c:v>0.18126</c:v>
                </c:pt>
                <c:pt idx="895">
                  <c:v>0.18135999999999999</c:v>
                </c:pt>
                <c:pt idx="896">
                  <c:v>0.18145</c:v>
                </c:pt>
                <c:pt idx="897">
                  <c:v>0.18217</c:v>
                </c:pt>
                <c:pt idx="898">
                  <c:v>0.18229000000000001</c:v>
                </c:pt>
                <c:pt idx="899">
                  <c:v>0.18231</c:v>
                </c:pt>
                <c:pt idx="900">
                  <c:v>0.18251999999999999</c:v>
                </c:pt>
                <c:pt idx="901">
                  <c:v>0.18360000000000001</c:v>
                </c:pt>
                <c:pt idx="902">
                  <c:v>0.18375</c:v>
                </c:pt>
                <c:pt idx="903">
                  <c:v>0.18389</c:v>
                </c:pt>
                <c:pt idx="904">
                  <c:v>0.18401999999999999</c:v>
                </c:pt>
                <c:pt idx="905">
                  <c:v>0.18457999999999999</c:v>
                </c:pt>
                <c:pt idx="906">
                  <c:v>0.18459</c:v>
                </c:pt>
                <c:pt idx="907">
                  <c:v>0.18484</c:v>
                </c:pt>
                <c:pt idx="908">
                  <c:v>0.18493000000000001</c:v>
                </c:pt>
                <c:pt idx="909">
                  <c:v>0.18506</c:v>
                </c:pt>
                <c:pt idx="910">
                  <c:v>0.18515000000000001</c:v>
                </c:pt>
                <c:pt idx="911">
                  <c:v>0.18522</c:v>
                </c:pt>
                <c:pt idx="912">
                  <c:v>0.18526999999999999</c:v>
                </c:pt>
                <c:pt idx="913">
                  <c:v>0.18667</c:v>
                </c:pt>
                <c:pt idx="914">
                  <c:v>0.18728</c:v>
                </c:pt>
                <c:pt idx="915">
                  <c:v>0.18809000000000001</c:v>
                </c:pt>
                <c:pt idx="916">
                  <c:v>0.18906000000000001</c:v>
                </c:pt>
                <c:pt idx="917">
                  <c:v>0.18908</c:v>
                </c:pt>
                <c:pt idx="918">
                  <c:v>0.18929000000000001</c:v>
                </c:pt>
                <c:pt idx="919">
                  <c:v>0.18929000000000001</c:v>
                </c:pt>
                <c:pt idx="920">
                  <c:v>0.18948000000000001</c:v>
                </c:pt>
                <c:pt idx="921">
                  <c:v>0.18951999999999999</c:v>
                </c:pt>
                <c:pt idx="922">
                  <c:v>0.18995000000000001</c:v>
                </c:pt>
                <c:pt idx="923">
                  <c:v>0.19025</c:v>
                </c:pt>
                <c:pt idx="924">
                  <c:v>0.19042000000000001</c:v>
                </c:pt>
                <c:pt idx="925">
                  <c:v>0.19044</c:v>
                </c:pt>
                <c:pt idx="926">
                  <c:v>0.19413</c:v>
                </c:pt>
                <c:pt idx="927">
                  <c:v>0.19434000000000001</c:v>
                </c:pt>
                <c:pt idx="928">
                  <c:v>0.19545999999999999</c:v>
                </c:pt>
                <c:pt idx="929">
                  <c:v>0.19553000000000001</c:v>
                </c:pt>
                <c:pt idx="930">
                  <c:v>0.19556999999999999</c:v>
                </c:pt>
                <c:pt idx="931">
                  <c:v>0.19567999999999999</c:v>
                </c:pt>
                <c:pt idx="932">
                  <c:v>0.19616</c:v>
                </c:pt>
                <c:pt idx="933">
                  <c:v>0.19621</c:v>
                </c:pt>
                <c:pt idx="934">
                  <c:v>0.19627</c:v>
                </c:pt>
                <c:pt idx="935">
                  <c:v>0.19635</c:v>
                </c:pt>
                <c:pt idx="936">
                  <c:v>0.19733000000000001</c:v>
                </c:pt>
                <c:pt idx="937">
                  <c:v>0.19741</c:v>
                </c:pt>
                <c:pt idx="938">
                  <c:v>0.19782</c:v>
                </c:pt>
                <c:pt idx="939">
                  <c:v>0.19817000000000001</c:v>
                </c:pt>
                <c:pt idx="940">
                  <c:v>0.19828000000000001</c:v>
                </c:pt>
                <c:pt idx="941">
                  <c:v>0.19861000000000001</c:v>
                </c:pt>
                <c:pt idx="942">
                  <c:v>0.19877</c:v>
                </c:pt>
                <c:pt idx="943">
                  <c:v>0.19878000000000001</c:v>
                </c:pt>
                <c:pt idx="944">
                  <c:v>0.19908000000000001</c:v>
                </c:pt>
                <c:pt idx="945">
                  <c:v>0.19953000000000001</c:v>
                </c:pt>
                <c:pt idx="946">
                  <c:v>0.19961000000000001</c:v>
                </c:pt>
                <c:pt idx="947">
                  <c:v>0.19969999999999999</c:v>
                </c:pt>
                <c:pt idx="948">
                  <c:v>0.20077</c:v>
                </c:pt>
                <c:pt idx="949">
                  <c:v>0.20083000000000001</c:v>
                </c:pt>
                <c:pt idx="950">
                  <c:v>0.20086999999999999</c:v>
                </c:pt>
                <c:pt idx="951">
                  <c:v>0.20127999999999999</c:v>
                </c:pt>
                <c:pt idx="952">
                  <c:v>0.20230999999999999</c:v>
                </c:pt>
                <c:pt idx="953">
                  <c:v>0.20249</c:v>
                </c:pt>
                <c:pt idx="954">
                  <c:v>0.20279</c:v>
                </c:pt>
                <c:pt idx="955">
                  <c:v>0.20319999999999999</c:v>
                </c:pt>
                <c:pt idx="956">
                  <c:v>0.20329</c:v>
                </c:pt>
                <c:pt idx="957">
                  <c:v>0.20330999999999999</c:v>
                </c:pt>
                <c:pt idx="958">
                  <c:v>0.20333999999999999</c:v>
                </c:pt>
                <c:pt idx="959">
                  <c:v>0.20382</c:v>
                </c:pt>
                <c:pt idx="960">
                  <c:v>0.20469000000000001</c:v>
                </c:pt>
                <c:pt idx="961">
                  <c:v>0.20483000000000001</c:v>
                </c:pt>
                <c:pt idx="962">
                  <c:v>0.20523</c:v>
                </c:pt>
                <c:pt idx="963">
                  <c:v>0.20562</c:v>
                </c:pt>
                <c:pt idx="964">
                  <c:v>0.20691000000000001</c:v>
                </c:pt>
                <c:pt idx="965">
                  <c:v>0.20748</c:v>
                </c:pt>
                <c:pt idx="966">
                  <c:v>0.20751</c:v>
                </c:pt>
                <c:pt idx="967">
                  <c:v>0.2084</c:v>
                </c:pt>
                <c:pt idx="968">
                  <c:v>0.20856</c:v>
                </c:pt>
                <c:pt idx="969">
                  <c:v>0.20868</c:v>
                </c:pt>
                <c:pt idx="970">
                  <c:v>0.2087</c:v>
                </c:pt>
                <c:pt idx="971">
                  <c:v>0.20879</c:v>
                </c:pt>
                <c:pt idx="972">
                  <c:v>0.20948</c:v>
                </c:pt>
                <c:pt idx="973">
                  <c:v>0.21015</c:v>
                </c:pt>
                <c:pt idx="974">
                  <c:v>0.21037</c:v>
                </c:pt>
                <c:pt idx="975">
                  <c:v>0.21084</c:v>
                </c:pt>
                <c:pt idx="976">
                  <c:v>0.21095</c:v>
                </c:pt>
                <c:pt idx="977">
                  <c:v>0.21113999999999999</c:v>
                </c:pt>
                <c:pt idx="978">
                  <c:v>0.21134</c:v>
                </c:pt>
                <c:pt idx="979">
                  <c:v>0.21174000000000001</c:v>
                </c:pt>
                <c:pt idx="980">
                  <c:v>0.21199999999999999</c:v>
                </c:pt>
                <c:pt idx="981">
                  <c:v>0.21224999999999999</c:v>
                </c:pt>
                <c:pt idx="982">
                  <c:v>0.2135</c:v>
                </c:pt>
                <c:pt idx="983">
                  <c:v>0.21365000000000001</c:v>
                </c:pt>
                <c:pt idx="984">
                  <c:v>0.21398</c:v>
                </c:pt>
                <c:pt idx="985">
                  <c:v>0.21440000000000001</c:v>
                </c:pt>
                <c:pt idx="986">
                  <c:v>0.21507000000000001</c:v>
                </c:pt>
                <c:pt idx="987">
                  <c:v>0.21521000000000001</c:v>
                </c:pt>
                <c:pt idx="988">
                  <c:v>0.21578</c:v>
                </c:pt>
                <c:pt idx="989">
                  <c:v>0.2165</c:v>
                </c:pt>
                <c:pt idx="990">
                  <c:v>0.21689</c:v>
                </c:pt>
                <c:pt idx="991">
                  <c:v>0.21692</c:v>
                </c:pt>
                <c:pt idx="992">
                  <c:v>0.21742</c:v>
                </c:pt>
                <c:pt idx="993">
                  <c:v>0.21793999999999999</c:v>
                </c:pt>
                <c:pt idx="994">
                  <c:v>0.21845000000000001</c:v>
                </c:pt>
                <c:pt idx="995">
                  <c:v>0.21881</c:v>
                </c:pt>
                <c:pt idx="996">
                  <c:v>0.21897</c:v>
                </c:pt>
                <c:pt idx="997">
                  <c:v>0.21898000000000001</c:v>
                </c:pt>
                <c:pt idx="998">
                  <c:v>0.21898999999999999</c:v>
                </c:pt>
                <c:pt idx="999">
                  <c:v>0.21940999999999999</c:v>
                </c:pt>
                <c:pt idx="1000">
                  <c:v>0.2195</c:v>
                </c:pt>
                <c:pt idx="1001">
                  <c:v>0.21972</c:v>
                </c:pt>
                <c:pt idx="1002">
                  <c:v>0.21978</c:v>
                </c:pt>
                <c:pt idx="1003">
                  <c:v>0.21990000000000001</c:v>
                </c:pt>
                <c:pt idx="1004">
                  <c:v>0.22017</c:v>
                </c:pt>
                <c:pt idx="1005">
                  <c:v>0.22066</c:v>
                </c:pt>
                <c:pt idx="1006">
                  <c:v>0.22083</c:v>
                </c:pt>
                <c:pt idx="1007">
                  <c:v>0.22131999999999999</c:v>
                </c:pt>
                <c:pt idx="1008">
                  <c:v>0.22131999999999999</c:v>
                </c:pt>
                <c:pt idx="1009">
                  <c:v>0.2215</c:v>
                </c:pt>
                <c:pt idx="1010">
                  <c:v>0.22298999999999999</c:v>
                </c:pt>
                <c:pt idx="1011">
                  <c:v>0.22348999999999999</c:v>
                </c:pt>
                <c:pt idx="1012">
                  <c:v>0.22384999999999999</c:v>
                </c:pt>
                <c:pt idx="1013">
                  <c:v>0.22449</c:v>
                </c:pt>
                <c:pt idx="1014">
                  <c:v>0.22449</c:v>
                </c:pt>
                <c:pt idx="1015">
                  <c:v>0.22492999999999999</c:v>
                </c:pt>
                <c:pt idx="1016">
                  <c:v>0.22542000000000001</c:v>
                </c:pt>
                <c:pt idx="1017">
                  <c:v>0.22542999999999999</c:v>
                </c:pt>
                <c:pt idx="1018">
                  <c:v>0.22550999999999999</c:v>
                </c:pt>
                <c:pt idx="1019">
                  <c:v>0.22578000000000001</c:v>
                </c:pt>
                <c:pt idx="1020">
                  <c:v>0.22645000000000001</c:v>
                </c:pt>
                <c:pt idx="1021">
                  <c:v>0.22725999999999999</c:v>
                </c:pt>
                <c:pt idx="1022">
                  <c:v>0.22817999999999999</c:v>
                </c:pt>
                <c:pt idx="1023">
                  <c:v>0.22864999999999999</c:v>
                </c:pt>
                <c:pt idx="1024">
                  <c:v>0.22928000000000001</c:v>
                </c:pt>
                <c:pt idx="1025">
                  <c:v>0.22978000000000001</c:v>
                </c:pt>
                <c:pt idx="1026">
                  <c:v>0.23019999999999999</c:v>
                </c:pt>
                <c:pt idx="1027">
                  <c:v>0.23041</c:v>
                </c:pt>
                <c:pt idx="1028">
                  <c:v>0.23082</c:v>
                </c:pt>
                <c:pt idx="1029">
                  <c:v>0.23086000000000001</c:v>
                </c:pt>
                <c:pt idx="1030">
                  <c:v>0.23091999999999999</c:v>
                </c:pt>
                <c:pt idx="1031">
                  <c:v>0.23125000000000001</c:v>
                </c:pt>
                <c:pt idx="1032">
                  <c:v>0.23161999999999999</c:v>
                </c:pt>
                <c:pt idx="1033">
                  <c:v>0.23164000000000001</c:v>
                </c:pt>
                <c:pt idx="1034">
                  <c:v>0.23205000000000001</c:v>
                </c:pt>
                <c:pt idx="1035">
                  <c:v>0.23282</c:v>
                </c:pt>
                <c:pt idx="1036">
                  <c:v>0.23366999999999999</c:v>
                </c:pt>
                <c:pt idx="1037">
                  <c:v>0.23377999999999999</c:v>
                </c:pt>
                <c:pt idx="1038">
                  <c:v>0.23391000000000001</c:v>
                </c:pt>
                <c:pt idx="1039">
                  <c:v>0.23394999999999999</c:v>
                </c:pt>
                <c:pt idx="1040">
                  <c:v>0.23472000000000001</c:v>
                </c:pt>
                <c:pt idx="1041">
                  <c:v>0.23480999999999999</c:v>
                </c:pt>
                <c:pt idx="1042">
                  <c:v>0.23494000000000001</c:v>
                </c:pt>
                <c:pt idx="1043">
                  <c:v>0.23519999999999999</c:v>
                </c:pt>
                <c:pt idx="1044">
                  <c:v>0.23555999999999999</c:v>
                </c:pt>
                <c:pt idx="1045">
                  <c:v>0.23638999999999999</c:v>
                </c:pt>
                <c:pt idx="1046">
                  <c:v>0.23662</c:v>
                </c:pt>
                <c:pt idx="1047">
                  <c:v>0.23663999999999999</c:v>
                </c:pt>
                <c:pt idx="1048">
                  <c:v>0.23685</c:v>
                </c:pt>
                <c:pt idx="1049">
                  <c:v>0.23693</c:v>
                </c:pt>
                <c:pt idx="1050">
                  <c:v>0.23721</c:v>
                </c:pt>
                <c:pt idx="1051">
                  <c:v>0.23746</c:v>
                </c:pt>
                <c:pt idx="1052">
                  <c:v>0.23788999999999999</c:v>
                </c:pt>
                <c:pt idx="1053">
                  <c:v>0.23949999999999999</c:v>
                </c:pt>
                <c:pt idx="1054">
                  <c:v>0.23981</c:v>
                </c:pt>
                <c:pt idx="1055">
                  <c:v>0.2402</c:v>
                </c:pt>
                <c:pt idx="1056">
                  <c:v>0.24085000000000001</c:v>
                </c:pt>
                <c:pt idx="1057">
                  <c:v>0.24121999999999999</c:v>
                </c:pt>
                <c:pt idx="1058">
                  <c:v>0.24151</c:v>
                </c:pt>
                <c:pt idx="1059">
                  <c:v>0.24163999999999999</c:v>
                </c:pt>
                <c:pt idx="1060">
                  <c:v>0.2422</c:v>
                </c:pt>
                <c:pt idx="1061">
                  <c:v>0.24279999999999999</c:v>
                </c:pt>
                <c:pt idx="1062">
                  <c:v>0.24284</c:v>
                </c:pt>
                <c:pt idx="1063">
                  <c:v>0.24329000000000001</c:v>
                </c:pt>
                <c:pt idx="1064">
                  <c:v>0.24354000000000001</c:v>
                </c:pt>
                <c:pt idx="1065">
                  <c:v>0.24410000000000001</c:v>
                </c:pt>
                <c:pt idx="1066">
                  <c:v>0.24443999999999999</c:v>
                </c:pt>
                <c:pt idx="1067">
                  <c:v>0.24459</c:v>
                </c:pt>
                <c:pt idx="1068">
                  <c:v>0.24510999999999999</c:v>
                </c:pt>
                <c:pt idx="1069">
                  <c:v>0.24523</c:v>
                </c:pt>
                <c:pt idx="1070">
                  <c:v>0.24553</c:v>
                </c:pt>
                <c:pt idx="1071">
                  <c:v>0.24585000000000001</c:v>
                </c:pt>
                <c:pt idx="1072">
                  <c:v>0.24617</c:v>
                </c:pt>
                <c:pt idx="1073">
                  <c:v>0.2465</c:v>
                </c:pt>
                <c:pt idx="1074">
                  <c:v>0.24656</c:v>
                </c:pt>
                <c:pt idx="1075">
                  <c:v>0.24660000000000001</c:v>
                </c:pt>
                <c:pt idx="1076">
                  <c:v>0.24711</c:v>
                </c:pt>
                <c:pt idx="1077">
                  <c:v>0.24845999999999999</c:v>
                </c:pt>
                <c:pt idx="1078">
                  <c:v>0.24859999999999999</c:v>
                </c:pt>
                <c:pt idx="1079">
                  <c:v>0.24861</c:v>
                </c:pt>
                <c:pt idx="1080">
                  <c:v>0.24862000000000001</c:v>
                </c:pt>
                <c:pt idx="1081">
                  <c:v>0.24865000000000001</c:v>
                </c:pt>
                <c:pt idx="1082">
                  <c:v>0.24895999999999999</c:v>
                </c:pt>
                <c:pt idx="1083">
                  <c:v>0.24909000000000001</c:v>
                </c:pt>
                <c:pt idx="1084">
                  <c:v>0.24972</c:v>
                </c:pt>
                <c:pt idx="1085">
                  <c:v>0.24983</c:v>
                </c:pt>
                <c:pt idx="1086">
                  <c:v>0.24986</c:v>
                </c:pt>
                <c:pt idx="1087">
                  <c:v>0.25019000000000002</c:v>
                </c:pt>
                <c:pt idx="1088">
                  <c:v>0.25022</c:v>
                </c:pt>
                <c:pt idx="1089">
                  <c:v>0.25042999999999999</c:v>
                </c:pt>
                <c:pt idx="1090">
                  <c:v>0.25051000000000001</c:v>
                </c:pt>
                <c:pt idx="1091">
                  <c:v>0.25063000000000002</c:v>
                </c:pt>
                <c:pt idx="1092">
                  <c:v>0.25090000000000001</c:v>
                </c:pt>
                <c:pt idx="1093">
                  <c:v>0.25198999999999999</c:v>
                </c:pt>
                <c:pt idx="1094">
                  <c:v>0.25259999999999999</c:v>
                </c:pt>
                <c:pt idx="1095">
                  <c:v>0.25259999999999999</c:v>
                </c:pt>
                <c:pt idx="1096">
                  <c:v>0.25330000000000003</c:v>
                </c:pt>
                <c:pt idx="1097">
                  <c:v>0.25358000000000003</c:v>
                </c:pt>
                <c:pt idx="1098">
                  <c:v>0.25407000000000002</c:v>
                </c:pt>
                <c:pt idx="1099">
                  <c:v>0.25616</c:v>
                </c:pt>
                <c:pt idx="1100">
                  <c:v>0.25619999999999998</c:v>
                </c:pt>
                <c:pt idx="1101">
                  <c:v>0.25636999999999999</c:v>
                </c:pt>
                <c:pt idx="1102">
                  <c:v>0.25683</c:v>
                </c:pt>
                <c:pt idx="1103">
                  <c:v>0.25730999999999998</c:v>
                </c:pt>
                <c:pt idx="1104">
                  <c:v>0.25735999999999998</c:v>
                </c:pt>
                <c:pt idx="1105">
                  <c:v>0.25772</c:v>
                </c:pt>
                <c:pt idx="1106">
                  <c:v>0.25813000000000003</c:v>
                </c:pt>
                <c:pt idx="1107">
                  <c:v>0.25858999999999999</c:v>
                </c:pt>
                <c:pt idx="1108">
                  <c:v>0.25864999999999999</c:v>
                </c:pt>
                <c:pt idx="1109">
                  <c:v>0.25903999999999999</c:v>
                </c:pt>
                <c:pt idx="1110">
                  <c:v>0.25918999999999998</c:v>
                </c:pt>
                <c:pt idx="1111">
                  <c:v>0.25923000000000002</c:v>
                </c:pt>
                <c:pt idx="1112">
                  <c:v>0.25947999999999999</c:v>
                </c:pt>
                <c:pt idx="1113">
                  <c:v>0.25951999999999997</c:v>
                </c:pt>
                <c:pt idx="1114">
                  <c:v>0.26062000000000002</c:v>
                </c:pt>
                <c:pt idx="1115">
                  <c:v>0.26094000000000001</c:v>
                </c:pt>
                <c:pt idx="1116">
                  <c:v>0.26140999999999998</c:v>
                </c:pt>
                <c:pt idx="1117">
                  <c:v>0.26162000000000002</c:v>
                </c:pt>
                <c:pt idx="1118">
                  <c:v>0.26172000000000001</c:v>
                </c:pt>
                <c:pt idx="1119">
                  <c:v>0.26173000000000002</c:v>
                </c:pt>
                <c:pt idx="1120">
                  <c:v>0.26174999999999998</c:v>
                </c:pt>
                <c:pt idx="1121">
                  <c:v>0.26184000000000002</c:v>
                </c:pt>
                <c:pt idx="1122">
                  <c:v>0.26200000000000001</c:v>
                </c:pt>
                <c:pt idx="1123">
                  <c:v>0.26302999999999999</c:v>
                </c:pt>
                <c:pt idx="1124">
                  <c:v>0.26323000000000002</c:v>
                </c:pt>
                <c:pt idx="1125">
                  <c:v>0.2636</c:v>
                </c:pt>
                <c:pt idx="1126">
                  <c:v>0.26393</c:v>
                </c:pt>
                <c:pt idx="1127">
                  <c:v>0.26396999999999998</c:v>
                </c:pt>
                <c:pt idx="1128">
                  <c:v>0.26407999999999998</c:v>
                </c:pt>
                <c:pt idx="1129">
                  <c:v>0.26418999999999998</c:v>
                </c:pt>
                <c:pt idx="1130">
                  <c:v>0.2646</c:v>
                </c:pt>
                <c:pt idx="1131">
                  <c:v>0.26462999999999998</c:v>
                </c:pt>
                <c:pt idx="1132">
                  <c:v>0.26582</c:v>
                </c:pt>
                <c:pt idx="1133">
                  <c:v>0.26583000000000001</c:v>
                </c:pt>
                <c:pt idx="1134">
                  <c:v>0.26640000000000003</c:v>
                </c:pt>
                <c:pt idx="1135">
                  <c:v>0.26700000000000002</c:v>
                </c:pt>
                <c:pt idx="1136">
                  <c:v>0.26790999999999998</c:v>
                </c:pt>
                <c:pt idx="1137">
                  <c:v>0.26817999999999997</c:v>
                </c:pt>
                <c:pt idx="1138">
                  <c:v>0.26859</c:v>
                </c:pt>
                <c:pt idx="1139">
                  <c:v>0.26860000000000001</c:v>
                </c:pt>
                <c:pt idx="1140">
                  <c:v>0.26887</c:v>
                </c:pt>
                <c:pt idx="1141">
                  <c:v>0.2702</c:v>
                </c:pt>
                <c:pt idx="1142">
                  <c:v>0.27021000000000001</c:v>
                </c:pt>
                <c:pt idx="1143">
                  <c:v>0.27056999999999998</c:v>
                </c:pt>
                <c:pt idx="1144">
                  <c:v>0.27094000000000001</c:v>
                </c:pt>
                <c:pt idx="1145">
                  <c:v>0.27140999999999998</c:v>
                </c:pt>
                <c:pt idx="1146">
                  <c:v>0.27276</c:v>
                </c:pt>
                <c:pt idx="1147">
                  <c:v>0.27350999999999998</c:v>
                </c:pt>
                <c:pt idx="1148">
                  <c:v>0.27456000000000003</c:v>
                </c:pt>
                <c:pt idx="1149">
                  <c:v>0.27509</c:v>
                </c:pt>
                <c:pt idx="1150">
                  <c:v>0.27516000000000002</c:v>
                </c:pt>
                <c:pt idx="1151">
                  <c:v>0.27584999999999998</c:v>
                </c:pt>
                <c:pt idx="1152">
                  <c:v>0.27631</c:v>
                </c:pt>
                <c:pt idx="1153">
                  <c:v>0.27667999999999998</c:v>
                </c:pt>
                <c:pt idx="1154">
                  <c:v>0.27776000000000001</c:v>
                </c:pt>
                <c:pt idx="1155">
                  <c:v>0.27782000000000001</c:v>
                </c:pt>
                <c:pt idx="1156">
                  <c:v>0.27934999999999999</c:v>
                </c:pt>
                <c:pt idx="1157">
                  <c:v>0.27989999999999998</c:v>
                </c:pt>
                <c:pt idx="1158">
                  <c:v>0.27994999999999998</c:v>
                </c:pt>
                <c:pt idx="1159">
                  <c:v>0.28060000000000002</c:v>
                </c:pt>
                <c:pt idx="1160">
                  <c:v>0.28132000000000001</c:v>
                </c:pt>
                <c:pt idx="1161">
                  <c:v>0.28206999999999999</c:v>
                </c:pt>
                <c:pt idx="1162">
                  <c:v>0.28266000000000002</c:v>
                </c:pt>
                <c:pt idx="1163">
                  <c:v>0.28344000000000003</c:v>
                </c:pt>
                <c:pt idx="1164">
                  <c:v>0.28405000000000002</c:v>
                </c:pt>
                <c:pt idx="1165">
                  <c:v>0.28445999999999999</c:v>
                </c:pt>
                <c:pt idx="1166">
                  <c:v>0.28445999999999999</c:v>
                </c:pt>
                <c:pt idx="1167">
                  <c:v>0.28477999999999998</c:v>
                </c:pt>
                <c:pt idx="1168">
                  <c:v>0.28556999999999999</c:v>
                </c:pt>
                <c:pt idx="1169">
                  <c:v>0.28588000000000002</c:v>
                </c:pt>
                <c:pt idx="1170">
                  <c:v>0.28665000000000002</c:v>
                </c:pt>
                <c:pt idx="1171">
                  <c:v>0.28733999999999998</c:v>
                </c:pt>
                <c:pt idx="1172">
                  <c:v>0.28758</c:v>
                </c:pt>
                <c:pt idx="1173">
                  <c:v>0.28775000000000001</c:v>
                </c:pt>
                <c:pt idx="1174">
                  <c:v>0.28814000000000001</c:v>
                </c:pt>
                <c:pt idx="1175">
                  <c:v>0.28843999999999997</c:v>
                </c:pt>
                <c:pt idx="1176">
                  <c:v>0.28854000000000002</c:v>
                </c:pt>
                <c:pt idx="1177">
                  <c:v>0.28893999999999997</c:v>
                </c:pt>
                <c:pt idx="1178">
                  <c:v>0.28900999999999999</c:v>
                </c:pt>
                <c:pt idx="1179">
                  <c:v>0.28904999999999997</c:v>
                </c:pt>
                <c:pt idx="1180">
                  <c:v>0.28906999999999999</c:v>
                </c:pt>
                <c:pt idx="1181">
                  <c:v>0.28949000000000003</c:v>
                </c:pt>
                <c:pt idx="1182">
                  <c:v>0.28994999999999999</c:v>
                </c:pt>
                <c:pt idx="1183">
                  <c:v>0.29008</c:v>
                </c:pt>
                <c:pt idx="1184">
                  <c:v>0.29044999999999999</c:v>
                </c:pt>
                <c:pt idx="1185">
                  <c:v>0.29122999999999999</c:v>
                </c:pt>
                <c:pt idx="1186">
                  <c:v>0.29193000000000002</c:v>
                </c:pt>
                <c:pt idx="1187">
                  <c:v>0.29196</c:v>
                </c:pt>
                <c:pt idx="1188">
                  <c:v>0.29215000000000002</c:v>
                </c:pt>
                <c:pt idx="1189">
                  <c:v>0.29221000000000003</c:v>
                </c:pt>
                <c:pt idx="1190">
                  <c:v>0.29250999999999999</c:v>
                </c:pt>
                <c:pt idx="1191">
                  <c:v>0.29255999999999999</c:v>
                </c:pt>
                <c:pt idx="1192">
                  <c:v>0.29293000000000002</c:v>
                </c:pt>
                <c:pt idx="1193">
                  <c:v>0.29298000000000002</c:v>
                </c:pt>
                <c:pt idx="1194">
                  <c:v>0.29365000000000002</c:v>
                </c:pt>
                <c:pt idx="1195">
                  <c:v>0.29504000000000002</c:v>
                </c:pt>
                <c:pt idx="1196">
                  <c:v>0.29580000000000001</c:v>
                </c:pt>
                <c:pt idx="1197">
                  <c:v>0.29587000000000002</c:v>
                </c:pt>
                <c:pt idx="1198">
                  <c:v>0.29647000000000001</c:v>
                </c:pt>
                <c:pt idx="1199">
                  <c:v>0.29692000000000002</c:v>
                </c:pt>
                <c:pt idx="1200">
                  <c:v>0.29694999999999999</c:v>
                </c:pt>
                <c:pt idx="1201">
                  <c:v>0.29853000000000002</c:v>
                </c:pt>
                <c:pt idx="1202">
                  <c:v>0.29854999999999998</c:v>
                </c:pt>
                <c:pt idx="1203">
                  <c:v>0.29892999999999997</c:v>
                </c:pt>
                <c:pt idx="1204">
                  <c:v>0.29932999999999998</c:v>
                </c:pt>
                <c:pt idx="1205">
                  <c:v>0.29944999999999999</c:v>
                </c:pt>
                <c:pt idx="1206">
                  <c:v>0.29947000000000001</c:v>
                </c:pt>
                <c:pt idx="1207">
                  <c:v>0.30020000000000002</c:v>
                </c:pt>
                <c:pt idx="1208">
                  <c:v>0.30030000000000001</c:v>
                </c:pt>
                <c:pt idx="1209">
                  <c:v>0.30088999999999999</c:v>
                </c:pt>
                <c:pt idx="1210">
                  <c:v>0.30142000000000002</c:v>
                </c:pt>
                <c:pt idx="1211">
                  <c:v>0.30152000000000001</c:v>
                </c:pt>
                <c:pt idx="1212">
                  <c:v>0.30251</c:v>
                </c:pt>
                <c:pt idx="1213">
                  <c:v>0.30303999999999998</c:v>
                </c:pt>
                <c:pt idx="1214">
                  <c:v>0.30352000000000001</c:v>
                </c:pt>
                <c:pt idx="1215">
                  <c:v>0.30364999999999998</c:v>
                </c:pt>
                <c:pt idx="1216">
                  <c:v>0.30403999999999998</c:v>
                </c:pt>
                <c:pt idx="1217">
                  <c:v>0.30406</c:v>
                </c:pt>
                <c:pt idx="1218">
                  <c:v>0.30475999999999998</c:v>
                </c:pt>
                <c:pt idx="1219">
                  <c:v>0.30486000000000002</c:v>
                </c:pt>
                <c:pt idx="1220">
                  <c:v>0.30525999999999998</c:v>
                </c:pt>
                <c:pt idx="1221">
                  <c:v>0.30537999999999998</c:v>
                </c:pt>
                <c:pt idx="1222">
                  <c:v>0.30547999999999997</c:v>
                </c:pt>
                <c:pt idx="1223">
                  <c:v>0.30581000000000003</c:v>
                </c:pt>
                <c:pt idx="1224">
                  <c:v>0.30652000000000001</c:v>
                </c:pt>
                <c:pt idx="1225">
                  <c:v>0.30681000000000003</c:v>
                </c:pt>
                <c:pt idx="1226">
                  <c:v>0.30691000000000002</c:v>
                </c:pt>
                <c:pt idx="1227">
                  <c:v>0.30818000000000001</c:v>
                </c:pt>
                <c:pt idx="1228">
                  <c:v>0.30834</c:v>
                </c:pt>
                <c:pt idx="1229">
                  <c:v>0.30878</c:v>
                </c:pt>
                <c:pt idx="1230">
                  <c:v>0.30921999999999999</c:v>
                </c:pt>
                <c:pt idx="1231">
                  <c:v>0.30937999999999999</c:v>
                </c:pt>
                <c:pt idx="1232">
                  <c:v>0.30948999999999999</c:v>
                </c:pt>
                <c:pt idx="1233">
                  <c:v>0.30962000000000001</c:v>
                </c:pt>
                <c:pt idx="1234">
                  <c:v>0.31052000000000002</c:v>
                </c:pt>
                <c:pt idx="1235">
                  <c:v>0.31061</c:v>
                </c:pt>
                <c:pt idx="1236">
                  <c:v>0.31087999999999999</c:v>
                </c:pt>
                <c:pt idx="1237">
                  <c:v>0.31143999999999999</c:v>
                </c:pt>
                <c:pt idx="1238">
                  <c:v>0.31179000000000001</c:v>
                </c:pt>
                <c:pt idx="1239">
                  <c:v>0.31202999999999997</c:v>
                </c:pt>
                <c:pt idx="1240">
                  <c:v>0.31262000000000001</c:v>
                </c:pt>
                <c:pt idx="1241">
                  <c:v>0.31267</c:v>
                </c:pt>
                <c:pt idx="1242">
                  <c:v>0.31269999999999998</c:v>
                </c:pt>
                <c:pt idx="1243">
                  <c:v>0.31296000000000002</c:v>
                </c:pt>
                <c:pt idx="1244">
                  <c:v>0.31302999999999997</c:v>
                </c:pt>
                <c:pt idx="1245">
                  <c:v>0.31386999999999998</c:v>
                </c:pt>
                <c:pt idx="1246">
                  <c:v>0.31452999999999998</c:v>
                </c:pt>
                <c:pt idx="1247">
                  <c:v>0.31506000000000001</c:v>
                </c:pt>
                <c:pt idx="1248">
                  <c:v>0.31519999999999998</c:v>
                </c:pt>
                <c:pt idx="1249">
                  <c:v>0.31587999999999999</c:v>
                </c:pt>
                <c:pt idx="1250">
                  <c:v>0.31592999999999999</c:v>
                </c:pt>
                <c:pt idx="1251">
                  <c:v>0.31623000000000001</c:v>
                </c:pt>
                <c:pt idx="1252">
                  <c:v>0.31781999999999999</c:v>
                </c:pt>
                <c:pt idx="1253">
                  <c:v>0.31803999999999999</c:v>
                </c:pt>
                <c:pt idx="1254">
                  <c:v>0.31822</c:v>
                </c:pt>
                <c:pt idx="1255">
                  <c:v>0.31850000000000001</c:v>
                </c:pt>
                <c:pt idx="1256">
                  <c:v>0.31901000000000002</c:v>
                </c:pt>
                <c:pt idx="1257">
                  <c:v>0.31901000000000002</c:v>
                </c:pt>
                <c:pt idx="1258">
                  <c:v>0.32096000000000002</c:v>
                </c:pt>
                <c:pt idx="1259">
                  <c:v>0.32103999999999999</c:v>
                </c:pt>
                <c:pt idx="1260">
                  <c:v>0.32118000000000002</c:v>
                </c:pt>
                <c:pt idx="1261">
                  <c:v>0.32206000000000001</c:v>
                </c:pt>
                <c:pt idx="1262">
                  <c:v>0.32223000000000002</c:v>
                </c:pt>
                <c:pt idx="1263">
                  <c:v>0.32223000000000002</c:v>
                </c:pt>
                <c:pt idx="1264">
                  <c:v>0.32275999999999999</c:v>
                </c:pt>
                <c:pt idx="1265">
                  <c:v>0.32446000000000003</c:v>
                </c:pt>
                <c:pt idx="1266">
                  <c:v>0.32547999999999999</c:v>
                </c:pt>
                <c:pt idx="1267">
                  <c:v>0.3256</c:v>
                </c:pt>
                <c:pt idx="1268">
                  <c:v>0.32579999999999998</c:v>
                </c:pt>
                <c:pt idx="1269">
                  <c:v>0.32580999999999999</c:v>
                </c:pt>
                <c:pt idx="1270">
                  <c:v>0.32632</c:v>
                </c:pt>
                <c:pt idx="1271">
                  <c:v>0.32804</c:v>
                </c:pt>
                <c:pt idx="1272">
                  <c:v>0.32841999999999999</c:v>
                </c:pt>
                <c:pt idx="1273">
                  <c:v>0.32847999999999999</c:v>
                </c:pt>
                <c:pt idx="1274">
                  <c:v>0.32851000000000002</c:v>
                </c:pt>
                <c:pt idx="1275">
                  <c:v>0.32868000000000003</c:v>
                </c:pt>
                <c:pt idx="1276">
                  <c:v>0.32868000000000003</c:v>
                </c:pt>
                <c:pt idx="1277">
                  <c:v>0.32871</c:v>
                </c:pt>
                <c:pt idx="1278">
                  <c:v>0.32906999999999997</c:v>
                </c:pt>
                <c:pt idx="1279">
                  <c:v>0.32940999999999998</c:v>
                </c:pt>
                <c:pt idx="1280">
                  <c:v>0.32951999999999998</c:v>
                </c:pt>
                <c:pt idx="1281">
                  <c:v>0.32967999999999997</c:v>
                </c:pt>
                <c:pt idx="1282">
                  <c:v>0.32995000000000002</c:v>
                </c:pt>
                <c:pt idx="1283">
                  <c:v>0.33046999999999999</c:v>
                </c:pt>
                <c:pt idx="1284">
                  <c:v>0.33056000000000002</c:v>
                </c:pt>
                <c:pt idx="1285">
                  <c:v>0.33062999999999998</c:v>
                </c:pt>
                <c:pt idx="1286">
                  <c:v>0.33089000000000002</c:v>
                </c:pt>
                <c:pt idx="1287">
                  <c:v>0.33090000000000003</c:v>
                </c:pt>
                <c:pt idx="1288">
                  <c:v>0.33102999999999999</c:v>
                </c:pt>
                <c:pt idx="1289">
                  <c:v>0.33146999999999999</c:v>
                </c:pt>
                <c:pt idx="1290">
                  <c:v>0.33146999999999999</c:v>
                </c:pt>
                <c:pt idx="1291">
                  <c:v>0.33146999999999999</c:v>
                </c:pt>
                <c:pt idx="1292">
                  <c:v>0.33189000000000002</c:v>
                </c:pt>
                <c:pt idx="1293">
                  <c:v>0.33237</c:v>
                </c:pt>
                <c:pt idx="1294">
                  <c:v>0.33298</c:v>
                </c:pt>
                <c:pt idx="1295">
                  <c:v>0.33350000000000002</c:v>
                </c:pt>
                <c:pt idx="1296">
                  <c:v>0.33350000000000002</c:v>
                </c:pt>
                <c:pt idx="1297">
                  <c:v>0.33450000000000002</c:v>
                </c:pt>
                <c:pt idx="1298">
                  <c:v>0.33498</c:v>
                </c:pt>
                <c:pt idx="1299">
                  <c:v>0.33510000000000001</c:v>
                </c:pt>
                <c:pt idx="1300">
                  <c:v>0.33671000000000001</c:v>
                </c:pt>
                <c:pt idx="1301">
                  <c:v>0.33749000000000001</c:v>
                </c:pt>
                <c:pt idx="1302">
                  <c:v>0.33750999999999998</c:v>
                </c:pt>
                <c:pt idx="1303">
                  <c:v>0.33761999999999998</c:v>
                </c:pt>
                <c:pt idx="1304">
                  <c:v>0.33778000000000002</c:v>
                </c:pt>
                <c:pt idx="1305">
                  <c:v>0.33817999999999998</c:v>
                </c:pt>
                <c:pt idx="1306">
                  <c:v>0.33848</c:v>
                </c:pt>
                <c:pt idx="1307">
                  <c:v>0.33896999999999999</c:v>
                </c:pt>
                <c:pt idx="1308">
                  <c:v>0.34061000000000002</c:v>
                </c:pt>
                <c:pt idx="1309">
                  <c:v>0.34098000000000001</c:v>
                </c:pt>
                <c:pt idx="1310">
                  <c:v>0.34111000000000002</c:v>
                </c:pt>
                <c:pt idx="1311">
                  <c:v>0.34168999999999999</c:v>
                </c:pt>
                <c:pt idx="1312">
                  <c:v>0.34445999999999999</c:v>
                </c:pt>
                <c:pt idx="1313">
                  <c:v>0.34448000000000001</c:v>
                </c:pt>
                <c:pt idx="1314">
                  <c:v>0.34487000000000001</c:v>
                </c:pt>
                <c:pt idx="1315">
                  <c:v>0.34544999999999998</c:v>
                </c:pt>
                <c:pt idx="1316">
                  <c:v>0.34601999999999999</c:v>
                </c:pt>
                <c:pt idx="1317">
                  <c:v>0.34695999999999999</c:v>
                </c:pt>
                <c:pt idx="1318">
                  <c:v>0.34716999999999998</c:v>
                </c:pt>
                <c:pt idx="1319">
                  <c:v>0.34881000000000001</c:v>
                </c:pt>
                <c:pt idx="1320">
                  <c:v>0.34910000000000002</c:v>
                </c:pt>
                <c:pt idx="1321">
                  <c:v>0.34911999999999999</c:v>
                </c:pt>
                <c:pt idx="1322">
                  <c:v>0.34932000000000002</c:v>
                </c:pt>
                <c:pt idx="1323">
                  <c:v>0.34938999999999998</c:v>
                </c:pt>
                <c:pt idx="1324">
                  <c:v>0.34949000000000002</c:v>
                </c:pt>
                <c:pt idx="1325">
                  <c:v>0.34949000000000002</c:v>
                </c:pt>
                <c:pt idx="1326">
                  <c:v>0.34949000000000002</c:v>
                </c:pt>
                <c:pt idx="1327">
                  <c:v>0.34967999999999999</c:v>
                </c:pt>
                <c:pt idx="1328">
                  <c:v>0.35015000000000002</c:v>
                </c:pt>
                <c:pt idx="1329">
                  <c:v>0.35059000000000001</c:v>
                </c:pt>
                <c:pt idx="1330">
                  <c:v>0.35099000000000002</c:v>
                </c:pt>
                <c:pt idx="1331">
                  <c:v>0.35149000000000002</c:v>
                </c:pt>
                <c:pt idx="1332">
                  <c:v>0.35149000000000002</c:v>
                </c:pt>
                <c:pt idx="1333">
                  <c:v>0.35371999999999998</c:v>
                </c:pt>
                <c:pt idx="1334">
                  <c:v>0.35519000000000001</c:v>
                </c:pt>
                <c:pt idx="1335">
                  <c:v>0.35774</c:v>
                </c:pt>
                <c:pt idx="1336">
                  <c:v>0.35799999999999998</c:v>
                </c:pt>
                <c:pt idx="1337">
                  <c:v>0.35842000000000002</c:v>
                </c:pt>
                <c:pt idx="1338">
                  <c:v>0.35849999999999999</c:v>
                </c:pt>
                <c:pt idx="1339">
                  <c:v>0.35909000000000002</c:v>
                </c:pt>
                <c:pt idx="1340">
                  <c:v>0.35909000000000002</c:v>
                </c:pt>
                <c:pt idx="1341">
                  <c:v>0.35946</c:v>
                </c:pt>
                <c:pt idx="1342">
                  <c:v>0.36016999999999999</c:v>
                </c:pt>
                <c:pt idx="1343">
                  <c:v>0.36033999999999999</c:v>
                </c:pt>
                <c:pt idx="1344">
                  <c:v>0.36091000000000001</c:v>
                </c:pt>
                <c:pt idx="1345">
                  <c:v>0.36147000000000001</c:v>
                </c:pt>
                <c:pt idx="1346">
                  <c:v>0.36280000000000001</c:v>
                </c:pt>
                <c:pt idx="1347">
                  <c:v>0.36325000000000002</c:v>
                </c:pt>
                <c:pt idx="1348">
                  <c:v>0.36498999999999998</c:v>
                </c:pt>
                <c:pt idx="1349">
                  <c:v>0.36623</c:v>
                </c:pt>
                <c:pt idx="1350">
                  <c:v>0.36656</c:v>
                </c:pt>
                <c:pt idx="1351">
                  <c:v>0.36713000000000001</c:v>
                </c:pt>
                <c:pt idx="1352">
                  <c:v>0.3679</c:v>
                </c:pt>
                <c:pt idx="1353">
                  <c:v>0.36798999999999998</c:v>
                </c:pt>
                <c:pt idx="1354">
                  <c:v>0.36839</c:v>
                </c:pt>
                <c:pt idx="1355">
                  <c:v>0.36857000000000001</c:v>
                </c:pt>
                <c:pt idx="1356">
                  <c:v>0.36962</c:v>
                </c:pt>
                <c:pt idx="1357">
                  <c:v>0.36986999999999998</c:v>
                </c:pt>
                <c:pt idx="1358">
                  <c:v>0.37023</c:v>
                </c:pt>
                <c:pt idx="1359">
                  <c:v>0.37052000000000002</c:v>
                </c:pt>
                <c:pt idx="1360">
                  <c:v>0.37053000000000003</c:v>
                </c:pt>
                <c:pt idx="1361">
                  <c:v>0.37057000000000001</c:v>
                </c:pt>
                <c:pt idx="1362">
                  <c:v>0.37062</c:v>
                </c:pt>
                <c:pt idx="1363">
                  <c:v>0.37062</c:v>
                </c:pt>
                <c:pt idx="1364">
                  <c:v>0.37095</c:v>
                </c:pt>
                <c:pt idx="1365">
                  <c:v>0.37137999999999999</c:v>
                </c:pt>
                <c:pt idx="1366">
                  <c:v>0.37153000000000003</c:v>
                </c:pt>
                <c:pt idx="1367">
                  <c:v>0.37153000000000003</c:v>
                </c:pt>
                <c:pt idx="1368">
                  <c:v>0.37352999999999997</c:v>
                </c:pt>
                <c:pt idx="1369">
                  <c:v>0.37436000000000003</c:v>
                </c:pt>
                <c:pt idx="1370">
                  <c:v>0.37675999999999998</c:v>
                </c:pt>
                <c:pt idx="1371">
                  <c:v>0.37805</c:v>
                </c:pt>
                <c:pt idx="1372">
                  <c:v>0.37852000000000002</c:v>
                </c:pt>
                <c:pt idx="1373">
                  <c:v>0.37991000000000003</c:v>
                </c:pt>
                <c:pt idx="1374">
                  <c:v>0.37996999999999997</c:v>
                </c:pt>
                <c:pt idx="1375">
                  <c:v>0.38061</c:v>
                </c:pt>
                <c:pt idx="1376">
                  <c:v>0.38091999999999998</c:v>
                </c:pt>
                <c:pt idx="1377">
                  <c:v>0.38129000000000002</c:v>
                </c:pt>
                <c:pt idx="1378">
                  <c:v>0.38152999999999998</c:v>
                </c:pt>
                <c:pt idx="1379">
                  <c:v>0.38185000000000002</c:v>
                </c:pt>
                <c:pt idx="1380">
                  <c:v>0.38247999999999999</c:v>
                </c:pt>
                <c:pt idx="1381">
                  <c:v>0.38290999999999997</c:v>
                </c:pt>
                <c:pt idx="1382">
                  <c:v>0.38401999999999997</c:v>
                </c:pt>
                <c:pt idx="1383">
                  <c:v>0.38600000000000001</c:v>
                </c:pt>
                <c:pt idx="1384">
                  <c:v>0.38672000000000001</c:v>
                </c:pt>
                <c:pt idx="1385">
                  <c:v>0.38744000000000001</c:v>
                </c:pt>
                <c:pt idx="1386">
                  <c:v>0.38780999999999999</c:v>
                </c:pt>
                <c:pt idx="1387">
                  <c:v>0.38895000000000002</c:v>
                </c:pt>
                <c:pt idx="1388">
                  <c:v>0.38949</c:v>
                </c:pt>
                <c:pt idx="1389">
                  <c:v>0.39255000000000001</c:v>
                </c:pt>
                <c:pt idx="1390">
                  <c:v>0.39510000000000001</c:v>
                </c:pt>
                <c:pt idx="1391">
                  <c:v>0.39706000000000002</c:v>
                </c:pt>
                <c:pt idx="1392">
                  <c:v>0.39944000000000002</c:v>
                </c:pt>
                <c:pt idx="1393">
                  <c:v>0.40050000000000002</c:v>
                </c:pt>
                <c:pt idx="1394">
                  <c:v>0.40221000000000001</c:v>
                </c:pt>
                <c:pt idx="1395">
                  <c:v>0.40293000000000001</c:v>
                </c:pt>
                <c:pt idx="1396">
                  <c:v>0.40367999999999998</c:v>
                </c:pt>
                <c:pt idx="1397">
                  <c:v>0.40462999999999999</c:v>
                </c:pt>
                <c:pt idx="1398">
                  <c:v>0.40483000000000002</c:v>
                </c:pt>
                <c:pt idx="1399">
                  <c:v>0.40550000000000003</c:v>
                </c:pt>
                <c:pt idx="1400">
                  <c:v>0.40645999999999999</c:v>
                </c:pt>
                <c:pt idx="1401">
                  <c:v>0.40894999999999998</c:v>
                </c:pt>
                <c:pt idx="1402">
                  <c:v>0.40920000000000001</c:v>
                </c:pt>
                <c:pt idx="1403">
                  <c:v>0.40934999999999999</c:v>
                </c:pt>
                <c:pt idx="1404">
                  <c:v>0.40949000000000002</c:v>
                </c:pt>
                <c:pt idx="1405">
                  <c:v>0.41004000000000002</c:v>
                </c:pt>
                <c:pt idx="1406">
                  <c:v>0.41122999999999998</c:v>
                </c:pt>
                <c:pt idx="1407">
                  <c:v>0.41139999999999999</c:v>
                </c:pt>
                <c:pt idx="1408">
                  <c:v>0.41160999999999998</c:v>
                </c:pt>
                <c:pt idx="1409">
                  <c:v>0.41266000000000003</c:v>
                </c:pt>
                <c:pt idx="1410">
                  <c:v>0.41657</c:v>
                </c:pt>
                <c:pt idx="1411">
                  <c:v>0.41857</c:v>
                </c:pt>
                <c:pt idx="1412">
                  <c:v>0.41936000000000001</c:v>
                </c:pt>
                <c:pt idx="1413">
                  <c:v>0.41938999999999999</c:v>
                </c:pt>
                <c:pt idx="1414">
                  <c:v>0.41959999999999997</c:v>
                </c:pt>
                <c:pt idx="1415">
                  <c:v>0.41965000000000002</c:v>
                </c:pt>
                <c:pt idx="1416">
                  <c:v>0.41994999999999999</c:v>
                </c:pt>
                <c:pt idx="1417">
                  <c:v>0.42036000000000001</c:v>
                </c:pt>
                <c:pt idx="1418">
                  <c:v>0.42087999999999998</c:v>
                </c:pt>
                <c:pt idx="1419">
                  <c:v>0.42093999999999998</c:v>
                </c:pt>
                <c:pt idx="1420">
                  <c:v>0.42194999999999999</c:v>
                </c:pt>
                <c:pt idx="1421">
                  <c:v>0.42247000000000001</c:v>
                </c:pt>
                <c:pt idx="1422">
                  <c:v>0.42248999999999998</c:v>
                </c:pt>
                <c:pt idx="1423">
                  <c:v>0.42348000000000002</c:v>
                </c:pt>
                <c:pt idx="1424">
                  <c:v>0.42359999999999998</c:v>
                </c:pt>
                <c:pt idx="1425">
                  <c:v>0.42398999999999998</c:v>
                </c:pt>
                <c:pt idx="1426">
                  <c:v>0.42459000000000002</c:v>
                </c:pt>
                <c:pt idx="1427">
                  <c:v>0.42568</c:v>
                </c:pt>
                <c:pt idx="1428">
                  <c:v>0.42602000000000001</c:v>
                </c:pt>
                <c:pt idx="1429">
                  <c:v>0.42699999999999999</c:v>
                </c:pt>
                <c:pt idx="1430">
                  <c:v>0.42703000000000002</c:v>
                </c:pt>
                <c:pt idx="1431">
                  <c:v>0.42792999999999998</c:v>
                </c:pt>
                <c:pt idx="1432">
                  <c:v>0.42859000000000003</c:v>
                </c:pt>
                <c:pt idx="1433">
                  <c:v>0.42895</c:v>
                </c:pt>
                <c:pt idx="1434">
                  <c:v>0.42903000000000002</c:v>
                </c:pt>
                <c:pt idx="1435">
                  <c:v>0.42975999999999998</c:v>
                </c:pt>
                <c:pt idx="1436">
                  <c:v>0.43020000000000003</c:v>
                </c:pt>
                <c:pt idx="1437">
                  <c:v>0.43493999999999999</c:v>
                </c:pt>
                <c:pt idx="1438">
                  <c:v>0.43546000000000001</c:v>
                </c:pt>
                <c:pt idx="1439">
                  <c:v>0.43683</c:v>
                </c:pt>
                <c:pt idx="1440">
                  <c:v>0.43759999999999999</c:v>
                </c:pt>
                <c:pt idx="1441">
                  <c:v>0.43783</c:v>
                </c:pt>
                <c:pt idx="1442">
                  <c:v>0.43890000000000001</c:v>
                </c:pt>
                <c:pt idx="1443">
                  <c:v>0.43891000000000002</c:v>
                </c:pt>
                <c:pt idx="1444">
                  <c:v>0.43935000000000002</c:v>
                </c:pt>
                <c:pt idx="1445">
                  <c:v>0.44013000000000002</c:v>
                </c:pt>
                <c:pt idx="1446">
                  <c:v>0.44067000000000001</c:v>
                </c:pt>
                <c:pt idx="1447">
                  <c:v>0.44148999999999999</c:v>
                </c:pt>
                <c:pt idx="1448">
                  <c:v>0.44245000000000001</c:v>
                </c:pt>
                <c:pt idx="1449">
                  <c:v>0.44263000000000002</c:v>
                </c:pt>
                <c:pt idx="1450">
                  <c:v>0.44361</c:v>
                </c:pt>
                <c:pt idx="1451">
                  <c:v>0.44391000000000003</c:v>
                </c:pt>
                <c:pt idx="1452">
                  <c:v>0.44763999999999998</c:v>
                </c:pt>
                <c:pt idx="1453">
                  <c:v>0.44885999999999998</c:v>
                </c:pt>
                <c:pt idx="1454">
                  <c:v>0.44890999999999998</c:v>
                </c:pt>
                <c:pt idx="1455">
                  <c:v>0.45068000000000003</c:v>
                </c:pt>
                <c:pt idx="1456">
                  <c:v>0.45106000000000002</c:v>
                </c:pt>
                <c:pt idx="1457">
                  <c:v>0.45162000000000002</c:v>
                </c:pt>
                <c:pt idx="1458">
                  <c:v>0.45162000000000002</c:v>
                </c:pt>
                <c:pt idx="1459">
                  <c:v>0.45162999999999998</c:v>
                </c:pt>
                <c:pt idx="1460">
                  <c:v>0.45218000000000003</c:v>
                </c:pt>
                <c:pt idx="1461">
                  <c:v>0.45328000000000002</c:v>
                </c:pt>
                <c:pt idx="1462">
                  <c:v>0.45345999999999997</c:v>
                </c:pt>
                <c:pt idx="1463">
                  <c:v>0.45457999999999998</c:v>
                </c:pt>
                <c:pt idx="1464">
                  <c:v>0.45477000000000001</c:v>
                </c:pt>
                <c:pt idx="1465">
                  <c:v>0.45884999999999998</c:v>
                </c:pt>
                <c:pt idx="1466">
                  <c:v>0.46063999999999999</c:v>
                </c:pt>
                <c:pt idx="1467">
                  <c:v>0.46104000000000001</c:v>
                </c:pt>
                <c:pt idx="1468">
                  <c:v>0.46163999999999999</c:v>
                </c:pt>
                <c:pt idx="1469">
                  <c:v>0.46643000000000001</c:v>
                </c:pt>
                <c:pt idx="1470">
                  <c:v>0.46654000000000001</c:v>
                </c:pt>
                <c:pt idx="1471">
                  <c:v>0.46842</c:v>
                </c:pt>
                <c:pt idx="1472">
                  <c:v>0.46887000000000001</c:v>
                </c:pt>
                <c:pt idx="1473">
                  <c:v>0.47042</c:v>
                </c:pt>
                <c:pt idx="1474">
                  <c:v>0.47065000000000001</c:v>
                </c:pt>
                <c:pt idx="1475">
                  <c:v>0.47162999999999999</c:v>
                </c:pt>
                <c:pt idx="1476">
                  <c:v>0.47204000000000002</c:v>
                </c:pt>
                <c:pt idx="1477">
                  <c:v>0.47565000000000002</c:v>
                </c:pt>
                <c:pt idx="1478">
                  <c:v>0.47786000000000001</c:v>
                </c:pt>
                <c:pt idx="1479">
                  <c:v>0.47941</c:v>
                </c:pt>
                <c:pt idx="1480">
                  <c:v>0.47946</c:v>
                </c:pt>
                <c:pt idx="1481">
                  <c:v>0.47987999999999997</c:v>
                </c:pt>
                <c:pt idx="1482">
                  <c:v>0.48064000000000001</c:v>
                </c:pt>
                <c:pt idx="1483">
                  <c:v>0.48065000000000002</c:v>
                </c:pt>
                <c:pt idx="1484">
                  <c:v>0.48164000000000001</c:v>
                </c:pt>
                <c:pt idx="1485">
                  <c:v>0.48887999999999998</c:v>
                </c:pt>
                <c:pt idx="1486">
                  <c:v>0.49243999999999999</c:v>
                </c:pt>
                <c:pt idx="1487">
                  <c:v>0.49498999999999999</c:v>
                </c:pt>
                <c:pt idx="1488">
                  <c:v>0.49565999999999999</c:v>
                </c:pt>
                <c:pt idx="1489">
                  <c:v>0.49579000000000001</c:v>
                </c:pt>
                <c:pt idx="1490">
                  <c:v>0.49739</c:v>
                </c:pt>
                <c:pt idx="1491">
                  <c:v>0.50066999999999995</c:v>
                </c:pt>
                <c:pt idx="1492">
                  <c:v>0.50097999999999998</c:v>
                </c:pt>
                <c:pt idx="1493">
                  <c:v>0.50282000000000004</c:v>
                </c:pt>
                <c:pt idx="1494">
                  <c:v>0.50285000000000002</c:v>
                </c:pt>
                <c:pt idx="1495">
                  <c:v>0.50305999999999995</c:v>
                </c:pt>
                <c:pt idx="1496">
                  <c:v>0.50316000000000005</c:v>
                </c:pt>
                <c:pt idx="1497">
                  <c:v>0.50592999999999999</c:v>
                </c:pt>
                <c:pt idx="1498">
                  <c:v>0.50614999999999999</c:v>
                </c:pt>
                <c:pt idx="1499">
                  <c:v>0.50724999999999998</c:v>
                </c:pt>
                <c:pt idx="1500">
                  <c:v>0.50739000000000001</c:v>
                </c:pt>
                <c:pt idx="1501">
                  <c:v>0.50824999999999998</c:v>
                </c:pt>
                <c:pt idx="1502">
                  <c:v>0.51015999999999995</c:v>
                </c:pt>
                <c:pt idx="1503">
                  <c:v>0.51095000000000002</c:v>
                </c:pt>
                <c:pt idx="1504">
                  <c:v>0.51168999999999998</c:v>
                </c:pt>
                <c:pt idx="1505">
                  <c:v>0.51387000000000005</c:v>
                </c:pt>
                <c:pt idx="1506">
                  <c:v>0.51436999999999999</c:v>
                </c:pt>
                <c:pt idx="1507">
                  <c:v>0.51468999999999998</c:v>
                </c:pt>
                <c:pt idx="1508">
                  <c:v>0.51726000000000005</c:v>
                </c:pt>
                <c:pt idx="1509">
                  <c:v>0.51883000000000001</c:v>
                </c:pt>
                <c:pt idx="1510">
                  <c:v>0.51885000000000003</c:v>
                </c:pt>
                <c:pt idx="1511">
                  <c:v>0.51941000000000004</c:v>
                </c:pt>
                <c:pt idx="1512">
                  <c:v>0.51968000000000003</c:v>
                </c:pt>
                <c:pt idx="1513">
                  <c:v>0.52271000000000001</c:v>
                </c:pt>
                <c:pt idx="1514">
                  <c:v>0.52400000000000002</c:v>
                </c:pt>
                <c:pt idx="1515">
                  <c:v>0.5262</c:v>
                </c:pt>
                <c:pt idx="1516">
                  <c:v>0.52859</c:v>
                </c:pt>
                <c:pt idx="1517">
                  <c:v>0.52937000000000001</c:v>
                </c:pt>
                <c:pt idx="1518">
                  <c:v>0.53098999999999996</c:v>
                </c:pt>
                <c:pt idx="1519">
                  <c:v>0.53110999999999997</c:v>
                </c:pt>
                <c:pt idx="1520">
                  <c:v>0.53124000000000005</c:v>
                </c:pt>
                <c:pt idx="1521">
                  <c:v>0.53225</c:v>
                </c:pt>
                <c:pt idx="1522">
                  <c:v>0.53271000000000002</c:v>
                </c:pt>
                <c:pt idx="1523">
                  <c:v>0.53371999999999997</c:v>
                </c:pt>
                <c:pt idx="1524">
                  <c:v>0.53434999999999999</c:v>
                </c:pt>
                <c:pt idx="1525">
                  <c:v>0.53534000000000004</c:v>
                </c:pt>
                <c:pt idx="1526">
                  <c:v>0.53571999999999997</c:v>
                </c:pt>
                <c:pt idx="1527">
                  <c:v>0.53942000000000001</c:v>
                </c:pt>
                <c:pt idx="1528">
                  <c:v>0.54096999999999995</c:v>
                </c:pt>
                <c:pt idx="1529">
                  <c:v>0.54152</c:v>
                </c:pt>
                <c:pt idx="1530">
                  <c:v>0.54544999999999999</c:v>
                </c:pt>
                <c:pt idx="1531">
                  <c:v>0.54834000000000005</c:v>
                </c:pt>
                <c:pt idx="1532">
                  <c:v>0.54881000000000002</c:v>
                </c:pt>
                <c:pt idx="1533">
                  <c:v>0.55020999999999998</c:v>
                </c:pt>
                <c:pt idx="1534">
                  <c:v>0.55032999999999999</c:v>
                </c:pt>
                <c:pt idx="1535">
                  <c:v>0.55045999999999995</c:v>
                </c:pt>
                <c:pt idx="1536">
                  <c:v>0.55266999999999999</c:v>
                </c:pt>
                <c:pt idx="1537">
                  <c:v>0.55374999999999996</c:v>
                </c:pt>
                <c:pt idx="1538">
                  <c:v>0.55384</c:v>
                </c:pt>
                <c:pt idx="1539">
                  <c:v>0.55781999999999998</c:v>
                </c:pt>
                <c:pt idx="1540">
                  <c:v>0.55881999999999998</c:v>
                </c:pt>
                <c:pt idx="1541">
                  <c:v>0.55881999999999998</c:v>
                </c:pt>
                <c:pt idx="1542">
                  <c:v>0.56181000000000003</c:v>
                </c:pt>
                <c:pt idx="1543">
                  <c:v>0.56269000000000002</c:v>
                </c:pt>
                <c:pt idx="1544">
                  <c:v>0.56283000000000005</c:v>
                </c:pt>
                <c:pt idx="1545">
                  <c:v>0.56437000000000004</c:v>
                </c:pt>
                <c:pt idx="1546">
                  <c:v>0.56437000000000004</c:v>
                </c:pt>
                <c:pt idx="1547">
                  <c:v>0.56437000000000004</c:v>
                </c:pt>
                <c:pt idx="1548">
                  <c:v>0.56481000000000003</c:v>
                </c:pt>
                <c:pt idx="1549">
                  <c:v>0.56879000000000002</c:v>
                </c:pt>
                <c:pt idx="1550">
                  <c:v>0.57542000000000004</c:v>
                </c:pt>
                <c:pt idx="1551">
                  <c:v>0.57577</c:v>
                </c:pt>
                <c:pt idx="1552">
                  <c:v>0.57618999999999998</c:v>
                </c:pt>
                <c:pt idx="1553">
                  <c:v>0.57667999999999997</c:v>
                </c:pt>
                <c:pt idx="1554">
                  <c:v>0.57737000000000005</c:v>
                </c:pt>
                <c:pt idx="1555">
                  <c:v>0.57830000000000004</c:v>
                </c:pt>
                <c:pt idx="1556">
                  <c:v>0.57830999999999999</c:v>
                </c:pt>
                <c:pt idx="1557">
                  <c:v>0.57882</c:v>
                </c:pt>
                <c:pt idx="1558">
                  <c:v>0.57891000000000004</c:v>
                </c:pt>
                <c:pt idx="1559">
                  <c:v>0.57967000000000002</c:v>
                </c:pt>
                <c:pt idx="1560">
                  <c:v>0.58067000000000002</c:v>
                </c:pt>
                <c:pt idx="1561">
                  <c:v>0.58079999999999998</c:v>
                </c:pt>
                <c:pt idx="1562">
                  <c:v>0.58301000000000003</c:v>
                </c:pt>
                <c:pt idx="1563">
                  <c:v>0.58330000000000004</c:v>
                </c:pt>
                <c:pt idx="1564">
                  <c:v>0.58382000000000001</c:v>
                </c:pt>
                <c:pt idx="1565">
                  <c:v>0.58382000000000001</c:v>
                </c:pt>
                <c:pt idx="1566">
                  <c:v>0.58389999999999997</c:v>
                </c:pt>
                <c:pt idx="1567">
                  <c:v>0.58582000000000001</c:v>
                </c:pt>
                <c:pt idx="1568">
                  <c:v>0.58730000000000004</c:v>
                </c:pt>
                <c:pt idx="1569">
                  <c:v>0.58879000000000004</c:v>
                </c:pt>
                <c:pt idx="1570">
                  <c:v>0.59028999999999998</c:v>
                </c:pt>
                <c:pt idx="1571">
                  <c:v>0.59179000000000004</c:v>
                </c:pt>
                <c:pt idx="1572">
                  <c:v>0.60067000000000004</c:v>
                </c:pt>
                <c:pt idx="1573">
                  <c:v>0.60155000000000003</c:v>
                </c:pt>
                <c:pt idx="1574">
                  <c:v>0.60328000000000004</c:v>
                </c:pt>
                <c:pt idx="1575">
                  <c:v>0.60626000000000002</c:v>
                </c:pt>
                <c:pt idx="1576">
                  <c:v>0.60826999999999998</c:v>
                </c:pt>
                <c:pt idx="1577">
                  <c:v>0.60875999999999997</c:v>
                </c:pt>
                <c:pt idx="1578">
                  <c:v>0.60877999999999999</c:v>
                </c:pt>
                <c:pt idx="1579">
                  <c:v>0.60980999999999996</c:v>
                </c:pt>
                <c:pt idx="1580">
                  <c:v>0.61070999999999998</c:v>
                </c:pt>
                <c:pt idx="1581">
                  <c:v>0.61126999999999998</c:v>
                </c:pt>
                <c:pt idx="1582">
                  <c:v>0.61177000000000004</c:v>
                </c:pt>
                <c:pt idx="1583">
                  <c:v>0.61577000000000004</c:v>
                </c:pt>
                <c:pt idx="1584">
                  <c:v>0.61875000000000002</c:v>
                </c:pt>
                <c:pt idx="1585">
                  <c:v>0.61941000000000002</c:v>
                </c:pt>
                <c:pt idx="1586">
                  <c:v>0.61982999999999999</c:v>
                </c:pt>
                <c:pt idx="1587">
                  <c:v>0.62070000000000003</c:v>
                </c:pt>
                <c:pt idx="1588">
                  <c:v>0.62182999999999999</c:v>
                </c:pt>
                <c:pt idx="1589">
                  <c:v>0.62524999999999997</c:v>
                </c:pt>
                <c:pt idx="1590">
                  <c:v>0.62724999999999997</c:v>
                </c:pt>
                <c:pt idx="1591">
                  <c:v>0.63077000000000005</c:v>
                </c:pt>
                <c:pt idx="1592">
                  <c:v>0.63183</c:v>
                </c:pt>
                <c:pt idx="1593">
                  <c:v>0.63224999999999998</c:v>
                </c:pt>
                <c:pt idx="1594">
                  <c:v>0.63399000000000005</c:v>
                </c:pt>
                <c:pt idx="1595">
                  <c:v>0.63776999999999995</c:v>
                </c:pt>
                <c:pt idx="1596">
                  <c:v>0.63793999999999995</c:v>
                </c:pt>
                <c:pt idx="1597">
                  <c:v>0.63824000000000003</c:v>
                </c:pt>
                <c:pt idx="1598">
                  <c:v>0.63873000000000002</c:v>
                </c:pt>
                <c:pt idx="1599">
                  <c:v>0.63934000000000002</c:v>
                </c:pt>
                <c:pt idx="1600">
                  <c:v>0.64185000000000003</c:v>
                </c:pt>
                <c:pt idx="1601">
                  <c:v>0.64310999999999996</c:v>
                </c:pt>
                <c:pt idx="1602">
                  <c:v>0.64371</c:v>
                </c:pt>
                <c:pt idx="1603">
                  <c:v>0.64371</c:v>
                </c:pt>
                <c:pt idx="1604">
                  <c:v>0.64770000000000005</c:v>
                </c:pt>
                <c:pt idx="1605">
                  <c:v>0.64851999999999999</c:v>
                </c:pt>
                <c:pt idx="1606">
                  <c:v>0.64870000000000005</c:v>
                </c:pt>
                <c:pt idx="1607">
                  <c:v>0.64961999999999998</c:v>
                </c:pt>
                <c:pt idx="1608">
                  <c:v>0.66213</c:v>
                </c:pt>
                <c:pt idx="1609">
                  <c:v>0.66469999999999996</c:v>
                </c:pt>
                <c:pt idx="1610">
                  <c:v>0.67071999999999998</c:v>
                </c:pt>
                <c:pt idx="1611">
                  <c:v>0.67773000000000005</c:v>
                </c:pt>
                <c:pt idx="1612">
                  <c:v>0.68189999999999995</c:v>
                </c:pt>
                <c:pt idx="1613">
                  <c:v>0.68371999999999999</c:v>
                </c:pt>
                <c:pt idx="1614">
                  <c:v>0.68518999999999997</c:v>
                </c:pt>
                <c:pt idx="1615">
                  <c:v>0.68872</c:v>
                </c:pt>
                <c:pt idx="1616">
                  <c:v>0.68935000000000002</c:v>
                </c:pt>
                <c:pt idx="1617">
                  <c:v>0.68935999999999997</c:v>
                </c:pt>
                <c:pt idx="1618">
                  <c:v>0.69072</c:v>
                </c:pt>
                <c:pt idx="1619">
                  <c:v>0.69318000000000002</c:v>
                </c:pt>
                <c:pt idx="1620">
                  <c:v>0.69718000000000002</c:v>
                </c:pt>
                <c:pt idx="1621">
                  <c:v>0.69818000000000002</c:v>
                </c:pt>
                <c:pt idx="1622">
                  <c:v>0.69918000000000002</c:v>
                </c:pt>
                <c:pt idx="1623">
                  <c:v>0.69918000000000002</c:v>
                </c:pt>
                <c:pt idx="1624">
                  <c:v>0.69932000000000005</c:v>
                </c:pt>
                <c:pt idx="1625">
                  <c:v>0.69991999999999999</c:v>
                </c:pt>
                <c:pt idx="1626">
                  <c:v>0.70069999999999999</c:v>
                </c:pt>
                <c:pt idx="1627">
                  <c:v>0.70116999999999996</c:v>
                </c:pt>
                <c:pt idx="1628">
                  <c:v>0.70191999999999999</c:v>
                </c:pt>
                <c:pt idx="1629">
                  <c:v>0.70191999999999999</c:v>
                </c:pt>
                <c:pt idx="1630">
                  <c:v>0.71570999999999996</c:v>
                </c:pt>
                <c:pt idx="1631">
                  <c:v>0.71874000000000005</c:v>
                </c:pt>
                <c:pt idx="1632">
                  <c:v>0.71967999999999999</c:v>
                </c:pt>
                <c:pt idx="1633">
                  <c:v>0.71969000000000005</c:v>
                </c:pt>
                <c:pt idx="1634">
                  <c:v>0.72014999999999996</c:v>
                </c:pt>
                <c:pt idx="1635">
                  <c:v>0.72074000000000005</c:v>
                </c:pt>
                <c:pt idx="1636">
                  <c:v>0.72674000000000005</c:v>
                </c:pt>
                <c:pt idx="1637">
                  <c:v>0.72774000000000005</c:v>
                </c:pt>
                <c:pt idx="1638">
                  <c:v>0.72865999999999997</c:v>
                </c:pt>
                <c:pt idx="1639">
                  <c:v>0.73014000000000001</c:v>
                </c:pt>
                <c:pt idx="1640">
                  <c:v>0.73160999999999998</c:v>
                </c:pt>
                <c:pt idx="1641">
                  <c:v>0.73368</c:v>
                </c:pt>
                <c:pt idx="1642">
                  <c:v>0.73394999999999999</c:v>
                </c:pt>
                <c:pt idx="1643">
                  <c:v>0.73494999999999999</c:v>
                </c:pt>
                <c:pt idx="1644">
                  <c:v>0.73568</c:v>
                </c:pt>
                <c:pt idx="1645">
                  <c:v>0.73595999999999995</c:v>
                </c:pt>
                <c:pt idx="1646">
                  <c:v>0.73675000000000002</c:v>
                </c:pt>
                <c:pt idx="1647">
                  <c:v>0.74195999999999995</c:v>
                </c:pt>
                <c:pt idx="1648">
                  <c:v>0.74275999999999998</c:v>
                </c:pt>
                <c:pt idx="1649">
                  <c:v>0.74573</c:v>
                </c:pt>
                <c:pt idx="1650">
                  <c:v>0.74607000000000001</c:v>
                </c:pt>
                <c:pt idx="1651">
                  <c:v>0.74911000000000005</c:v>
                </c:pt>
                <c:pt idx="1652">
                  <c:v>0.74929999999999997</c:v>
                </c:pt>
                <c:pt idx="1653">
                  <c:v>0.75073999999999996</c:v>
                </c:pt>
                <c:pt idx="1654">
                  <c:v>0.75899000000000005</c:v>
                </c:pt>
                <c:pt idx="1655">
                  <c:v>0.76075999999999999</c:v>
                </c:pt>
                <c:pt idx="1656">
                  <c:v>0.7611</c:v>
                </c:pt>
                <c:pt idx="1657">
                  <c:v>0.76165000000000005</c:v>
                </c:pt>
                <c:pt idx="1658">
                  <c:v>0.76566000000000001</c:v>
                </c:pt>
                <c:pt idx="1659">
                  <c:v>0.76666000000000001</c:v>
                </c:pt>
                <c:pt idx="1660">
                  <c:v>0.76673999999999998</c:v>
                </c:pt>
                <c:pt idx="1661">
                  <c:v>0.76709000000000005</c:v>
                </c:pt>
                <c:pt idx="1662">
                  <c:v>0.76865000000000006</c:v>
                </c:pt>
                <c:pt idx="1663">
                  <c:v>0.76932</c:v>
                </c:pt>
                <c:pt idx="1664">
                  <c:v>0.77309000000000005</c:v>
                </c:pt>
                <c:pt idx="1665">
                  <c:v>0.77929000000000004</c:v>
                </c:pt>
                <c:pt idx="1666">
                  <c:v>0.78807000000000005</c:v>
                </c:pt>
                <c:pt idx="1667">
                  <c:v>0.78907000000000005</c:v>
                </c:pt>
                <c:pt idx="1668">
                  <c:v>0.78927999999999998</c:v>
                </c:pt>
                <c:pt idx="1669">
                  <c:v>0.79661999999999999</c:v>
                </c:pt>
                <c:pt idx="1670">
                  <c:v>0.79862999999999995</c:v>
                </c:pt>
                <c:pt idx="1671">
                  <c:v>0.83980999999999995</c:v>
                </c:pt>
                <c:pt idx="1672">
                  <c:v>0.83980999999999995</c:v>
                </c:pt>
                <c:pt idx="1673">
                  <c:v>0.85482000000000002</c:v>
                </c:pt>
                <c:pt idx="1674">
                  <c:v>0.93584999999999996</c:v>
                </c:pt>
                <c:pt idx="1675">
                  <c:v>0.97423000000000004</c:v>
                </c:pt>
                <c:pt idx="1676">
                  <c:v>1.0124200000000001</c:v>
                </c:pt>
                <c:pt idx="1677">
                  <c:v>1.0198799999999999</c:v>
                </c:pt>
                <c:pt idx="1678">
                  <c:v>1.02088</c:v>
                </c:pt>
                <c:pt idx="1679">
                  <c:v>1.02789</c:v>
                </c:pt>
                <c:pt idx="1680">
                  <c:v>1.04817</c:v>
                </c:pt>
                <c:pt idx="1681">
                  <c:v>1.1209199999999999</c:v>
                </c:pt>
                <c:pt idx="1682">
                  <c:v>1.2322500000000001</c:v>
                </c:pt>
                <c:pt idx="1683">
                  <c:v>1.23597</c:v>
                </c:pt>
                <c:pt idx="1684">
                  <c:v>1.29911</c:v>
                </c:pt>
                <c:pt idx="1685">
                  <c:v>1.3041</c:v>
                </c:pt>
                <c:pt idx="1686">
                  <c:v>1.3061100000000001</c:v>
                </c:pt>
                <c:pt idx="1687">
                  <c:v>1.3131699999999999</c:v>
                </c:pt>
                <c:pt idx="1688">
                  <c:v>1.3290999999999999</c:v>
                </c:pt>
                <c:pt idx="1689">
                  <c:v>1.34101</c:v>
                </c:pt>
                <c:pt idx="1690">
                  <c:v>1.3513599999999999</c:v>
                </c:pt>
                <c:pt idx="1691">
                  <c:v>1.35608</c:v>
                </c:pt>
                <c:pt idx="1692">
                  <c:v>1.39103</c:v>
                </c:pt>
                <c:pt idx="1693">
                  <c:v>1.4163300000000001</c:v>
                </c:pt>
                <c:pt idx="1694">
                  <c:v>1.5428999999999999</c:v>
                </c:pt>
                <c:pt idx="1695">
                  <c:v>1.54901</c:v>
                </c:pt>
                <c:pt idx="1696">
                  <c:v>1.6150500000000001</c:v>
                </c:pt>
                <c:pt idx="1697">
                  <c:v>1.69706</c:v>
                </c:pt>
                <c:pt idx="1698">
                  <c:v>1.8011900000000001</c:v>
                </c:pt>
                <c:pt idx="1699">
                  <c:v>1.9116500000000001</c:v>
                </c:pt>
                <c:pt idx="1700">
                  <c:v>2.2613699999999999</c:v>
                </c:pt>
                <c:pt idx="1701">
                  <c:v>3</c:v>
                </c:pt>
              </c:numCache>
            </c:numRef>
          </c:xVal>
          <c:yVal>
            <c:numRef>
              <c:f>'SNe Ia Data'!$R$7:$R$1708</c:f>
              <c:numCache>
                <c:formatCode>0.00</c:formatCode>
                <c:ptCount val="1702"/>
                <c:pt idx="0">
                  <c:v>5.4315637633026546</c:v>
                </c:pt>
                <c:pt idx="1">
                  <c:v>5.4315637633026546</c:v>
                </c:pt>
                <c:pt idx="2">
                  <c:v>11.409015527246371</c:v>
                </c:pt>
                <c:pt idx="3">
                  <c:v>11.409015527246371</c:v>
                </c:pt>
                <c:pt idx="4">
                  <c:v>13.329731809370799</c:v>
                </c:pt>
                <c:pt idx="5">
                  <c:v>14.134124336796241</c:v>
                </c:pt>
                <c:pt idx="6">
                  <c:v>14.759914609838457</c:v>
                </c:pt>
                <c:pt idx="7">
                  <c:v>14.759914609838457</c:v>
                </c:pt>
                <c:pt idx="8">
                  <c:v>14.759914609838457</c:v>
                </c:pt>
                <c:pt idx="9">
                  <c:v>14.759914609838457</c:v>
                </c:pt>
                <c:pt idx="10">
                  <c:v>14.849324050379778</c:v>
                </c:pt>
                <c:pt idx="11">
                  <c:v>15.56469703411107</c:v>
                </c:pt>
                <c:pt idx="12">
                  <c:v>15.56469703411107</c:v>
                </c:pt>
                <c:pt idx="13">
                  <c:v>16.011893123993243</c:v>
                </c:pt>
                <c:pt idx="14">
                  <c:v>17.130179362608704</c:v>
                </c:pt>
                <c:pt idx="15">
                  <c:v>18.159376106806562</c:v>
                </c:pt>
                <c:pt idx="16">
                  <c:v>18.159376106806562</c:v>
                </c:pt>
                <c:pt idx="17">
                  <c:v>19.278473984847977</c:v>
                </c:pt>
                <c:pt idx="18">
                  <c:v>19.278473984847977</c:v>
                </c:pt>
                <c:pt idx="19">
                  <c:v>20.756330184274134</c:v>
                </c:pt>
                <c:pt idx="20">
                  <c:v>20.756330184274134</c:v>
                </c:pt>
                <c:pt idx="21">
                  <c:v>21.517937295026371</c:v>
                </c:pt>
                <c:pt idx="22">
                  <c:v>21.562743795105369</c:v>
                </c:pt>
                <c:pt idx="23">
                  <c:v>21.562743795105369</c:v>
                </c:pt>
                <c:pt idx="24">
                  <c:v>21.562743795105369</c:v>
                </c:pt>
                <c:pt idx="25">
                  <c:v>21.562743795105369</c:v>
                </c:pt>
                <c:pt idx="26">
                  <c:v>21.562743795105369</c:v>
                </c:pt>
                <c:pt idx="27">
                  <c:v>21.786786430967645</c:v>
                </c:pt>
                <c:pt idx="28">
                  <c:v>21.786786430967645</c:v>
                </c:pt>
                <c:pt idx="29">
                  <c:v>24.028141681006684</c:v>
                </c:pt>
                <c:pt idx="30">
                  <c:v>24.47661534933675</c:v>
                </c:pt>
                <c:pt idx="31">
                  <c:v>25.463495086122464</c:v>
                </c:pt>
                <c:pt idx="32">
                  <c:v>25.463495086122464</c:v>
                </c:pt>
                <c:pt idx="33">
                  <c:v>25.508361019696142</c:v>
                </c:pt>
                <c:pt idx="34">
                  <c:v>25.508361019696142</c:v>
                </c:pt>
                <c:pt idx="35">
                  <c:v>26.226307758002338</c:v>
                </c:pt>
                <c:pt idx="36">
                  <c:v>26.27118516633335</c:v>
                </c:pt>
                <c:pt idx="37">
                  <c:v>26.450701548762559</c:v>
                </c:pt>
                <c:pt idx="38">
                  <c:v>26.899539745939315</c:v>
                </c:pt>
                <c:pt idx="39">
                  <c:v>26.899539745939315</c:v>
                </c:pt>
                <c:pt idx="40">
                  <c:v>26.899539745939315</c:v>
                </c:pt>
                <c:pt idx="41">
                  <c:v>27.528026588843044</c:v>
                </c:pt>
                <c:pt idx="42">
                  <c:v>27.528026588843044</c:v>
                </c:pt>
                <c:pt idx="43">
                  <c:v>27.932123678514316</c:v>
                </c:pt>
                <c:pt idx="44">
                  <c:v>27.932123678514316</c:v>
                </c:pt>
                <c:pt idx="45">
                  <c:v>27.932123678514316</c:v>
                </c:pt>
                <c:pt idx="46">
                  <c:v>27.932123678514316</c:v>
                </c:pt>
                <c:pt idx="47">
                  <c:v>28.156645674407955</c:v>
                </c:pt>
                <c:pt idx="48">
                  <c:v>28.156645674407955</c:v>
                </c:pt>
                <c:pt idx="49">
                  <c:v>28.156645674407955</c:v>
                </c:pt>
                <c:pt idx="50">
                  <c:v>28.201552097423274</c:v>
                </c:pt>
                <c:pt idx="51">
                  <c:v>28.336275414007059</c:v>
                </c:pt>
                <c:pt idx="52">
                  <c:v>28.965064495528662</c:v>
                </c:pt>
                <c:pt idx="53">
                  <c:v>28.965064495528662</c:v>
                </c:pt>
                <c:pt idx="54">
                  <c:v>29.728771814542014</c:v>
                </c:pt>
                <c:pt idx="55">
                  <c:v>29.863563925589862</c:v>
                </c:pt>
                <c:pt idx="56">
                  <c:v>30.088230930231006</c:v>
                </c:pt>
                <c:pt idx="57">
                  <c:v>30.223039224421679</c:v>
                </c:pt>
                <c:pt idx="58">
                  <c:v>30.267976671007769</c:v>
                </c:pt>
                <c:pt idx="59">
                  <c:v>30.267976671007769</c:v>
                </c:pt>
                <c:pt idx="60">
                  <c:v>30.267976671007769</c:v>
                </c:pt>
                <c:pt idx="61">
                  <c:v>30.942119275437467</c:v>
                </c:pt>
                <c:pt idx="62">
                  <c:v>31.751290616898387</c:v>
                </c:pt>
                <c:pt idx="63">
                  <c:v>31.751290616898387</c:v>
                </c:pt>
                <c:pt idx="64">
                  <c:v>31.751290616898387</c:v>
                </c:pt>
                <c:pt idx="65">
                  <c:v>32.155958181444134</c:v>
                </c:pt>
                <c:pt idx="66">
                  <c:v>32.155958181444134</c:v>
                </c:pt>
                <c:pt idx="67">
                  <c:v>33.415273010410559</c:v>
                </c:pt>
                <c:pt idx="68">
                  <c:v>33.415273010410559</c:v>
                </c:pt>
                <c:pt idx="69">
                  <c:v>33.415273010410559</c:v>
                </c:pt>
                <c:pt idx="70">
                  <c:v>33.550230930235024</c:v>
                </c:pt>
                <c:pt idx="71">
                  <c:v>33.550230930235024</c:v>
                </c:pt>
                <c:pt idx="72">
                  <c:v>35.57532720981024</c:v>
                </c:pt>
                <c:pt idx="73">
                  <c:v>36.430777304650505</c:v>
                </c:pt>
                <c:pt idx="74">
                  <c:v>36.430777304650505</c:v>
                </c:pt>
                <c:pt idx="75">
                  <c:v>36.430777304650505</c:v>
                </c:pt>
                <c:pt idx="76">
                  <c:v>36.475807726491439</c:v>
                </c:pt>
                <c:pt idx="77">
                  <c:v>36.475807726491439</c:v>
                </c:pt>
                <c:pt idx="78">
                  <c:v>36.475807726491439</c:v>
                </c:pt>
                <c:pt idx="79">
                  <c:v>36.56587058979958</c:v>
                </c:pt>
                <c:pt idx="80">
                  <c:v>36.610903031251773</c:v>
                </c:pt>
                <c:pt idx="81">
                  <c:v>36.746004394710532</c:v>
                </c:pt>
                <c:pt idx="82">
                  <c:v>37.511693219928731</c:v>
                </c:pt>
                <c:pt idx="83">
                  <c:v>37.511693219928731</c:v>
                </c:pt>
                <c:pt idx="84">
                  <c:v>38.277576553241474</c:v>
                </c:pt>
                <c:pt idx="85">
                  <c:v>38.277576553241474</c:v>
                </c:pt>
                <c:pt idx="86">
                  <c:v>38.367693260823415</c:v>
                </c:pt>
                <c:pt idx="87">
                  <c:v>38.54793475067423</c:v>
                </c:pt>
                <c:pt idx="88">
                  <c:v>38.638059532822837</c:v>
                </c:pt>
                <c:pt idx="89">
                  <c:v>38.638059532822837</c:v>
                </c:pt>
                <c:pt idx="90">
                  <c:v>38.638059532822837</c:v>
                </c:pt>
                <c:pt idx="91">
                  <c:v>38.683122933176634</c:v>
                </c:pt>
                <c:pt idx="92">
                  <c:v>39.539455371496707</c:v>
                </c:pt>
                <c:pt idx="93">
                  <c:v>40.576393232496748</c:v>
                </c:pt>
                <c:pt idx="94">
                  <c:v>40.576393232496748</c:v>
                </c:pt>
                <c:pt idx="95">
                  <c:v>41.43326241659895</c:v>
                </c:pt>
                <c:pt idx="96">
                  <c:v>41.43326241659895</c:v>
                </c:pt>
                <c:pt idx="97">
                  <c:v>41.43326241659895</c:v>
                </c:pt>
                <c:pt idx="98">
                  <c:v>41.884343696735804</c:v>
                </c:pt>
                <c:pt idx="99">
                  <c:v>42.741583344030722</c:v>
                </c:pt>
                <c:pt idx="100">
                  <c:v>42.741583344030722</c:v>
                </c:pt>
                <c:pt idx="101">
                  <c:v>42.741583344030722</c:v>
                </c:pt>
                <c:pt idx="102">
                  <c:v>42.741583344030722</c:v>
                </c:pt>
                <c:pt idx="103">
                  <c:v>42.876959155373015</c:v>
                </c:pt>
                <c:pt idx="104">
                  <c:v>42.876959155373015</c:v>
                </c:pt>
                <c:pt idx="105">
                  <c:v>43.283122884370549</c:v>
                </c:pt>
                <c:pt idx="106">
                  <c:v>43.283122884370549</c:v>
                </c:pt>
                <c:pt idx="107">
                  <c:v>44.501940678628735</c:v>
                </c:pt>
                <c:pt idx="108">
                  <c:v>44.637395115008985</c:v>
                </c:pt>
                <c:pt idx="109">
                  <c:v>44.637395115008985</c:v>
                </c:pt>
                <c:pt idx="110">
                  <c:v>44.637395115008985</c:v>
                </c:pt>
                <c:pt idx="111">
                  <c:v>45.54057920683713</c:v>
                </c:pt>
                <c:pt idx="112">
                  <c:v>45.585745464786953</c:v>
                </c:pt>
                <c:pt idx="113">
                  <c:v>45.585745464786953</c:v>
                </c:pt>
                <c:pt idx="114">
                  <c:v>45.992272011633531</c:v>
                </c:pt>
                <c:pt idx="115">
                  <c:v>45.992272011633531</c:v>
                </c:pt>
                <c:pt idx="116">
                  <c:v>46.082618632341791</c:v>
                </c:pt>
                <c:pt idx="117">
                  <c:v>46.715120194331632</c:v>
                </c:pt>
                <c:pt idx="118">
                  <c:v>46.805488304899292</c:v>
                </c:pt>
                <c:pt idx="119">
                  <c:v>47.57372568437404</c:v>
                </c:pt>
                <c:pt idx="120">
                  <c:v>47.57372568437404</c:v>
                </c:pt>
                <c:pt idx="121">
                  <c:v>48.116127712720306</c:v>
                </c:pt>
                <c:pt idx="122">
                  <c:v>48.387364976428366</c:v>
                </c:pt>
                <c:pt idx="123">
                  <c:v>48.387364976428366</c:v>
                </c:pt>
                <c:pt idx="124">
                  <c:v>49.156001776544706</c:v>
                </c:pt>
                <c:pt idx="125">
                  <c:v>49.970063901761421</c:v>
                </c:pt>
                <c:pt idx="126">
                  <c:v>49.970063901761421</c:v>
                </c:pt>
                <c:pt idx="127">
                  <c:v>50.331939073680509</c:v>
                </c:pt>
                <c:pt idx="128">
                  <c:v>50.331939073680509</c:v>
                </c:pt>
                <c:pt idx="129">
                  <c:v>50.331939073680509</c:v>
                </c:pt>
                <c:pt idx="130">
                  <c:v>51.825127982490926</c:v>
                </c:pt>
                <c:pt idx="131">
                  <c:v>53.636033065915257</c:v>
                </c:pt>
                <c:pt idx="132">
                  <c:v>54.451290308259289</c:v>
                </c:pt>
                <c:pt idx="133">
                  <c:v>54.768393438163997</c:v>
                </c:pt>
                <c:pt idx="134">
                  <c:v>55.357386370825743</c:v>
                </c:pt>
                <c:pt idx="135">
                  <c:v>55.946492545506089</c:v>
                </c:pt>
                <c:pt idx="136">
                  <c:v>56.490383356998102</c:v>
                </c:pt>
                <c:pt idx="137">
                  <c:v>56.490383356998102</c:v>
                </c:pt>
                <c:pt idx="138">
                  <c:v>56.535711945710311</c:v>
                </c:pt>
                <c:pt idx="139">
                  <c:v>56.535711945710311</c:v>
                </c:pt>
                <c:pt idx="140">
                  <c:v>57.442424383911387</c:v>
                </c:pt>
                <c:pt idx="141">
                  <c:v>57.623799020310436</c:v>
                </c:pt>
                <c:pt idx="142">
                  <c:v>57.623799020310436</c:v>
                </c:pt>
                <c:pt idx="143">
                  <c:v>58.530832919675483</c:v>
                </c:pt>
                <c:pt idx="144">
                  <c:v>58.530832919675483</c:v>
                </c:pt>
                <c:pt idx="145">
                  <c:v>58.576191645371814</c:v>
                </c:pt>
                <c:pt idx="146">
                  <c:v>58.576191645371814</c:v>
                </c:pt>
                <c:pt idx="147">
                  <c:v>58.939085553683739</c:v>
                </c:pt>
                <c:pt idx="148">
                  <c:v>58.939085553683739</c:v>
                </c:pt>
                <c:pt idx="149">
                  <c:v>59.528879536737058</c:v>
                </c:pt>
                <c:pt idx="150">
                  <c:v>59.528879536737058</c:v>
                </c:pt>
                <c:pt idx="151">
                  <c:v>59.528879536737058</c:v>
                </c:pt>
                <c:pt idx="152">
                  <c:v>61.798372061541514</c:v>
                </c:pt>
                <c:pt idx="153">
                  <c:v>61.798372061541514</c:v>
                </c:pt>
                <c:pt idx="154">
                  <c:v>61.798372061541514</c:v>
                </c:pt>
                <c:pt idx="155">
                  <c:v>61.843778974796088</c:v>
                </c:pt>
                <c:pt idx="156">
                  <c:v>62.297884900976747</c:v>
                </c:pt>
                <c:pt idx="157">
                  <c:v>62.388714113524799</c:v>
                </c:pt>
                <c:pt idx="158">
                  <c:v>62.434129723164013</c:v>
                </c:pt>
                <c:pt idx="159">
                  <c:v>62.434129723164013</c:v>
                </c:pt>
                <c:pt idx="160">
                  <c:v>63.433442353669975</c:v>
                </c:pt>
                <c:pt idx="161">
                  <c:v>64.02409741403855</c:v>
                </c:pt>
                <c:pt idx="162">
                  <c:v>64.842114043994627</c:v>
                </c:pt>
                <c:pt idx="163">
                  <c:v>64.842114043994627</c:v>
                </c:pt>
                <c:pt idx="164">
                  <c:v>64.842114043994627</c:v>
                </c:pt>
                <c:pt idx="165">
                  <c:v>64.842114043994627</c:v>
                </c:pt>
                <c:pt idx="166">
                  <c:v>64.842114043994627</c:v>
                </c:pt>
                <c:pt idx="167">
                  <c:v>65.023924932965315</c:v>
                </c:pt>
                <c:pt idx="168">
                  <c:v>65.205746517494461</c:v>
                </c:pt>
                <c:pt idx="169">
                  <c:v>65.342119724562664</c:v>
                </c:pt>
                <c:pt idx="170">
                  <c:v>65.660347268734199</c:v>
                </c:pt>
                <c:pt idx="171">
                  <c:v>65.751275439630561</c:v>
                </c:pt>
                <c:pt idx="172">
                  <c:v>65.796740527611007</c:v>
                </c:pt>
                <c:pt idx="173">
                  <c:v>65.796740527611007</c:v>
                </c:pt>
                <c:pt idx="174">
                  <c:v>65.978607562906333</c:v>
                </c:pt>
                <c:pt idx="175">
                  <c:v>66.205956394053032</c:v>
                </c:pt>
                <c:pt idx="176">
                  <c:v>66.7516617513065</c:v>
                </c:pt>
                <c:pt idx="177">
                  <c:v>67.115518778592374</c:v>
                </c:pt>
                <c:pt idx="178">
                  <c:v>67.161003913654639</c:v>
                </c:pt>
                <c:pt idx="179">
                  <c:v>67.433928754280629</c:v>
                </c:pt>
                <c:pt idx="180">
                  <c:v>67.433928754280629</c:v>
                </c:pt>
                <c:pt idx="181">
                  <c:v>68.161845906038991</c:v>
                </c:pt>
                <c:pt idx="182">
                  <c:v>68.343851913367814</c:v>
                </c:pt>
                <c:pt idx="183">
                  <c:v>68.616880961952504</c:v>
                </c:pt>
                <c:pt idx="184">
                  <c:v>68.79891368536974</c:v>
                </c:pt>
                <c:pt idx="185">
                  <c:v>69.390593831380784</c:v>
                </c:pt>
                <c:pt idx="186">
                  <c:v>69.436112363241563</c:v>
                </c:pt>
                <c:pt idx="187">
                  <c:v>69.572671965261961</c:v>
                </c:pt>
                <c:pt idx="188">
                  <c:v>69.709237576781888</c:v>
                </c:pt>
                <c:pt idx="189">
                  <c:v>69.7547607826979</c:v>
                </c:pt>
                <c:pt idx="190">
                  <c:v>69.7547607826979</c:v>
                </c:pt>
                <c:pt idx="191">
                  <c:v>69.7547607826979</c:v>
                </c:pt>
                <c:pt idx="192">
                  <c:v>69.7547607826979</c:v>
                </c:pt>
                <c:pt idx="193">
                  <c:v>70.073441919070632</c:v>
                </c:pt>
                <c:pt idx="194">
                  <c:v>70.073441919070632</c:v>
                </c:pt>
                <c:pt idx="195">
                  <c:v>70.301091331533954</c:v>
                </c:pt>
                <c:pt idx="196">
                  <c:v>70.301091331533954</c:v>
                </c:pt>
                <c:pt idx="197">
                  <c:v>70.437688990297858</c:v>
                </c:pt>
                <c:pt idx="198">
                  <c:v>70.938598474525719</c:v>
                </c:pt>
                <c:pt idx="199">
                  <c:v>71.029681603958977</c:v>
                </c:pt>
                <c:pt idx="200">
                  <c:v>71.029681603958977</c:v>
                </c:pt>
                <c:pt idx="201">
                  <c:v>71.166311304206289</c:v>
                </c:pt>
                <c:pt idx="202">
                  <c:v>71.166311304206289</c:v>
                </c:pt>
                <c:pt idx="203">
                  <c:v>71.43958872590882</c:v>
                </c:pt>
                <c:pt idx="204">
                  <c:v>71.485137298854227</c:v>
                </c:pt>
                <c:pt idx="205">
                  <c:v>71.576236446959058</c:v>
                </c:pt>
                <c:pt idx="206">
                  <c:v>71.576236446959058</c:v>
                </c:pt>
                <c:pt idx="207">
                  <c:v>71.576236446959058</c:v>
                </c:pt>
                <c:pt idx="208">
                  <c:v>72.168445977693182</c:v>
                </c:pt>
                <c:pt idx="209">
                  <c:v>74.40163384663056</c:v>
                </c:pt>
                <c:pt idx="210">
                  <c:v>74.40163384663056</c:v>
                </c:pt>
                <c:pt idx="211">
                  <c:v>74.584005603360239</c:v>
                </c:pt>
                <c:pt idx="212">
                  <c:v>74.629600209804408</c:v>
                </c:pt>
                <c:pt idx="213">
                  <c:v>74.857583245220297</c:v>
                </c:pt>
                <c:pt idx="214">
                  <c:v>75.039981676937401</c:v>
                </c:pt>
                <c:pt idx="215">
                  <c:v>75.267994720026948</c:v>
                </c:pt>
                <c:pt idx="216">
                  <c:v>75.587240985099868</c:v>
                </c:pt>
                <c:pt idx="217">
                  <c:v>75.769682090558106</c:v>
                </c:pt>
                <c:pt idx="218">
                  <c:v>75.769682090558106</c:v>
                </c:pt>
                <c:pt idx="219">
                  <c:v>75.769682090558106</c:v>
                </c:pt>
                <c:pt idx="220">
                  <c:v>76.134596302701269</c:v>
                </c:pt>
                <c:pt idx="221">
                  <c:v>76.134596302701269</c:v>
                </c:pt>
                <c:pt idx="222">
                  <c:v>76.22583152230942</c:v>
                </c:pt>
                <c:pt idx="223">
                  <c:v>76.499553179947682</c:v>
                </c:pt>
                <c:pt idx="224">
                  <c:v>76.545175789302363</c:v>
                </c:pt>
                <c:pt idx="225">
                  <c:v>76.818925443237887</c:v>
                </c:pt>
                <c:pt idx="226">
                  <c:v>77.412132007697664</c:v>
                </c:pt>
                <c:pt idx="227">
                  <c:v>77.412132007697664</c:v>
                </c:pt>
                <c:pt idx="228">
                  <c:v>77.503404552973024</c:v>
                </c:pt>
                <c:pt idx="229">
                  <c:v>77.959807263188708</c:v>
                </c:pt>
                <c:pt idx="230">
                  <c:v>77.959807263188708</c:v>
                </c:pt>
                <c:pt idx="231">
                  <c:v>78.096741070270127</c:v>
                </c:pt>
                <c:pt idx="232">
                  <c:v>78.096741070270127</c:v>
                </c:pt>
                <c:pt idx="233">
                  <c:v>78.14238700528027</c:v>
                </c:pt>
                <c:pt idx="234">
                  <c:v>78.279328808154858</c:v>
                </c:pt>
                <c:pt idx="235">
                  <c:v>78.279328808154858</c:v>
                </c:pt>
                <c:pt idx="236">
                  <c:v>78.55323040352782</c:v>
                </c:pt>
                <c:pt idx="237">
                  <c:v>78.735844792107301</c:v>
                </c:pt>
                <c:pt idx="238">
                  <c:v>78.735844792107301</c:v>
                </c:pt>
                <c:pt idx="239">
                  <c:v>78.964127767610449</c:v>
                </c:pt>
                <c:pt idx="240">
                  <c:v>80.060117863241601</c:v>
                </c:pt>
                <c:pt idx="241">
                  <c:v>80.151467688575053</c:v>
                </c:pt>
                <c:pt idx="242">
                  <c:v>80.151467688575053</c:v>
                </c:pt>
                <c:pt idx="243">
                  <c:v>80.425533147915729</c:v>
                </c:pt>
                <c:pt idx="244">
                  <c:v>80.425533147915729</c:v>
                </c:pt>
                <c:pt idx="245">
                  <c:v>80.699622581007461</c:v>
                </c:pt>
                <c:pt idx="246">
                  <c:v>81.247873361967919</c:v>
                </c:pt>
                <c:pt idx="247">
                  <c:v>81.522034706598546</c:v>
                </c:pt>
                <c:pt idx="248">
                  <c:v>82.34466253766432</c:v>
                </c:pt>
                <c:pt idx="249">
                  <c:v>82.34466253766432</c:v>
                </c:pt>
                <c:pt idx="250">
                  <c:v>82.938916763374948</c:v>
                </c:pt>
                <c:pt idx="251">
                  <c:v>83.67046097976403</c:v>
                </c:pt>
                <c:pt idx="252">
                  <c:v>83.67046097976403</c:v>
                </c:pt>
                <c:pt idx="253">
                  <c:v>84.127762619655826</c:v>
                </c:pt>
                <c:pt idx="254">
                  <c:v>84.127762619655826</c:v>
                </c:pt>
                <c:pt idx="255">
                  <c:v>84.17349644308608</c:v>
                </c:pt>
                <c:pt idx="256">
                  <c:v>84.585130792592111</c:v>
                </c:pt>
                <c:pt idx="257">
                  <c:v>84.585130792592111</c:v>
                </c:pt>
                <c:pt idx="258">
                  <c:v>85.957634434730664</c:v>
                </c:pt>
                <c:pt idx="259">
                  <c:v>87.880145014837169</c:v>
                </c:pt>
                <c:pt idx="260">
                  <c:v>87.880145014837169</c:v>
                </c:pt>
                <c:pt idx="261">
                  <c:v>89.162470190872753</c:v>
                </c:pt>
                <c:pt idx="262">
                  <c:v>89.162470190872753</c:v>
                </c:pt>
                <c:pt idx="263">
                  <c:v>89.208277154906582</c:v>
                </c:pt>
                <c:pt idx="264">
                  <c:v>90.078735717773782</c:v>
                </c:pt>
                <c:pt idx="265">
                  <c:v>90.353667198372236</c:v>
                </c:pt>
                <c:pt idx="266">
                  <c:v>90.582795034172008</c:v>
                </c:pt>
                <c:pt idx="267">
                  <c:v>91.178605124975789</c:v>
                </c:pt>
                <c:pt idx="268">
                  <c:v>91.178605124975789</c:v>
                </c:pt>
                <c:pt idx="269">
                  <c:v>91.361953889531762</c:v>
                </c:pt>
                <c:pt idx="270">
                  <c:v>91.361953889531762</c:v>
                </c:pt>
                <c:pt idx="271">
                  <c:v>91.361953889531762</c:v>
                </c:pt>
                <c:pt idx="272">
                  <c:v>91.361953889531762</c:v>
                </c:pt>
                <c:pt idx="273">
                  <c:v>91.407792741056255</c:v>
                </c:pt>
                <c:pt idx="274">
                  <c:v>91.866217782720909</c:v>
                </c:pt>
                <c:pt idx="275">
                  <c:v>91.866217782720909</c:v>
                </c:pt>
                <c:pt idx="276">
                  <c:v>91.9120639393646</c:v>
                </c:pt>
                <c:pt idx="277">
                  <c:v>91.9120639393646</c:v>
                </c:pt>
                <c:pt idx="278">
                  <c:v>91.9120639393646</c:v>
                </c:pt>
                <c:pt idx="279">
                  <c:v>92.3247092308156</c:v>
                </c:pt>
                <c:pt idx="280">
                  <c:v>92.55397985493363</c:v>
                </c:pt>
                <c:pt idx="281">
                  <c:v>92.691550196887789</c:v>
                </c:pt>
                <c:pt idx="282">
                  <c:v>92.874986614471098</c:v>
                </c:pt>
                <c:pt idx="283">
                  <c:v>92.874986614471098</c:v>
                </c:pt>
                <c:pt idx="284">
                  <c:v>94.021704868940944</c:v>
                </c:pt>
                <c:pt idx="285">
                  <c:v>94.067582228158443</c:v>
                </c:pt>
                <c:pt idx="286">
                  <c:v>94.067582228158443</c:v>
                </c:pt>
                <c:pt idx="287">
                  <c:v>94.434624994642419</c:v>
                </c:pt>
                <c:pt idx="288">
                  <c:v>94.709934942800828</c:v>
                </c:pt>
                <c:pt idx="289">
                  <c:v>95.1688379435966</c:v>
                </c:pt>
                <c:pt idx="290">
                  <c:v>95.627807296900542</c:v>
                </c:pt>
                <c:pt idx="291">
                  <c:v>95.627807296900542</c:v>
                </c:pt>
                <c:pt idx="292">
                  <c:v>95.719609129203349</c:v>
                </c:pt>
                <c:pt idx="293">
                  <c:v>95.719609129203349</c:v>
                </c:pt>
                <c:pt idx="294">
                  <c:v>96.316385721428944</c:v>
                </c:pt>
                <c:pt idx="295">
                  <c:v>96.316385721428944</c:v>
                </c:pt>
                <c:pt idx="296">
                  <c:v>96.316385721428944</c:v>
                </c:pt>
                <c:pt idx="297">
                  <c:v>96.454119317266162</c:v>
                </c:pt>
                <c:pt idx="298">
                  <c:v>96.591858882942091</c:v>
                </c:pt>
                <c:pt idx="299">
                  <c:v>97.234722451357868</c:v>
                </c:pt>
                <c:pt idx="300">
                  <c:v>97.326570715477999</c:v>
                </c:pt>
                <c:pt idx="301">
                  <c:v>98.107388056918467</c:v>
                </c:pt>
                <c:pt idx="302">
                  <c:v>98.704612966854427</c:v>
                </c:pt>
                <c:pt idx="303">
                  <c:v>98.704612966854427</c:v>
                </c:pt>
                <c:pt idx="304">
                  <c:v>99.347903551282926</c:v>
                </c:pt>
                <c:pt idx="305">
                  <c:v>99.393857850313509</c:v>
                </c:pt>
                <c:pt idx="306">
                  <c:v>99.623639287860556</c:v>
                </c:pt>
                <c:pt idx="307">
                  <c:v>99.715556502523626</c:v>
                </c:pt>
                <c:pt idx="308">
                  <c:v>99.807476368322114</c:v>
                </c:pt>
                <c:pt idx="309">
                  <c:v>100.17518234167264</c:v>
                </c:pt>
                <c:pt idx="310">
                  <c:v>100.35905123360342</c:v>
                </c:pt>
                <c:pt idx="311">
                  <c:v>100.77279500644286</c:v>
                </c:pt>
                <c:pt idx="312">
                  <c:v>100.77279500644286</c:v>
                </c:pt>
                <c:pt idx="313">
                  <c:v>100.91072152466919</c:v>
                </c:pt>
                <c:pt idx="314">
                  <c:v>101.04865400619859</c:v>
                </c:pt>
                <c:pt idx="315">
                  <c:v>101.04865400619859</c:v>
                </c:pt>
                <c:pt idx="316">
                  <c:v>101.14061230673124</c:v>
                </c:pt>
                <c:pt idx="317">
                  <c:v>101.27855472665006</c:v>
                </c:pt>
                <c:pt idx="318">
                  <c:v>101.27855472665006</c:v>
                </c:pt>
                <c:pt idx="319">
                  <c:v>101.32453685835834</c:v>
                </c:pt>
                <c:pt idx="320">
                  <c:v>101.32453685835834</c:v>
                </c:pt>
                <c:pt idx="321">
                  <c:v>101.3705196525885</c:v>
                </c:pt>
                <c:pt idx="322">
                  <c:v>102.01434833241498</c:v>
                </c:pt>
                <c:pt idx="323">
                  <c:v>102.52030480605548</c:v>
                </c:pt>
                <c:pt idx="324">
                  <c:v>102.70430884863016</c:v>
                </c:pt>
                <c:pt idx="325">
                  <c:v>102.84231883470933</c:v>
                </c:pt>
                <c:pt idx="326">
                  <c:v>103.8545741785114</c:v>
                </c:pt>
                <c:pt idx="327">
                  <c:v>103.8545741785114</c:v>
                </c:pt>
                <c:pt idx="328">
                  <c:v>103.99263382903166</c:v>
                </c:pt>
                <c:pt idx="329">
                  <c:v>103.99263382903166</c:v>
                </c:pt>
                <c:pt idx="330">
                  <c:v>104.22274648822102</c:v>
                </c:pt>
                <c:pt idx="331">
                  <c:v>104.40684853252378</c:v>
                </c:pt>
                <c:pt idx="332">
                  <c:v>104.68302145944097</c:v>
                </c:pt>
                <c:pt idx="333">
                  <c:v>104.82111685967016</c:v>
                </c:pt>
                <c:pt idx="334">
                  <c:v>105.05128909901369</c:v>
                </c:pt>
                <c:pt idx="335">
                  <c:v>105.23543880501531</c:v>
                </c:pt>
                <c:pt idx="336">
                  <c:v>105.51168322043969</c:v>
                </c:pt>
                <c:pt idx="337">
                  <c:v>105.51168322043969</c:v>
                </c:pt>
                <c:pt idx="338">
                  <c:v>106.0181931963356</c:v>
                </c:pt>
                <c:pt idx="339">
                  <c:v>106.0181931963356</c:v>
                </c:pt>
                <c:pt idx="340">
                  <c:v>106.0181931963356</c:v>
                </c:pt>
                <c:pt idx="341">
                  <c:v>106.06424352848147</c:v>
                </c:pt>
                <c:pt idx="342">
                  <c:v>106.06424352848147</c:v>
                </c:pt>
                <c:pt idx="343">
                  <c:v>106.11029452237833</c:v>
                </c:pt>
                <c:pt idx="344">
                  <c:v>106.4787262956926</c:v>
                </c:pt>
                <c:pt idx="345">
                  <c:v>106.57084085600773</c:v>
                </c:pt>
                <c:pt idx="346">
                  <c:v>106.7090176589772</c:v>
                </c:pt>
                <c:pt idx="347">
                  <c:v>106.7090176589772</c:v>
                </c:pt>
                <c:pt idx="348">
                  <c:v>106.7090176589772</c:v>
                </c:pt>
                <c:pt idx="349">
                  <c:v>107.07751824545002</c:v>
                </c:pt>
                <c:pt idx="350">
                  <c:v>107.26178441700006</c:v>
                </c:pt>
                <c:pt idx="351">
                  <c:v>108.13719327378313</c:v>
                </c:pt>
                <c:pt idx="352">
                  <c:v>108.22935546508873</c:v>
                </c:pt>
                <c:pt idx="353">
                  <c:v>108.22935546508873</c:v>
                </c:pt>
                <c:pt idx="354">
                  <c:v>108.27543755284428</c:v>
                </c:pt>
                <c:pt idx="355">
                  <c:v>108.73629480572018</c:v>
                </c:pt>
                <c:pt idx="356">
                  <c:v>109.19721819030484</c:v>
                </c:pt>
                <c:pt idx="357">
                  <c:v>109.19721819030484</c:v>
                </c:pt>
                <c:pt idx="358">
                  <c:v>109.24331416571921</c:v>
                </c:pt>
                <c:pt idx="359">
                  <c:v>109.47380396116368</c:v>
                </c:pt>
                <c:pt idx="360">
                  <c:v>109.47380396116368</c:v>
                </c:pt>
                <c:pt idx="361">
                  <c:v>109.98093969519543</c:v>
                </c:pt>
                <c:pt idx="362">
                  <c:v>110.02704691058399</c:v>
                </c:pt>
                <c:pt idx="363">
                  <c:v>110.1653725233656</c:v>
                </c:pt>
                <c:pt idx="364">
                  <c:v>110.1653725233656</c:v>
                </c:pt>
                <c:pt idx="365">
                  <c:v>110.1653725233656</c:v>
                </c:pt>
                <c:pt idx="366">
                  <c:v>110.25759290399172</c:v>
                </c:pt>
                <c:pt idx="367">
                  <c:v>111.13381839499311</c:v>
                </c:pt>
                <c:pt idx="368">
                  <c:v>111.13381839499311</c:v>
                </c:pt>
                <c:pt idx="369">
                  <c:v>111.13381839499311</c:v>
                </c:pt>
                <c:pt idx="370">
                  <c:v>111.31831732382757</c:v>
                </c:pt>
                <c:pt idx="371">
                  <c:v>111.54895585502369</c:v>
                </c:pt>
                <c:pt idx="372">
                  <c:v>111.54895585502369</c:v>
                </c:pt>
                <c:pt idx="373">
                  <c:v>111.54895585502369</c:v>
                </c:pt>
                <c:pt idx="374">
                  <c:v>111.64121589357997</c:v>
                </c:pt>
                <c:pt idx="375">
                  <c:v>111.64121589357997</c:v>
                </c:pt>
                <c:pt idx="376">
                  <c:v>111.73347857551954</c:v>
                </c:pt>
                <c:pt idx="377">
                  <c:v>112.88698511082914</c:v>
                </c:pt>
                <c:pt idx="378">
                  <c:v>113.02543364441308</c:v>
                </c:pt>
                <c:pt idx="379">
                  <c:v>113.71776549219014</c:v>
                </c:pt>
                <c:pt idx="380">
                  <c:v>113.76392623306198</c:v>
                </c:pt>
                <c:pt idx="381">
                  <c:v>113.76392623306198</c:v>
                </c:pt>
                <c:pt idx="382">
                  <c:v>113.76392623306198</c:v>
                </c:pt>
                <c:pt idx="383">
                  <c:v>113.76392623306198</c:v>
                </c:pt>
                <c:pt idx="384">
                  <c:v>113.85624969630349</c:v>
                </c:pt>
                <c:pt idx="385">
                  <c:v>113.90241241865832</c:v>
                </c:pt>
                <c:pt idx="386">
                  <c:v>114.08706991279617</c:v>
                </c:pt>
                <c:pt idx="387">
                  <c:v>114.08706991279617</c:v>
                </c:pt>
                <c:pt idx="388">
                  <c:v>114.08706991279617</c:v>
                </c:pt>
                <c:pt idx="389">
                  <c:v>114.17940262259171</c:v>
                </c:pt>
                <c:pt idx="390">
                  <c:v>114.17940262259171</c:v>
                </c:pt>
                <c:pt idx="391">
                  <c:v>114.27173797412516</c:v>
                </c:pt>
                <c:pt idx="392">
                  <c:v>114.4564166021667</c:v>
                </c:pt>
                <c:pt idx="393">
                  <c:v>114.4564166021667</c:v>
                </c:pt>
                <c:pt idx="394">
                  <c:v>114.87198214732373</c:v>
                </c:pt>
                <c:pt idx="395">
                  <c:v>114.87198214732373</c:v>
                </c:pt>
                <c:pt idx="396">
                  <c:v>115.88803419434635</c:v>
                </c:pt>
                <c:pt idx="397">
                  <c:v>115.93422597071867</c:v>
                </c:pt>
                <c:pt idx="398">
                  <c:v>117.2278637028592</c:v>
                </c:pt>
                <c:pt idx="399">
                  <c:v>117.50513910789068</c:v>
                </c:pt>
                <c:pt idx="400">
                  <c:v>117.73622009262884</c:v>
                </c:pt>
                <c:pt idx="401">
                  <c:v>117.82865710558761</c:v>
                </c:pt>
                <c:pt idx="402">
                  <c:v>117.82865710558761</c:v>
                </c:pt>
                <c:pt idx="403">
                  <c:v>117.82865710558761</c:v>
                </c:pt>
                <c:pt idx="404">
                  <c:v>117.82865710558761</c:v>
                </c:pt>
                <c:pt idx="405">
                  <c:v>119.1230523941899</c:v>
                </c:pt>
                <c:pt idx="406">
                  <c:v>119.1230523941899</c:v>
                </c:pt>
                <c:pt idx="407">
                  <c:v>119.40049010148344</c:v>
                </c:pt>
                <c:pt idx="408">
                  <c:v>121.11188060521862</c:v>
                </c:pt>
                <c:pt idx="409">
                  <c:v>122.1298920664015</c:v>
                </c:pt>
                <c:pt idx="410">
                  <c:v>122.1298920664015</c:v>
                </c:pt>
                <c:pt idx="411">
                  <c:v>122.31501933740367</c:v>
                </c:pt>
                <c:pt idx="412">
                  <c:v>123.14822255551393</c:v>
                </c:pt>
                <c:pt idx="413">
                  <c:v>123.19451788393889</c:v>
                </c:pt>
                <c:pt idx="414">
                  <c:v>123.93533275449094</c:v>
                </c:pt>
                <c:pt idx="415">
                  <c:v>123.98163928450386</c:v>
                </c:pt>
                <c:pt idx="416">
                  <c:v>123.98163928450386</c:v>
                </c:pt>
                <c:pt idx="417">
                  <c:v>123.98163928450386</c:v>
                </c:pt>
                <c:pt idx="418">
                  <c:v>123.98163928450386</c:v>
                </c:pt>
                <c:pt idx="419">
                  <c:v>124.21318181716418</c:v>
                </c:pt>
                <c:pt idx="420">
                  <c:v>124.39842770195895</c:v>
                </c:pt>
                <c:pt idx="421">
                  <c:v>124.44474082013242</c:v>
                </c:pt>
                <c:pt idx="422">
                  <c:v>124.76895109262682</c:v>
                </c:pt>
                <c:pt idx="423">
                  <c:v>124.76895109262682</c:v>
                </c:pt>
                <c:pt idx="424">
                  <c:v>124.76895109262682</c:v>
                </c:pt>
                <c:pt idx="425">
                  <c:v>125.92710839408966</c:v>
                </c:pt>
                <c:pt idx="426">
                  <c:v>127.31744043764587</c:v>
                </c:pt>
                <c:pt idx="427">
                  <c:v>127.41015030875558</c:v>
                </c:pt>
                <c:pt idx="428">
                  <c:v>127.64193650659256</c:v>
                </c:pt>
                <c:pt idx="429">
                  <c:v>127.92010166647525</c:v>
                </c:pt>
                <c:pt idx="430">
                  <c:v>128.05919313241438</c:v>
                </c:pt>
                <c:pt idx="431">
                  <c:v>128.10555827078835</c:v>
                </c:pt>
                <c:pt idx="432">
                  <c:v>128.24465763498876</c:v>
                </c:pt>
                <c:pt idx="433">
                  <c:v>128.24465763498876</c:v>
                </c:pt>
                <c:pt idx="434">
                  <c:v>128.24465763498876</c:v>
                </c:pt>
                <c:pt idx="435">
                  <c:v>128.70836496173939</c:v>
                </c:pt>
                <c:pt idx="436">
                  <c:v>129.21851902999407</c:v>
                </c:pt>
                <c:pt idx="437">
                  <c:v>129.21851902999407</c:v>
                </c:pt>
                <c:pt idx="438">
                  <c:v>129.45043356365147</c:v>
                </c:pt>
                <c:pt idx="439">
                  <c:v>129.45043356365147</c:v>
                </c:pt>
                <c:pt idx="440">
                  <c:v>129.45043356365147</c:v>
                </c:pt>
                <c:pt idx="441">
                  <c:v>129.45043356365147</c:v>
                </c:pt>
                <c:pt idx="442">
                  <c:v>129.45043356365147</c:v>
                </c:pt>
                <c:pt idx="443">
                  <c:v>129.82153103145458</c:v>
                </c:pt>
                <c:pt idx="444">
                  <c:v>129.86792117559582</c:v>
                </c:pt>
                <c:pt idx="445">
                  <c:v>130.2390660125285</c:v>
                </c:pt>
                <c:pt idx="446">
                  <c:v>130.2390660125285</c:v>
                </c:pt>
                <c:pt idx="447">
                  <c:v>130.56385228163248</c:v>
                </c:pt>
                <c:pt idx="448">
                  <c:v>131.25993139015014</c:v>
                </c:pt>
                <c:pt idx="449">
                  <c:v>131.72406634031418</c:v>
                </c:pt>
                <c:pt idx="450">
                  <c:v>131.90973873365638</c:v>
                </c:pt>
                <c:pt idx="451">
                  <c:v>132.4203920636171</c:v>
                </c:pt>
                <c:pt idx="452">
                  <c:v>132.51324667127196</c:v>
                </c:pt>
                <c:pt idx="453">
                  <c:v>132.60610390882738</c:v>
                </c:pt>
                <c:pt idx="454">
                  <c:v>132.69896377622348</c:v>
                </c:pt>
                <c:pt idx="455">
                  <c:v>133.58126366837212</c:v>
                </c:pt>
                <c:pt idx="456">
                  <c:v>133.58126366837212</c:v>
                </c:pt>
                <c:pt idx="457">
                  <c:v>133.85993398712475</c:v>
                </c:pt>
                <c:pt idx="458">
                  <c:v>133.99927801959251</c:v>
                </c:pt>
                <c:pt idx="459">
                  <c:v>134.09217732743087</c:v>
                </c:pt>
                <c:pt idx="460">
                  <c:v>134.13862796718561</c:v>
                </c:pt>
                <c:pt idx="461">
                  <c:v>134.27798382970261</c:v>
                </c:pt>
                <c:pt idx="462">
                  <c:v>134.41734560694181</c:v>
                </c:pt>
                <c:pt idx="463">
                  <c:v>135.02131498462805</c:v>
                </c:pt>
                <c:pt idx="464">
                  <c:v>135.43951268182101</c:v>
                </c:pt>
                <c:pt idx="465">
                  <c:v>135.43951268182101</c:v>
                </c:pt>
                <c:pt idx="466">
                  <c:v>135.99719239306194</c:v>
                </c:pt>
                <c:pt idx="467">
                  <c:v>136.27606772290395</c:v>
                </c:pt>
                <c:pt idx="468">
                  <c:v>137.019850873942</c:v>
                </c:pt>
                <c:pt idx="469">
                  <c:v>137.019850873942</c:v>
                </c:pt>
                <c:pt idx="470">
                  <c:v>137.019850873942</c:v>
                </c:pt>
                <c:pt idx="471">
                  <c:v>137.53129931962951</c:v>
                </c:pt>
                <c:pt idx="472">
                  <c:v>137.90331173297491</c:v>
                </c:pt>
                <c:pt idx="473">
                  <c:v>138.13584083135126</c:v>
                </c:pt>
                <c:pt idx="474">
                  <c:v>138.64746262477368</c:v>
                </c:pt>
                <c:pt idx="475">
                  <c:v>139.20568608554331</c:v>
                </c:pt>
                <c:pt idx="476">
                  <c:v>139.95013106460715</c:v>
                </c:pt>
                <c:pt idx="477">
                  <c:v>139.99666445450077</c:v>
                </c:pt>
                <c:pt idx="478">
                  <c:v>140.32241655898525</c:v>
                </c:pt>
                <c:pt idx="479">
                  <c:v>140.46203444722664</c:v>
                </c:pt>
                <c:pt idx="480">
                  <c:v>140.6947440514989</c:v>
                </c:pt>
                <c:pt idx="481">
                  <c:v>140.92747005980021</c:v>
                </c:pt>
                <c:pt idx="482">
                  <c:v>141.48607940257907</c:v>
                </c:pt>
                <c:pt idx="483">
                  <c:v>141.48607940257907</c:v>
                </c:pt>
                <c:pt idx="484">
                  <c:v>141.48607940257907</c:v>
                </c:pt>
                <c:pt idx="485">
                  <c:v>141.57919014453714</c:v>
                </c:pt>
                <c:pt idx="486">
                  <c:v>141.76541950062602</c:v>
                </c:pt>
                <c:pt idx="487">
                  <c:v>141.76541950062602</c:v>
                </c:pt>
                <c:pt idx="488">
                  <c:v>141.85853811463733</c:v>
                </c:pt>
                <c:pt idx="489">
                  <c:v>141.90509840560858</c:v>
                </c:pt>
                <c:pt idx="490">
                  <c:v>141.95165935254698</c:v>
                </c:pt>
                <c:pt idx="491">
                  <c:v>142.04478321429525</c:v>
                </c:pt>
                <c:pt idx="492">
                  <c:v>142.04478321429525</c:v>
                </c:pt>
                <c:pt idx="493">
                  <c:v>142.04478321429525</c:v>
                </c:pt>
                <c:pt idx="494">
                  <c:v>142.09134612909025</c:v>
                </c:pt>
                <c:pt idx="495">
                  <c:v>142.09134612909025</c:v>
                </c:pt>
                <c:pt idx="496">
                  <c:v>142.09134612909025</c:v>
                </c:pt>
                <c:pt idx="497">
                  <c:v>142.60358148205316</c:v>
                </c:pt>
                <c:pt idx="498">
                  <c:v>143.11589619349343</c:v>
                </c:pt>
                <c:pt idx="499">
                  <c:v>143.11589619349343</c:v>
                </c:pt>
                <c:pt idx="500">
                  <c:v>143.30221212591437</c:v>
                </c:pt>
                <c:pt idx="501">
                  <c:v>143.34879274839636</c:v>
                </c:pt>
                <c:pt idx="502">
                  <c:v>143.34879274839636</c:v>
                </c:pt>
                <c:pt idx="503">
                  <c:v>144.00099031200767</c:v>
                </c:pt>
                <c:pt idx="504">
                  <c:v>144.00099031200767</c:v>
                </c:pt>
                <c:pt idx="505">
                  <c:v>144.1873560766627</c:v>
                </c:pt>
                <c:pt idx="506">
                  <c:v>145.39898921015973</c:v>
                </c:pt>
                <c:pt idx="507">
                  <c:v>145.81850391278672</c:v>
                </c:pt>
                <c:pt idx="508">
                  <c:v>147.45045454084553</c:v>
                </c:pt>
                <c:pt idx="509">
                  <c:v>148.33670667214517</c:v>
                </c:pt>
                <c:pt idx="510">
                  <c:v>148.56997021556435</c:v>
                </c:pt>
                <c:pt idx="511">
                  <c:v>148.56997021556435</c:v>
                </c:pt>
                <c:pt idx="512">
                  <c:v>148.75659283854873</c:v>
                </c:pt>
                <c:pt idx="513">
                  <c:v>148.75659283854873</c:v>
                </c:pt>
                <c:pt idx="514">
                  <c:v>148.75659283854873</c:v>
                </c:pt>
                <c:pt idx="515">
                  <c:v>149.12986951781929</c:v>
                </c:pt>
                <c:pt idx="516">
                  <c:v>149.12986951781929</c:v>
                </c:pt>
                <c:pt idx="517">
                  <c:v>149.12986951781929</c:v>
                </c:pt>
                <c:pt idx="518">
                  <c:v>149.59652429942582</c:v>
                </c:pt>
                <c:pt idx="519">
                  <c:v>149.92322160379496</c:v>
                </c:pt>
                <c:pt idx="520">
                  <c:v>149.96989526607163</c:v>
                </c:pt>
                <c:pt idx="521">
                  <c:v>150.1565964618689</c:v>
                </c:pt>
                <c:pt idx="522">
                  <c:v>150.24995098767727</c:v>
                </c:pt>
                <c:pt idx="523">
                  <c:v>150.24995098767727</c:v>
                </c:pt>
                <c:pt idx="524">
                  <c:v>150.34330813201254</c:v>
                </c:pt>
                <c:pt idx="525">
                  <c:v>151.97748196915521</c:v>
                </c:pt>
                <c:pt idx="526">
                  <c:v>151.97748196915521</c:v>
                </c:pt>
                <c:pt idx="527">
                  <c:v>152.07088754547777</c:v>
                </c:pt>
                <c:pt idx="528">
                  <c:v>152.35111997838871</c:v>
                </c:pt>
                <c:pt idx="529">
                  <c:v>152.35111997838871</c:v>
                </c:pt>
                <c:pt idx="530">
                  <c:v>153.7526354306589</c:v>
                </c:pt>
                <c:pt idx="531">
                  <c:v>153.84609072668971</c:v>
                </c:pt>
                <c:pt idx="532">
                  <c:v>153.9395486389507</c:v>
                </c:pt>
                <c:pt idx="533">
                  <c:v>154.07974041264353</c:v>
                </c:pt>
                <c:pt idx="534">
                  <c:v>154.78078756982038</c:v>
                </c:pt>
                <c:pt idx="535">
                  <c:v>155.24823408138181</c:v>
                </c:pt>
                <c:pt idx="536">
                  <c:v>156.41713639631215</c:v>
                </c:pt>
                <c:pt idx="537">
                  <c:v>156.41713639631215</c:v>
                </c:pt>
                <c:pt idx="538">
                  <c:v>156.83804124384383</c:v>
                </c:pt>
                <c:pt idx="539">
                  <c:v>157.02512705838399</c:v>
                </c:pt>
                <c:pt idx="540">
                  <c:v>157.49288734223535</c:v>
                </c:pt>
                <c:pt idx="541">
                  <c:v>157.86714261995377</c:v>
                </c:pt>
                <c:pt idx="542">
                  <c:v>158.80296376251547</c:v>
                </c:pt>
                <c:pt idx="543">
                  <c:v>159.36458187921207</c:v>
                </c:pt>
                <c:pt idx="544">
                  <c:v>160.34763990185581</c:v>
                </c:pt>
                <c:pt idx="545">
                  <c:v>160.48810027261675</c:v>
                </c:pt>
                <c:pt idx="546">
                  <c:v>160.53492170221188</c:v>
                </c:pt>
                <c:pt idx="547">
                  <c:v>160.53492170221188</c:v>
                </c:pt>
                <c:pt idx="548">
                  <c:v>160.81586399234737</c:v>
                </c:pt>
                <c:pt idx="549">
                  <c:v>161.14365970647967</c:v>
                </c:pt>
                <c:pt idx="550">
                  <c:v>162.17408306959808</c:v>
                </c:pt>
                <c:pt idx="551">
                  <c:v>162.97053568914109</c:v>
                </c:pt>
                <c:pt idx="552">
                  <c:v>163.34540218452511</c:v>
                </c:pt>
                <c:pt idx="553">
                  <c:v>163.34540218452511</c:v>
                </c:pt>
                <c:pt idx="554">
                  <c:v>163.67344462670951</c:v>
                </c:pt>
                <c:pt idx="555">
                  <c:v>163.76717691130622</c:v>
                </c:pt>
                <c:pt idx="556">
                  <c:v>164.42337597763444</c:v>
                </c:pt>
                <c:pt idx="557">
                  <c:v>165.22036102800178</c:v>
                </c:pt>
                <c:pt idx="558">
                  <c:v>165.59547804330936</c:v>
                </c:pt>
                <c:pt idx="559">
                  <c:v>166.1113320921263</c:v>
                </c:pt>
                <c:pt idx="560">
                  <c:v>168.31632445271475</c:v>
                </c:pt>
                <c:pt idx="561">
                  <c:v>168.31632445271475</c:v>
                </c:pt>
                <c:pt idx="562">
                  <c:v>169.02034852191102</c:v>
                </c:pt>
                <c:pt idx="563">
                  <c:v>169.25505579505312</c:v>
                </c:pt>
                <c:pt idx="564">
                  <c:v>169.25505579505312</c:v>
                </c:pt>
                <c:pt idx="565">
                  <c:v>169.25505579505312</c:v>
                </c:pt>
                <c:pt idx="566">
                  <c:v>169.25505579505312</c:v>
                </c:pt>
                <c:pt idx="567">
                  <c:v>169.39588797827162</c:v>
                </c:pt>
                <c:pt idx="568">
                  <c:v>169.48977935834873</c:v>
                </c:pt>
                <c:pt idx="569">
                  <c:v>170.33491905429835</c:v>
                </c:pt>
                <c:pt idx="570">
                  <c:v>170.33491905429835</c:v>
                </c:pt>
                <c:pt idx="571">
                  <c:v>170.56971754031201</c:v>
                </c:pt>
                <c:pt idx="572">
                  <c:v>171.03936336623249</c:v>
                </c:pt>
                <c:pt idx="573">
                  <c:v>171.65000031163416</c:v>
                </c:pt>
                <c:pt idx="574">
                  <c:v>171.7909321598332</c:v>
                </c:pt>
                <c:pt idx="575">
                  <c:v>171.7909321598332</c:v>
                </c:pt>
                <c:pt idx="576">
                  <c:v>173.24757107248544</c:v>
                </c:pt>
                <c:pt idx="577">
                  <c:v>173.38856933173008</c:v>
                </c:pt>
                <c:pt idx="578">
                  <c:v>173.67058342569428</c:v>
                </c:pt>
                <c:pt idx="579">
                  <c:v>174.70483557047575</c:v>
                </c:pt>
                <c:pt idx="580">
                  <c:v>174.70483557047575</c:v>
                </c:pt>
                <c:pt idx="581">
                  <c:v>175.1750543053106</c:v>
                </c:pt>
                <c:pt idx="582">
                  <c:v>175.45721677875719</c:v>
                </c:pt>
                <c:pt idx="583">
                  <c:v>176.06864915441014</c:v>
                </c:pt>
                <c:pt idx="584">
                  <c:v>176.11568696797104</c:v>
                </c:pt>
                <c:pt idx="585">
                  <c:v>177.29184370640388</c:v>
                </c:pt>
                <c:pt idx="586">
                  <c:v>177.80948144416638</c:v>
                </c:pt>
                <c:pt idx="587">
                  <c:v>178.65669472612268</c:v>
                </c:pt>
                <c:pt idx="588">
                  <c:v>178.98622344565592</c:v>
                </c:pt>
                <c:pt idx="589">
                  <c:v>179.03330157733865</c:v>
                </c:pt>
                <c:pt idx="590">
                  <c:v>183.9329751937797</c:v>
                </c:pt>
                <c:pt idx="591">
                  <c:v>184.92318482199332</c:v>
                </c:pt>
                <c:pt idx="592">
                  <c:v>185.9136807156803</c:v>
                </c:pt>
                <c:pt idx="593">
                  <c:v>185.9136807156803</c:v>
                </c:pt>
                <c:pt idx="594">
                  <c:v>186.90446280597072</c:v>
                </c:pt>
                <c:pt idx="595">
                  <c:v>187.47075247035471</c:v>
                </c:pt>
                <c:pt idx="596">
                  <c:v>187.75393233458109</c:v>
                </c:pt>
                <c:pt idx="597">
                  <c:v>187.94273188446923</c:v>
                </c:pt>
                <c:pt idx="598">
                  <c:v>188.03713555135593</c:v>
                </c:pt>
                <c:pt idx="599">
                  <c:v>191.15391174479095</c:v>
                </c:pt>
                <c:pt idx="600">
                  <c:v>193.75338203801135</c:v>
                </c:pt>
                <c:pt idx="601">
                  <c:v>195.4559145744158</c:v>
                </c:pt>
                <c:pt idx="602">
                  <c:v>195.92898921196999</c:v>
                </c:pt>
                <c:pt idx="603">
                  <c:v>195.92898921196999</c:v>
                </c:pt>
                <c:pt idx="604">
                  <c:v>196.73336466923212</c:v>
                </c:pt>
                <c:pt idx="605">
                  <c:v>196.73336466923212</c:v>
                </c:pt>
                <c:pt idx="606">
                  <c:v>196.92265666938798</c:v>
                </c:pt>
                <c:pt idx="607">
                  <c:v>197.72726319665307</c:v>
                </c:pt>
                <c:pt idx="608">
                  <c:v>199.76327910637346</c:v>
                </c:pt>
                <c:pt idx="609">
                  <c:v>199.76327910637346</c:v>
                </c:pt>
                <c:pt idx="610">
                  <c:v>199.76327910637346</c:v>
                </c:pt>
                <c:pt idx="611">
                  <c:v>200.71067076674507</c:v>
                </c:pt>
                <c:pt idx="612">
                  <c:v>202.55882841635363</c:v>
                </c:pt>
                <c:pt idx="613">
                  <c:v>203.98115714852619</c:v>
                </c:pt>
                <c:pt idx="614">
                  <c:v>204.02857812244577</c:v>
                </c:pt>
                <c:pt idx="615">
                  <c:v>204.07599974249143</c:v>
                </c:pt>
                <c:pt idx="616">
                  <c:v>205.21431244208122</c:v>
                </c:pt>
                <c:pt idx="617">
                  <c:v>206.30554457797223</c:v>
                </c:pt>
                <c:pt idx="618">
                  <c:v>207.91929606848362</c:v>
                </c:pt>
                <c:pt idx="619">
                  <c:v>209.05886406490899</c:v>
                </c:pt>
                <c:pt idx="620">
                  <c:v>210.4838467731266</c:v>
                </c:pt>
                <c:pt idx="621">
                  <c:v>210.4838467731266</c:v>
                </c:pt>
                <c:pt idx="622">
                  <c:v>210.86394022796637</c:v>
                </c:pt>
                <c:pt idx="623">
                  <c:v>211.19655586658146</c:v>
                </c:pt>
                <c:pt idx="624">
                  <c:v>212.86010808758502</c:v>
                </c:pt>
                <c:pt idx="625">
                  <c:v>213.14536778084951</c:v>
                </c:pt>
                <c:pt idx="626">
                  <c:v>213.71595679348496</c:v>
                </c:pt>
                <c:pt idx="627">
                  <c:v>214.33419963955268</c:v>
                </c:pt>
                <c:pt idx="628">
                  <c:v>214.71471091593909</c:v>
                </c:pt>
                <c:pt idx="629">
                  <c:v>215.57101208477471</c:v>
                </c:pt>
                <c:pt idx="630">
                  <c:v>215.57101208477471</c:v>
                </c:pt>
                <c:pt idx="631">
                  <c:v>215.99924095710284</c:v>
                </c:pt>
                <c:pt idx="632">
                  <c:v>218.23639500755422</c:v>
                </c:pt>
                <c:pt idx="633">
                  <c:v>219.28406227185698</c:v>
                </c:pt>
                <c:pt idx="634">
                  <c:v>220.09383674503957</c:v>
                </c:pt>
                <c:pt idx="635">
                  <c:v>220.09383674503957</c:v>
                </c:pt>
                <c:pt idx="636">
                  <c:v>222.09525339811759</c:v>
                </c:pt>
                <c:pt idx="637">
                  <c:v>222.95335081000266</c:v>
                </c:pt>
                <c:pt idx="638">
                  <c:v>224.05011186450793</c:v>
                </c:pt>
                <c:pt idx="639">
                  <c:v>224.28858319402184</c:v>
                </c:pt>
                <c:pt idx="640">
                  <c:v>227.5811286295181</c:v>
                </c:pt>
                <c:pt idx="641">
                  <c:v>227.86758151554</c:v>
                </c:pt>
                <c:pt idx="642">
                  <c:v>228.05856295452165</c:v>
                </c:pt>
                <c:pt idx="643">
                  <c:v>230.01671521575622</c:v>
                </c:pt>
                <c:pt idx="644">
                  <c:v>230.20781225588129</c:v>
                </c:pt>
                <c:pt idx="645">
                  <c:v>231.59357298677699</c:v>
                </c:pt>
                <c:pt idx="646">
                  <c:v>231.83255181150415</c:v>
                </c:pt>
                <c:pt idx="647">
                  <c:v>232.26275412849105</c:v>
                </c:pt>
                <c:pt idx="648">
                  <c:v>232.83643807467513</c:v>
                </c:pt>
                <c:pt idx="649">
                  <c:v>233.07550032267392</c:v>
                </c:pt>
                <c:pt idx="650">
                  <c:v>233.21894537076457</c:v>
                </c:pt>
                <c:pt idx="651">
                  <c:v>233.88843194003178</c:v>
                </c:pt>
                <c:pt idx="652">
                  <c:v>235.80194343499267</c:v>
                </c:pt>
                <c:pt idx="653">
                  <c:v>236.75908392045804</c:v>
                </c:pt>
                <c:pt idx="654">
                  <c:v>237.95587010115634</c:v>
                </c:pt>
                <c:pt idx="655">
                  <c:v>240.01527918603944</c:v>
                </c:pt>
                <c:pt idx="656">
                  <c:v>240.39855574786978</c:v>
                </c:pt>
                <c:pt idx="657">
                  <c:v>240.39855574786978</c:v>
                </c:pt>
                <c:pt idx="658">
                  <c:v>241.35692647575732</c:v>
                </c:pt>
                <c:pt idx="659">
                  <c:v>243.27443625872743</c:v>
                </c:pt>
                <c:pt idx="660">
                  <c:v>245.52881875162731</c:v>
                </c:pt>
                <c:pt idx="661">
                  <c:v>245.86469876415799</c:v>
                </c:pt>
                <c:pt idx="662">
                  <c:v>247.30453949340159</c:v>
                </c:pt>
                <c:pt idx="663">
                  <c:v>253.16581824951328</c:v>
                </c:pt>
                <c:pt idx="664">
                  <c:v>253.21390080425306</c:v>
                </c:pt>
                <c:pt idx="665">
                  <c:v>254.80098326223714</c:v>
                </c:pt>
                <c:pt idx="666">
                  <c:v>256.67752225117471</c:v>
                </c:pt>
                <c:pt idx="667">
                  <c:v>260.19262595808533</c:v>
                </c:pt>
                <c:pt idx="668">
                  <c:v>262.07195039175485</c:v>
                </c:pt>
                <c:pt idx="669">
                  <c:v>264.00046930186841</c:v>
                </c:pt>
                <c:pt idx="670">
                  <c:v>264.72392661515119</c:v>
                </c:pt>
                <c:pt idx="671">
                  <c:v>265.68875921721047</c:v>
                </c:pt>
                <c:pt idx="672">
                  <c:v>270.32349915337193</c:v>
                </c:pt>
                <c:pt idx="673">
                  <c:v>270.32349915337193</c:v>
                </c:pt>
                <c:pt idx="674">
                  <c:v>270.61336504433541</c:v>
                </c:pt>
                <c:pt idx="675">
                  <c:v>273.31988361216042</c:v>
                </c:pt>
                <c:pt idx="676">
                  <c:v>273.31988361216042</c:v>
                </c:pt>
                <c:pt idx="677">
                  <c:v>277.57700971418001</c:v>
                </c:pt>
                <c:pt idx="678">
                  <c:v>283.29314286288979</c:v>
                </c:pt>
                <c:pt idx="679">
                  <c:v>283.63251295640839</c:v>
                </c:pt>
                <c:pt idx="680">
                  <c:v>283.63251295640839</c:v>
                </c:pt>
                <c:pt idx="681">
                  <c:v>284.69930686370577</c:v>
                </c:pt>
                <c:pt idx="682">
                  <c:v>285.47534962218543</c:v>
                </c:pt>
                <c:pt idx="683">
                  <c:v>285.47534962218543</c:v>
                </c:pt>
                <c:pt idx="684">
                  <c:v>286.25155457330175</c:v>
                </c:pt>
                <c:pt idx="685">
                  <c:v>296.89214719202096</c:v>
                </c:pt>
                <c:pt idx="686">
                  <c:v>297.47606978928513</c:v>
                </c:pt>
                <c:pt idx="687">
                  <c:v>300.49445215221812</c:v>
                </c:pt>
                <c:pt idx="688">
                  <c:v>304.73401548412591</c:v>
                </c:pt>
                <c:pt idx="689">
                  <c:v>309.3200578976834</c:v>
                </c:pt>
                <c:pt idx="690">
                  <c:v>310.63835470475811</c:v>
                </c:pt>
                <c:pt idx="691">
                  <c:v>313.42293321125931</c:v>
                </c:pt>
                <c:pt idx="692">
                  <c:v>314.1071776090975</c:v>
                </c:pt>
                <c:pt idx="693">
                  <c:v>317.08996731861697</c:v>
                </c:pt>
                <c:pt idx="694">
                  <c:v>319.92823243188025</c:v>
                </c:pt>
                <c:pt idx="695">
                  <c:v>321.98484750537597</c:v>
                </c:pt>
                <c:pt idx="696">
                  <c:v>322.5236678868518</c:v>
                </c:pt>
                <c:pt idx="697">
                  <c:v>328.7010280604527</c:v>
                </c:pt>
                <c:pt idx="698">
                  <c:v>330.32055376861126</c:v>
                </c:pt>
                <c:pt idx="699">
                  <c:v>330.32055376861126</c:v>
                </c:pt>
                <c:pt idx="700">
                  <c:v>331.15512130101581</c:v>
                </c:pt>
                <c:pt idx="701">
                  <c:v>331.64612798345399</c:v>
                </c:pt>
                <c:pt idx="702">
                  <c:v>331.94076207066274</c:v>
                </c:pt>
                <c:pt idx="703">
                  <c:v>331.98986994488786</c:v>
                </c:pt>
                <c:pt idx="704">
                  <c:v>332.03897844567132</c:v>
                </c:pt>
                <c:pt idx="705">
                  <c:v>333.2668945753482</c:v>
                </c:pt>
                <c:pt idx="706">
                  <c:v>335.33067491437976</c:v>
                </c:pt>
                <c:pt idx="707">
                  <c:v>335.7730572577218</c:v>
                </c:pt>
                <c:pt idx="708">
                  <c:v>337.05133550238543</c:v>
                </c:pt>
                <c:pt idx="709">
                  <c:v>338.47760646297917</c:v>
                </c:pt>
                <c:pt idx="710">
                  <c:v>339.9536128265002</c:v>
                </c:pt>
                <c:pt idx="711">
                  <c:v>346.89837862566441</c:v>
                </c:pt>
                <c:pt idx="712">
                  <c:v>349.21605989782995</c:v>
                </c:pt>
                <c:pt idx="713">
                  <c:v>349.51203333371689</c:v>
                </c:pt>
                <c:pt idx="714">
                  <c:v>353.16421877690914</c:v>
                </c:pt>
                <c:pt idx="715">
                  <c:v>353.16421877690914</c:v>
                </c:pt>
                <c:pt idx="716">
                  <c:v>355.13979463049242</c:v>
                </c:pt>
                <c:pt idx="717">
                  <c:v>355.88089263590967</c:v>
                </c:pt>
                <c:pt idx="718">
                  <c:v>356.52329096188549</c:v>
                </c:pt>
                <c:pt idx="719">
                  <c:v>369.24460296494783</c:v>
                </c:pt>
                <c:pt idx="720">
                  <c:v>369.93877194434401</c:v>
                </c:pt>
                <c:pt idx="721">
                  <c:v>370.73225694274345</c:v>
                </c:pt>
                <c:pt idx="722">
                  <c:v>370.73225694274345</c:v>
                </c:pt>
                <c:pt idx="723">
                  <c:v>371.72433667983455</c:v>
                </c:pt>
                <c:pt idx="724">
                  <c:v>372.27008636264179</c:v>
                </c:pt>
                <c:pt idx="725">
                  <c:v>373.51070579936521</c:v>
                </c:pt>
                <c:pt idx="726">
                  <c:v>376.48977425995878</c:v>
                </c:pt>
                <c:pt idx="727">
                  <c:v>377.38393008583347</c:v>
                </c:pt>
                <c:pt idx="728">
                  <c:v>385.2412446659319</c:v>
                </c:pt>
                <c:pt idx="729">
                  <c:v>389.1258682528624</c:v>
                </c:pt>
                <c:pt idx="730">
                  <c:v>390.96988956050325</c:v>
                </c:pt>
                <c:pt idx="731">
                  <c:v>392.31606056847181</c:v>
                </c:pt>
                <c:pt idx="732">
                  <c:v>397.355728606936</c:v>
                </c:pt>
                <c:pt idx="733">
                  <c:v>405.45229544463871</c:v>
                </c:pt>
                <c:pt idx="734">
                  <c:v>412.06144711819451</c:v>
                </c:pt>
                <c:pt idx="735">
                  <c:v>420.38815975745342</c:v>
                </c:pt>
                <c:pt idx="736">
                  <c:v>428.88272344041758</c:v>
                </c:pt>
                <c:pt idx="737">
                  <c:v>431.39926208833987</c:v>
                </c:pt>
                <c:pt idx="738">
                  <c:v>437.24352231137584</c:v>
                </c:pt>
                <c:pt idx="739">
                  <c:v>441.68258517724433</c:v>
                </c:pt>
                <c:pt idx="740">
                  <c:v>474.97329718666799</c:v>
                </c:pt>
                <c:pt idx="741">
                  <c:v>485.92440031350617</c:v>
                </c:pt>
                <c:pt idx="742">
                  <c:v>488.78136818614792</c:v>
                </c:pt>
                <c:pt idx="743">
                  <c:v>490.05741168527027</c:v>
                </c:pt>
                <c:pt idx="744">
                  <c:v>492.5084726319389</c:v>
                </c:pt>
                <c:pt idx="745">
                  <c:v>495.9320691040092</c:v>
                </c:pt>
                <c:pt idx="746">
                  <c:v>496.59666253054246</c:v>
                </c:pt>
                <c:pt idx="747">
                  <c:v>503.40181321663584</c:v>
                </c:pt>
                <c:pt idx="748">
                  <c:v>511.29475793123692</c:v>
                </c:pt>
                <c:pt idx="749">
                  <c:v>513.65515483011177</c:v>
                </c:pt>
                <c:pt idx="750">
                  <c:v>513.86046677380079</c:v>
                </c:pt>
                <c:pt idx="751">
                  <c:v>513.96312634726428</c:v>
                </c:pt>
                <c:pt idx="752">
                  <c:v>517.0953964482319</c:v>
                </c:pt>
                <c:pt idx="753">
                  <c:v>518.1228561795499</c:v>
                </c:pt>
                <c:pt idx="754">
                  <c:v>523.98395520219162</c:v>
                </c:pt>
                <c:pt idx="755">
                  <c:v>528.77114281189279</c:v>
                </c:pt>
                <c:pt idx="756">
                  <c:v>542.07879511430951</c:v>
                </c:pt>
                <c:pt idx="757">
                  <c:v>548.74751438382759</c:v>
                </c:pt>
                <c:pt idx="758">
                  <c:v>562.32221631510652</c:v>
                </c:pt>
                <c:pt idx="759">
                  <c:v>562.47788801085153</c:v>
                </c:pt>
                <c:pt idx="760">
                  <c:v>568.03366989581605</c:v>
                </c:pt>
                <c:pt idx="761">
                  <c:v>569.69653082660273</c:v>
                </c:pt>
                <c:pt idx="762">
                  <c:v>571.04805210910899</c:v>
                </c:pt>
                <c:pt idx="763">
                  <c:v>575.36520274060842</c:v>
                </c:pt>
                <c:pt idx="764">
                  <c:v>581.24932151376618</c:v>
                </c:pt>
                <c:pt idx="765">
                  <c:v>583.54252449567275</c:v>
                </c:pt>
                <c:pt idx="766">
                  <c:v>585.00243087911247</c:v>
                </c:pt>
                <c:pt idx="767">
                  <c:v>591.31663249920609</c:v>
                </c:pt>
                <c:pt idx="768">
                  <c:v>592.57006238067436</c:v>
                </c:pt>
                <c:pt idx="769">
                  <c:v>595.02567922256935</c:v>
                </c:pt>
                <c:pt idx="770">
                  <c:v>597.01202293962785</c:v>
                </c:pt>
                <c:pt idx="771">
                  <c:v>599.1561368101419</c:v>
                </c:pt>
                <c:pt idx="772">
                  <c:v>600.20240503367245</c:v>
                </c:pt>
                <c:pt idx="773">
                  <c:v>600.51633139562557</c:v>
                </c:pt>
                <c:pt idx="774">
                  <c:v>601.03958906374737</c:v>
                </c:pt>
                <c:pt idx="775">
                  <c:v>601.66757591377154</c:v>
                </c:pt>
                <c:pt idx="776">
                  <c:v>605.17539205793594</c:v>
                </c:pt>
                <c:pt idx="777">
                  <c:v>609.78668065888746</c:v>
                </c:pt>
                <c:pt idx="778">
                  <c:v>613.09073673897467</c:v>
                </c:pt>
                <c:pt idx="779">
                  <c:v>617.44725353611136</c:v>
                </c:pt>
                <c:pt idx="780">
                  <c:v>617.65730815425627</c:v>
                </c:pt>
                <c:pt idx="781">
                  <c:v>618.18248571862637</c:v>
                </c:pt>
                <c:pt idx="782">
                  <c:v>618.81277613789223</c:v>
                </c:pt>
                <c:pt idx="783">
                  <c:v>628.69833209534204</c:v>
                </c:pt>
                <c:pt idx="784">
                  <c:v>628.75097011794958</c:v>
                </c:pt>
                <c:pt idx="785">
                  <c:v>630.27772700479352</c:v>
                </c:pt>
                <c:pt idx="786">
                  <c:v>630.69898780219944</c:v>
                </c:pt>
                <c:pt idx="787">
                  <c:v>641.82322893805735</c:v>
                </c:pt>
                <c:pt idx="788">
                  <c:v>647.73858443797019</c:v>
                </c:pt>
                <c:pt idx="789">
                  <c:v>652.2327897392903</c:v>
                </c:pt>
                <c:pt idx="790">
                  <c:v>652.55018652293666</c:v>
                </c:pt>
                <c:pt idx="791">
                  <c:v>658.10801651716827</c:v>
                </c:pt>
                <c:pt idx="792">
                  <c:v>661.18080085995848</c:v>
                </c:pt>
                <c:pt idx="793">
                  <c:v>665.36928437361496</c:v>
                </c:pt>
                <c:pt idx="794">
                  <c:v>667.70367929071369</c:v>
                </c:pt>
                <c:pt idx="795">
                  <c:v>669.93301157883036</c:v>
                </c:pt>
                <c:pt idx="796">
                  <c:v>670.62325002103898</c:v>
                </c:pt>
                <c:pt idx="797">
                  <c:v>672.32271528200636</c:v>
                </c:pt>
                <c:pt idx="798">
                  <c:v>676.41448160197785</c:v>
                </c:pt>
                <c:pt idx="799">
                  <c:v>676.62713457932671</c:v>
                </c:pt>
                <c:pt idx="800">
                  <c:v>677.37149284043642</c:v>
                </c:pt>
                <c:pt idx="801">
                  <c:v>677.95642523905383</c:v>
                </c:pt>
                <c:pt idx="802">
                  <c:v>679.23288410601867</c:v>
                </c:pt>
                <c:pt idx="803">
                  <c:v>679.49885492871829</c:v>
                </c:pt>
                <c:pt idx="804">
                  <c:v>683.49015000382553</c:v>
                </c:pt>
                <c:pt idx="805">
                  <c:v>690.25614537624426</c:v>
                </c:pt>
                <c:pt idx="806">
                  <c:v>691.42915256374772</c:v>
                </c:pt>
                <c:pt idx="807">
                  <c:v>692.44242864632406</c:v>
                </c:pt>
                <c:pt idx="808">
                  <c:v>693.02915721682814</c:v>
                </c:pt>
                <c:pt idx="809">
                  <c:v>703.22800146314569</c:v>
                </c:pt>
                <c:pt idx="810">
                  <c:v>704.29715655979328</c:v>
                </c:pt>
                <c:pt idx="811">
                  <c:v>705.04570185697855</c:v>
                </c:pt>
                <c:pt idx="812">
                  <c:v>707.45250270797339</c:v>
                </c:pt>
                <c:pt idx="813">
                  <c:v>708.46905658117464</c:v>
                </c:pt>
                <c:pt idx="814">
                  <c:v>714.840604651891</c:v>
                </c:pt>
                <c:pt idx="815">
                  <c:v>719.9865920027612</c:v>
                </c:pt>
                <c:pt idx="816">
                  <c:v>720.73748940967334</c:v>
                </c:pt>
                <c:pt idx="817">
                  <c:v>725.29891677239937</c:v>
                </c:pt>
                <c:pt idx="818">
                  <c:v>725.8358269443836</c:v>
                </c:pt>
                <c:pt idx="819">
                  <c:v>727.12464458467468</c:v>
                </c:pt>
                <c:pt idx="820">
                  <c:v>727.50061174192376</c:v>
                </c:pt>
                <c:pt idx="821">
                  <c:v>728.84358015339183</c:v>
                </c:pt>
                <c:pt idx="822">
                  <c:v>729.00476035858424</c:v>
                </c:pt>
                <c:pt idx="823">
                  <c:v>730.50935684059766</c:v>
                </c:pt>
                <c:pt idx="824">
                  <c:v>733.95011547217064</c:v>
                </c:pt>
                <c:pt idx="825">
                  <c:v>736.20938362696916</c:v>
                </c:pt>
                <c:pt idx="826">
                  <c:v>742.13128108074397</c:v>
                </c:pt>
                <c:pt idx="827">
                  <c:v>743.96308045235617</c:v>
                </c:pt>
                <c:pt idx="828">
                  <c:v>749.94794679062636</c:v>
                </c:pt>
                <c:pt idx="829">
                  <c:v>755.12969682739879</c:v>
                </c:pt>
                <c:pt idx="830">
                  <c:v>756.58800725283379</c:v>
                </c:pt>
                <c:pt idx="831">
                  <c:v>757.56044412628125</c:v>
                </c:pt>
                <c:pt idx="832">
                  <c:v>757.83059811676685</c:v>
                </c:pt>
                <c:pt idx="833">
                  <c:v>758.69518622720955</c:v>
                </c:pt>
                <c:pt idx="834">
                  <c:v>767.02427012949465</c:v>
                </c:pt>
                <c:pt idx="835">
                  <c:v>767.83626279200053</c:v>
                </c:pt>
                <c:pt idx="836">
                  <c:v>768.37766201586123</c:v>
                </c:pt>
                <c:pt idx="837">
                  <c:v>771.89813671625495</c:v>
                </c:pt>
                <c:pt idx="838">
                  <c:v>775.69209016184118</c:v>
                </c:pt>
                <c:pt idx="839">
                  <c:v>785.73229346445657</c:v>
                </c:pt>
                <c:pt idx="840">
                  <c:v>789.26451687828057</c:v>
                </c:pt>
                <c:pt idx="841">
                  <c:v>789.80814722845957</c:v>
                </c:pt>
                <c:pt idx="842">
                  <c:v>790.73244812949349</c:v>
                </c:pt>
                <c:pt idx="843">
                  <c:v>793.77835528561673</c:v>
                </c:pt>
                <c:pt idx="844">
                  <c:v>793.99598764906057</c:v>
                </c:pt>
                <c:pt idx="845">
                  <c:v>796.44497223896042</c:v>
                </c:pt>
                <c:pt idx="846">
                  <c:v>796.88046656564586</c:v>
                </c:pt>
                <c:pt idx="847">
                  <c:v>797.75156322334828</c:v>
                </c:pt>
                <c:pt idx="848">
                  <c:v>800.20229441723995</c:v>
                </c:pt>
                <c:pt idx="849">
                  <c:v>806.41590649202169</c:v>
                </c:pt>
                <c:pt idx="850">
                  <c:v>814.00202197455758</c:v>
                </c:pt>
                <c:pt idx="851">
                  <c:v>817.99043435929286</c:v>
                </c:pt>
                <c:pt idx="852">
                  <c:v>819.24767566363585</c:v>
                </c:pt>
                <c:pt idx="853">
                  <c:v>820.55989530991496</c:v>
                </c:pt>
                <c:pt idx="854">
                  <c:v>826.46887079640749</c:v>
                </c:pt>
                <c:pt idx="855">
                  <c:v>826.63310208530231</c:v>
                </c:pt>
                <c:pt idx="856">
                  <c:v>838.80016053609825</c:v>
                </c:pt>
                <c:pt idx="857">
                  <c:v>844.07010159766696</c:v>
                </c:pt>
                <c:pt idx="858">
                  <c:v>846.65204773435516</c:v>
                </c:pt>
                <c:pt idx="859">
                  <c:v>850.55476446126841</c:v>
                </c:pt>
                <c:pt idx="860">
                  <c:v>855.06561374864884</c:v>
                </c:pt>
                <c:pt idx="861">
                  <c:v>857.54266662393366</c:v>
                </c:pt>
                <c:pt idx="862">
                  <c:v>862.33482131019173</c:v>
                </c:pt>
                <c:pt idx="863">
                  <c:v>863.10636466338428</c:v>
                </c:pt>
                <c:pt idx="864">
                  <c:v>864.59464787881734</c:v>
                </c:pt>
                <c:pt idx="865">
                  <c:v>866.46935682417143</c:v>
                </c:pt>
                <c:pt idx="866">
                  <c:v>868.84122905413653</c:v>
                </c:pt>
                <c:pt idx="867">
                  <c:v>869.06192037023379</c:v>
                </c:pt>
                <c:pt idx="868">
                  <c:v>869.83440971331822</c:v>
                </c:pt>
                <c:pt idx="869">
                  <c:v>871.21412473585167</c:v>
                </c:pt>
                <c:pt idx="870">
                  <c:v>871.379713776004</c:v>
                </c:pt>
                <c:pt idx="871">
                  <c:v>872.37335256563279</c:v>
                </c:pt>
                <c:pt idx="872">
                  <c:v>872.64939514427317</c:v>
                </c:pt>
                <c:pt idx="873">
                  <c:v>872.70460531916319</c:v>
                </c:pt>
                <c:pt idx="874">
                  <c:v>875.68677584541422</c:v>
                </c:pt>
                <c:pt idx="875">
                  <c:v>884.97494104231225</c:v>
                </c:pt>
                <c:pt idx="876">
                  <c:v>887.57620378842614</c:v>
                </c:pt>
                <c:pt idx="877">
                  <c:v>888.9049778383428</c:v>
                </c:pt>
                <c:pt idx="878">
                  <c:v>891.61887695487098</c:v>
                </c:pt>
                <c:pt idx="879">
                  <c:v>891.89587979480211</c:v>
                </c:pt>
                <c:pt idx="880">
                  <c:v>895.2764226864706</c:v>
                </c:pt>
                <c:pt idx="881">
                  <c:v>897.99342375887636</c:v>
                </c:pt>
                <c:pt idx="882">
                  <c:v>898.54807602672429</c:v>
                </c:pt>
                <c:pt idx="883">
                  <c:v>899.65754551177986</c:v>
                </c:pt>
                <c:pt idx="884">
                  <c:v>900.8227251236267</c:v>
                </c:pt>
                <c:pt idx="885">
                  <c:v>901.98814709802457</c:v>
                </c:pt>
                <c:pt idx="886">
                  <c:v>902.09915230494414</c:v>
                </c:pt>
                <c:pt idx="887">
                  <c:v>903.70897474138656</c:v>
                </c:pt>
                <c:pt idx="888">
                  <c:v>906.26343353260427</c:v>
                </c:pt>
                <c:pt idx="889">
                  <c:v>907.54109852854776</c:v>
                </c:pt>
                <c:pt idx="890">
                  <c:v>907.81889020405049</c:v>
                </c:pt>
                <c:pt idx="891">
                  <c:v>908.04113342142398</c:v>
                </c:pt>
                <c:pt idx="892">
                  <c:v>908.26338541785606</c:v>
                </c:pt>
                <c:pt idx="893">
                  <c:v>908.59677987228702</c:v>
                </c:pt>
                <c:pt idx="894">
                  <c:v>910.48638813473167</c:v>
                </c:pt>
                <c:pt idx="895">
                  <c:v>911.04227592899429</c:v>
                </c:pt>
                <c:pt idx="896">
                  <c:v>911.54262182575485</c:v>
                </c:pt>
                <c:pt idx="897">
                  <c:v>915.54698731958888</c:v>
                </c:pt>
                <c:pt idx="898">
                  <c:v>916.21465771529097</c:v>
                </c:pt>
                <c:pt idx="899">
                  <c:v>916.32594378259273</c:v>
                </c:pt>
                <c:pt idx="900">
                  <c:v>917.49457974346615</c:v>
                </c:pt>
                <c:pt idx="901">
                  <c:v>923.50852031423949</c:v>
                </c:pt>
                <c:pt idx="902">
                  <c:v>924.34429445903129</c:v>
                </c:pt>
                <c:pt idx="903">
                  <c:v>925.12446130864544</c:v>
                </c:pt>
                <c:pt idx="904">
                  <c:v>925.84899788481619</c:v>
                </c:pt>
                <c:pt idx="905">
                  <c:v>928.97113420948222</c:v>
                </c:pt>
                <c:pt idx="906">
                  <c:v>929.02690221239652</c:v>
                </c:pt>
                <c:pt idx="907">
                  <c:v>930.42127976112215</c:v>
                </c:pt>
                <c:pt idx="908">
                  <c:v>930.92333921675731</c:v>
                </c:pt>
                <c:pt idx="909">
                  <c:v>931.64861427114977</c:v>
                </c:pt>
                <c:pt idx="910">
                  <c:v>932.15078180697799</c:v>
                </c:pt>
                <c:pt idx="911">
                  <c:v>932.54138711957887</c:v>
                </c:pt>
                <c:pt idx="912">
                  <c:v>932.82040728564652</c:v>
                </c:pt>
                <c:pt idx="913">
                  <c:v>940.63850743018497</c:v>
                </c:pt>
                <c:pt idx="914">
                  <c:v>944.04830588745006</c:v>
                </c:pt>
                <c:pt idx="915">
                  <c:v>948.57920114400986</c:v>
                </c:pt>
                <c:pt idx="916">
                  <c:v>954.00978208721608</c:v>
                </c:pt>
                <c:pt idx="917">
                  <c:v>954.12180661760328</c:v>
                </c:pt>
                <c:pt idx="918">
                  <c:v>955.29819533476632</c:v>
                </c:pt>
                <c:pt idx="919">
                  <c:v>955.29819533476632</c:v>
                </c:pt>
                <c:pt idx="920">
                  <c:v>956.36275335675759</c:v>
                </c:pt>
                <c:pt idx="921">
                  <c:v>956.58689580676719</c:v>
                </c:pt>
                <c:pt idx="922">
                  <c:v>958.99697555749594</c:v>
                </c:pt>
                <c:pt idx="923">
                  <c:v>960.67902062942039</c:v>
                </c:pt>
                <c:pt idx="924">
                  <c:v>961.63239616810017</c:v>
                </c:pt>
                <c:pt idx="925">
                  <c:v>961.74456829853762</c:v>
                </c:pt>
                <c:pt idx="926">
                  <c:v>982.47738209253851</c:v>
                </c:pt>
                <c:pt idx="927">
                  <c:v>983.6595115893964</c:v>
                </c:pt>
                <c:pt idx="928">
                  <c:v>989.96821935952914</c:v>
                </c:pt>
                <c:pt idx="929">
                  <c:v>990.36273810631997</c:v>
                </c:pt>
                <c:pt idx="930">
                  <c:v>990.58818924308218</c:v>
                </c:pt>
                <c:pt idx="931">
                  <c:v>991.20822431342674</c:v>
                </c:pt>
                <c:pt idx="932">
                  <c:v>993.91459451864068</c:v>
                </c:pt>
                <c:pt idx="933">
                  <c:v>994.19657942423203</c:v>
                </c:pt>
                <c:pt idx="934">
                  <c:v>994.53497907492363</c:v>
                </c:pt>
                <c:pt idx="935">
                  <c:v>994.98620875174151</c:v>
                </c:pt>
                <c:pt idx="936">
                  <c:v>1000.51656671613</c:v>
                </c:pt>
                <c:pt idx="937">
                  <c:v>1000.9682525174053</c:v>
                </c:pt>
                <c:pt idx="938">
                  <c:v>1003.283682094582</c:v>
                </c:pt>
                <c:pt idx="939">
                  <c:v>1005.2609828479331</c:v>
                </c:pt>
                <c:pt idx="940">
                  <c:v>1005.8825561001266</c:v>
                </c:pt>
                <c:pt idx="941">
                  <c:v>1007.7476656239998</c:v>
                </c:pt>
                <c:pt idx="942">
                  <c:v>1008.6521715511485</c:v>
                </c:pt>
                <c:pt idx="943">
                  <c:v>1008.7087077329019</c:v>
                </c:pt>
                <c:pt idx="944">
                  <c:v>1010.4050426670947</c:v>
                </c:pt>
                <c:pt idx="945">
                  <c:v>1012.9504501593256</c:v>
                </c:pt>
                <c:pt idx="946">
                  <c:v>1013.4030807138691</c:v>
                </c:pt>
                <c:pt idx="947">
                  <c:v>1013.9123310938086</c:v>
                </c:pt>
                <c:pt idx="948">
                  <c:v>1019.9700771485474</c:v>
                </c:pt>
                <c:pt idx="949">
                  <c:v>1020.3099453707484</c:v>
                </c:pt>
                <c:pt idx="950">
                  <c:v>1020.5365348899313</c:v>
                </c:pt>
                <c:pt idx="951">
                  <c:v>1022.8595710965262</c:v>
                </c:pt>
                <c:pt idx="952">
                  <c:v>1028.6994572256754</c:v>
                </c:pt>
                <c:pt idx="953">
                  <c:v>1029.7206018296779</c:v>
                </c:pt>
                <c:pt idx="954">
                  <c:v>1031.4228940412747</c:v>
                </c:pt>
                <c:pt idx="955">
                  <c:v>1033.7501371308645</c:v>
                </c:pt>
                <c:pt idx="956">
                  <c:v>1034.2611154538067</c:v>
                </c:pt>
                <c:pt idx="957">
                  <c:v>1034.3746720617303</c:v>
                </c:pt>
                <c:pt idx="958">
                  <c:v>1034.5450109753087</c:v>
                </c:pt>
                <c:pt idx="959">
                  <c:v>1037.2710865249246</c:v>
                </c:pt>
                <c:pt idx="960">
                  <c:v>1042.2152292955918</c:v>
                </c:pt>
                <c:pt idx="961">
                  <c:v>1043.0112151700862</c:v>
                </c:pt>
                <c:pt idx="962">
                  <c:v>1045.2860356173924</c:v>
                </c:pt>
                <c:pt idx="963">
                  <c:v>1047.5048055403154</c:v>
                </c:pt>
                <c:pt idx="964">
                  <c:v>1054.8495766074527</c:v>
                </c:pt>
                <c:pt idx="965">
                  <c:v>1058.0977571339442</c:v>
                </c:pt>
                <c:pt idx="966">
                  <c:v>1058.2687617855952</c:v>
                </c:pt>
                <c:pt idx="967">
                  <c:v>1063.3440719784962</c:v>
                </c:pt>
                <c:pt idx="968">
                  <c:v>1064.2569327806605</c:v>
                </c:pt>
                <c:pt idx="969">
                  <c:v>1064.9416674361721</c:v>
                </c:pt>
                <c:pt idx="970">
                  <c:v>1065.0557972989873</c:v>
                </c:pt>
                <c:pt idx="971">
                  <c:v>1065.569407914953</c:v>
                </c:pt>
                <c:pt idx="972">
                  <c:v>1069.5085149661224</c:v>
                </c:pt>
                <c:pt idx="973">
                  <c:v>1073.3358572616144</c:v>
                </c:pt>
                <c:pt idx="974">
                  <c:v>1074.5931145315683</c:v>
                </c:pt>
                <c:pt idx="975">
                  <c:v>1077.2799307268306</c:v>
                </c:pt>
                <c:pt idx="976">
                  <c:v>1077.9089286865515</c:v>
                </c:pt>
                <c:pt idx="977">
                  <c:v>1078.9955303230472</c:v>
                </c:pt>
                <c:pt idx="978">
                  <c:v>1080.1395275813454</c:v>
                </c:pt>
                <c:pt idx="979">
                  <c:v>1082.4281559259616</c:v>
                </c:pt>
                <c:pt idx="980">
                  <c:v>1083.916217374471</c:v>
                </c:pt>
                <c:pt idx="981">
                  <c:v>1085.3473821629782</c:v>
                </c:pt>
                <c:pt idx="982">
                  <c:v>1092.5081506009774</c:v>
                </c:pt>
                <c:pt idx="983">
                  <c:v>1093.3679962158967</c:v>
                </c:pt>
                <c:pt idx="984">
                  <c:v>1095.2600736909314</c:v>
                </c:pt>
                <c:pt idx="985">
                  <c:v>1097.669001488393</c:v>
                </c:pt>
                <c:pt idx="986">
                  <c:v>1101.5137361517361</c:v>
                </c:pt>
                <c:pt idx="987">
                  <c:v>1102.3174117234691</c:v>
                </c:pt>
                <c:pt idx="988">
                  <c:v>1105.5905829329711</c:v>
                </c:pt>
                <c:pt idx="989">
                  <c:v>1109.727554354431</c:v>
                </c:pt>
                <c:pt idx="990">
                  <c:v>1111.969550030095</c:v>
                </c:pt>
                <c:pt idx="991">
                  <c:v>1112.1420442891517</c:v>
                </c:pt>
                <c:pt idx="992">
                  <c:v>1115.0176435069243</c:v>
                </c:pt>
                <c:pt idx="993">
                  <c:v>1118.0096569326386</c:v>
                </c:pt>
                <c:pt idx="994">
                  <c:v>1120.9455076302131</c:v>
                </c:pt>
                <c:pt idx="995">
                  <c:v>1123.0186927605262</c:v>
                </c:pt>
                <c:pt idx="996">
                  <c:v>1123.9403260910562</c:v>
                </c:pt>
                <c:pt idx="997">
                  <c:v>1123.9979326217747</c:v>
                </c:pt>
                <c:pt idx="998">
                  <c:v>1124.0555396756959</c:v>
                </c:pt>
                <c:pt idx="999">
                  <c:v>1126.4755083058285</c:v>
                </c:pt>
                <c:pt idx="1000">
                  <c:v>1126.9941930392006</c:v>
                </c:pt>
                <c:pt idx="1001">
                  <c:v>1128.2622673403373</c:v>
                </c:pt>
                <c:pt idx="1002">
                  <c:v>1128.6081496973236</c:v>
                </c:pt>
                <c:pt idx="1003">
                  <c:v>1129.2999708591401</c:v>
                </c:pt>
                <c:pt idx="1004">
                  <c:v>1130.8568436046951</c:v>
                </c:pt>
                <c:pt idx="1005">
                  <c:v>1133.6832519897071</c:v>
                </c:pt>
                <c:pt idx="1006">
                  <c:v>1134.6641355921254</c:v>
                </c:pt>
                <c:pt idx="1007">
                  <c:v>1137.4922322738878</c:v>
                </c:pt>
                <c:pt idx="1008">
                  <c:v>1137.4922322738878</c:v>
                </c:pt>
                <c:pt idx="1009">
                  <c:v>1138.5314395399789</c:v>
                </c:pt>
                <c:pt idx="1010">
                  <c:v>1147.1402516840944</c:v>
                </c:pt>
                <c:pt idx="1011">
                  <c:v>1150.0317057644338</c:v>
                </c:pt>
                <c:pt idx="1012">
                  <c:v>1152.1143580971816</c:v>
                </c:pt>
                <c:pt idx="1013">
                  <c:v>1155.818514987249</c:v>
                </c:pt>
                <c:pt idx="1014">
                  <c:v>1155.818514987249</c:v>
                </c:pt>
                <c:pt idx="1015">
                  <c:v>1158.3663575163291</c:v>
                </c:pt>
                <c:pt idx="1016">
                  <c:v>1161.2049108296653</c:v>
                </c:pt>
                <c:pt idx="1017">
                  <c:v>1161.2628534665016</c:v>
                </c:pt>
                <c:pt idx="1018">
                  <c:v>1161.7264132440853</c:v>
                </c:pt>
                <c:pt idx="1019">
                  <c:v>1163.2911726693981</c:v>
                </c:pt>
                <c:pt idx="1020">
                  <c:v>1167.1757274960351</c:v>
                </c:pt>
                <c:pt idx="1021">
                  <c:v>1171.8750869723192</c:v>
                </c:pt>
                <c:pt idx="1022">
                  <c:v>1177.2167514704645</c:v>
                </c:pt>
                <c:pt idx="1023">
                  <c:v>1179.9473350225219</c:v>
                </c:pt>
                <c:pt idx="1024">
                  <c:v>1183.6092698306227</c:v>
                </c:pt>
                <c:pt idx="1025">
                  <c:v>1186.517026430025</c:v>
                </c:pt>
                <c:pt idx="1026">
                  <c:v>1188.9605392170852</c:v>
                </c:pt>
                <c:pt idx="1027">
                  <c:v>1190.1826368964046</c:v>
                </c:pt>
                <c:pt idx="1028">
                  <c:v>1192.5692925849314</c:v>
                </c:pt>
                <c:pt idx="1029">
                  <c:v>1192.8021834427011</c:v>
                </c:pt>
                <c:pt idx="1030">
                  <c:v>1193.1515351928319</c:v>
                </c:pt>
                <c:pt idx="1031">
                  <c:v>1195.0733014503132</c:v>
                </c:pt>
                <c:pt idx="1032">
                  <c:v>1197.2286762460253</c:v>
                </c:pt>
                <c:pt idx="1033">
                  <c:v>1197.3452030781625</c:v>
                </c:pt>
                <c:pt idx="1034">
                  <c:v>1199.7344569892932</c:v>
                </c:pt>
                <c:pt idx="1035">
                  <c:v>1204.223930231974</c:v>
                </c:pt>
                <c:pt idx="1036">
                  <c:v>1209.1833822894664</c:v>
                </c:pt>
                <c:pt idx="1037">
                  <c:v>1209.8254650150948</c:v>
                </c:pt>
                <c:pt idx="1038">
                  <c:v>1210.5843701695806</c:v>
                </c:pt>
                <c:pt idx="1039">
                  <c:v>1210.8178969068169</c:v>
                </c:pt>
                <c:pt idx="1040">
                  <c:v>1215.3148873105761</c:v>
                </c:pt>
                <c:pt idx="1041">
                  <c:v>1215.8407081358841</c:v>
                </c:pt>
                <c:pt idx="1042">
                  <c:v>1216.6003004488166</c:v>
                </c:pt>
                <c:pt idx="1043">
                  <c:v>1218.1197450567108</c:v>
                </c:pt>
                <c:pt idx="1044">
                  <c:v>1220.2241635248492</c:v>
                </c:pt>
                <c:pt idx="1045">
                  <c:v>1225.078547266389</c:v>
                </c:pt>
                <c:pt idx="1046">
                  <c:v>1226.4243620773852</c:v>
                </c:pt>
                <c:pt idx="1047">
                  <c:v>1226.5414022466064</c:v>
                </c:pt>
                <c:pt idx="1048">
                  <c:v>1227.7704475929893</c:v>
                </c:pt>
                <c:pt idx="1049">
                  <c:v>1228.2387146905887</c:v>
                </c:pt>
                <c:pt idx="1050">
                  <c:v>1229.8779073211936</c:v>
                </c:pt>
                <c:pt idx="1051">
                  <c:v>1231.3418109426918</c:v>
                </c:pt>
                <c:pt idx="1052">
                  <c:v>1233.8604724713887</c:v>
                </c:pt>
                <c:pt idx="1053">
                  <c:v>1243.2991958395874</c:v>
                </c:pt>
                <c:pt idx="1054">
                  <c:v>1245.1181079966454</c:v>
                </c:pt>
                <c:pt idx="1055">
                  <c:v>1247.4071125230187</c:v>
                </c:pt>
                <c:pt idx="1056">
                  <c:v>1251.2238417348976</c:v>
                </c:pt>
                <c:pt idx="1057">
                  <c:v>1253.3974020502428</c:v>
                </c:pt>
                <c:pt idx="1058">
                  <c:v>1255.1014902876984</c:v>
                </c:pt>
                <c:pt idx="1059">
                  <c:v>1255.8655307641191</c:v>
                </c:pt>
                <c:pt idx="1060">
                  <c:v>1259.157764292431</c:v>
                </c:pt>
                <c:pt idx="1061">
                  <c:v>1262.686925660619</c:v>
                </c:pt>
                <c:pt idx="1062">
                  <c:v>1262.922268093344</c:v>
                </c:pt>
                <c:pt idx="1063">
                  <c:v>1265.5704301385663</c:v>
                </c:pt>
                <c:pt idx="1064">
                  <c:v>1267.0420753247058</c:v>
                </c:pt>
                <c:pt idx="1065">
                  <c:v>1270.3397109090913</c:v>
                </c:pt>
                <c:pt idx="1066">
                  <c:v>1272.3426224657521</c:v>
                </c:pt>
                <c:pt idx="1067">
                  <c:v>1273.2264461468892</c:v>
                </c:pt>
                <c:pt idx="1068">
                  <c:v>1276.2912506203736</c:v>
                </c:pt>
                <c:pt idx="1069">
                  <c:v>1276.9987076348423</c:v>
                </c:pt>
                <c:pt idx="1070">
                  <c:v>1278.7676690539706</c:v>
                </c:pt>
                <c:pt idx="1071">
                  <c:v>1280.6550631921368</c:v>
                </c:pt>
                <c:pt idx="1072">
                  <c:v>1282.5429752752848</c:v>
                </c:pt>
                <c:pt idx="1073">
                  <c:v>1284.4904268661342</c:v>
                </c:pt>
                <c:pt idx="1074">
                  <c:v>1284.8445681109856</c:v>
                </c:pt>
                <c:pt idx="1075">
                  <c:v>1285.0806723813507</c:v>
                </c:pt>
                <c:pt idx="1076">
                  <c:v>1288.0917104091229</c:v>
                </c:pt>
                <c:pt idx="1077">
                  <c:v>1296.0684432394696</c:v>
                </c:pt>
                <c:pt idx="1078">
                  <c:v>1296.8961860643972</c:v>
                </c:pt>
                <c:pt idx="1079">
                  <c:v>1296.955314332487</c:v>
                </c:pt>
                <c:pt idx="1080">
                  <c:v>1297.0144431046213</c:v>
                </c:pt>
                <c:pt idx="1081">
                  <c:v>1297.1918324452336</c:v>
                </c:pt>
                <c:pt idx="1082">
                  <c:v>1299.0251212186872</c:v>
                </c:pt>
                <c:pt idx="1083">
                  <c:v>1299.7940638407301</c:v>
                </c:pt>
                <c:pt idx="1084">
                  <c:v>1303.5216837848457</c:v>
                </c:pt>
                <c:pt idx="1085">
                  <c:v>1304.1727429645664</c:v>
                </c:pt>
                <c:pt idx="1086">
                  <c:v>1304.3503151280363</c:v>
                </c:pt>
                <c:pt idx="1087">
                  <c:v>1306.303907818756</c:v>
                </c:pt>
                <c:pt idx="1088">
                  <c:v>1306.4815343218615</c:v>
                </c:pt>
                <c:pt idx="1089">
                  <c:v>1307.7250465952202</c:v>
                </c:pt>
                <c:pt idx="1090">
                  <c:v>1308.1988238946178</c:v>
                </c:pt>
                <c:pt idx="1091">
                  <c:v>1308.9095501830666</c:v>
                </c:pt>
                <c:pt idx="1092">
                  <c:v>1310.5089490185587</c:v>
                </c:pt>
                <c:pt idx="1093">
                  <c:v>1316.9695052540208</c:v>
                </c:pt>
                <c:pt idx="1094">
                  <c:v>1320.587648759147</c:v>
                </c:pt>
                <c:pt idx="1095">
                  <c:v>1320.587648759147</c:v>
                </c:pt>
                <c:pt idx="1096">
                  <c:v>1324.741916049255</c:v>
                </c:pt>
                <c:pt idx="1097">
                  <c:v>1326.4043105490346</c:v>
                </c:pt>
                <c:pt idx="1098">
                  <c:v>1329.3144457654835</c:v>
                </c:pt>
                <c:pt idx="1099">
                  <c:v>1341.7405502979389</c:v>
                </c:pt>
                <c:pt idx="1100">
                  <c:v>1341.9785833473425</c:v>
                </c:pt>
                <c:pt idx="1101">
                  <c:v>1342.9903129150493</c:v>
                </c:pt>
                <c:pt idx="1102">
                  <c:v>1345.7286572390251</c:v>
                </c:pt>
                <c:pt idx="1103">
                  <c:v>1348.5871853684853</c:v>
                </c:pt>
                <c:pt idx="1104">
                  <c:v>1348.8850147824464</c:v>
                </c:pt>
                <c:pt idx="1105">
                  <c:v>1351.0297544063149</c:v>
                </c:pt>
                <c:pt idx="1106">
                  <c:v>1353.4731610373385</c:v>
                </c:pt>
                <c:pt idx="1107">
                  <c:v>1356.2155405881704</c:v>
                </c:pt>
                <c:pt idx="1108">
                  <c:v>1356.5733199264891</c:v>
                </c:pt>
                <c:pt idx="1109">
                  <c:v>1358.8993222827892</c:v>
                </c:pt>
                <c:pt idx="1110">
                  <c:v>1359.7941400567445</c:v>
                </c:pt>
                <c:pt idx="1111">
                  <c:v>1360.0327770297556</c:v>
                </c:pt>
                <c:pt idx="1112">
                  <c:v>1361.5244383732261</c:v>
                </c:pt>
                <c:pt idx="1113">
                  <c:v>1361.7631330261077</c:v>
                </c:pt>
                <c:pt idx="1114">
                  <c:v>1368.3303516308788</c:v>
                </c:pt>
                <c:pt idx="1115">
                  <c:v>1370.2419435177842</c:v>
                </c:pt>
                <c:pt idx="1116">
                  <c:v>1373.0505153184042</c:v>
                </c:pt>
                <c:pt idx="1117">
                  <c:v>1374.3057632471093</c:v>
                </c:pt>
                <c:pt idx="1118">
                  <c:v>1374.9035772110083</c:v>
                </c:pt>
                <c:pt idx="1119">
                  <c:v>1374.9633613341421</c:v>
                </c:pt>
                <c:pt idx="1120">
                  <c:v>1375.0829310676431</c:v>
                </c:pt>
                <c:pt idx="1121">
                  <c:v>1375.621019406504</c:v>
                </c:pt>
                <c:pt idx="1122">
                  <c:v>1376.5777200303671</c:v>
                </c:pt>
                <c:pt idx="1123">
                  <c:v>1382.7395163240503</c:v>
                </c:pt>
                <c:pt idx="1124">
                  <c:v>1383.9365906018297</c:v>
                </c:pt>
                <c:pt idx="1125">
                  <c:v>1386.1516997501833</c:v>
                </c:pt>
                <c:pt idx="1126">
                  <c:v>1388.1279088808028</c:v>
                </c:pt>
                <c:pt idx="1127">
                  <c:v>1388.3674859690677</c:v>
                </c:pt>
                <c:pt idx="1128">
                  <c:v>1389.0263637437347</c:v>
                </c:pt>
                <c:pt idx="1129">
                  <c:v>1389.6853013253426</c:v>
                </c:pt>
                <c:pt idx="1130">
                  <c:v>1392.1418681561986</c:v>
                </c:pt>
                <c:pt idx="1131">
                  <c:v>1392.3216495544054</c:v>
                </c:pt>
                <c:pt idx="1132">
                  <c:v>1399.4565620142102</c:v>
                </c:pt>
                <c:pt idx="1133">
                  <c:v>1399.5165488675179</c:v>
                </c:pt>
                <c:pt idx="1134">
                  <c:v>1402.9366145342633</c:v>
                </c:pt>
                <c:pt idx="1135">
                  <c:v>1406.5384134349094</c:v>
                </c:pt>
                <c:pt idx="1136">
                  <c:v>1412.0045246713482</c:v>
                </c:pt>
                <c:pt idx="1137">
                  <c:v>1413.6271216681878</c:v>
                </c:pt>
                <c:pt idx="1138">
                  <c:v>1416.0917506577109</c:v>
                </c:pt>
                <c:pt idx="1139">
                  <c:v>1416.151873882159</c:v>
                </c:pt>
                <c:pt idx="1140">
                  <c:v>1417.7753866888104</c:v>
                </c:pt>
                <c:pt idx="1141">
                  <c:v>1425.7779153770446</c:v>
                </c:pt>
                <c:pt idx="1142">
                  <c:v>1425.8381176442024</c:v>
                </c:pt>
                <c:pt idx="1143">
                  <c:v>1428.0057258492286</c:v>
                </c:pt>
                <c:pt idx="1144">
                  <c:v>1430.2342074326134</c:v>
                </c:pt>
                <c:pt idx="1145">
                  <c:v>1433.0659485348835</c:v>
                </c:pt>
                <c:pt idx="1146">
                  <c:v>1441.2056866736239</c:v>
                </c:pt>
                <c:pt idx="1147">
                  <c:v>1445.7316141605504</c:v>
                </c:pt>
                <c:pt idx="1148">
                  <c:v>1452.0725273771643</c:v>
                </c:pt>
                <c:pt idx="1149">
                  <c:v>1455.2752214395227</c:v>
                </c:pt>
                <c:pt idx="1150">
                  <c:v>1455.6983211455286</c:v>
                </c:pt>
                <c:pt idx="1151">
                  <c:v>1459.8701529426198</c:v>
                </c:pt>
                <c:pt idx="1152">
                  <c:v>1462.6526622338877</c:v>
                </c:pt>
                <c:pt idx="1153">
                  <c:v>1464.8915148280473</c:v>
                </c:pt>
                <c:pt idx="1154">
                  <c:v>1471.4303516324892</c:v>
                </c:pt>
                <c:pt idx="1155">
                  <c:v>1471.7937865469446</c:v>
                </c:pt>
                <c:pt idx="1156">
                  <c:v>1481.0672813283188</c:v>
                </c:pt>
                <c:pt idx="1157">
                  <c:v>1484.4036646763473</c:v>
                </c:pt>
                <c:pt idx="1158">
                  <c:v>1484.7070449355222</c:v>
                </c:pt>
                <c:pt idx="1159">
                  <c:v>1488.6520900659627</c:v>
                </c:pt>
                <c:pt idx="1160">
                  <c:v>1493.0243732949891</c:v>
                </c:pt>
                <c:pt idx="1161">
                  <c:v>1497.5815006418879</c:v>
                </c:pt>
                <c:pt idx="1162">
                  <c:v>1501.1683506840375</c:v>
                </c:pt>
                <c:pt idx="1163">
                  <c:v>1505.9128671397839</c:v>
                </c:pt>
                <c:pt idx="1164">
                  <c:v>1509.6253670425522</c:v>
                </c:pt>
                <c:pt idx="1165">
                  <c:v>1512.1216615897188</c:v>
                </c:pt>
                <c:pt idx="1166">
                  <c:v>1512.1216615897188</c:v>
                </c:pt>
                <c:pt idx="1167">
                  <c:v>1514.0705516221471</c:v>
                </c:pt>
                <c:pt idx="1168">
                  <c:v>1518.8839843750923</c:v>
                </c:pt>
                <c:pt idx="1169">
                  <c:v>1520.7736199692679</c:v>
                </c:pt>
                <c:pt idx="1170">
                  <c:v>1525.4692296297421</c:v>
                </c:pt>
                <c:pt idx="1171">
                  <c:v>1529.6794031104621</c:v>
                </c:pt>
                <c:pt idx="1172">
                  <c:v>1531.1443469277988</c:v>
                </c:pt>
                <c:pt idx="1173">
                  <c:v>1532.182182657707</c:v>
                </c:pt>
                <c:pt idx="1174">
                  <c:v>1534.5636236288831</c:v>
                </c:pt>
                <c:pt idx="1175">
                  <c:v>1536.3959974899556</c:v>
                </c:pt>
                <c:pt idx="1176">
                  <c:v>1537.006884627152</c:v>
                </c:pt>
                <c:pt idx="1177">
                  <c:v>1539.4509122641443</c:v>
                </c:pt>
                <c:pt idx="1178">
                  <c:v>1539.8786958915696</c:v>
                </c:pt>
                <c:pt idx="1179">
                  <c:v>1540.1231542137809</c:v>
                </c:pt>
                <c:pt idx="1180">
                  <c:v>1540.2453862479404</c:v>
                </c:pt>
                <c:pt idx="1181">
                  <c:v>1542.8127013254493</c:v>
                </c:pt>
                <c:pt idx="1182">
                  <c:v>1545.6254912102247</c:v>
                </c:pt>
                <c:pt idx="1183">
                  <c:v>1546.4205935405664</c:v>
                </c:pt>
                <c:pt idx="1184">
                  <c:v>1548.6840193960195</c:v>
                </c:pt>
                <c:pt idx="1185">
                  <c:v>1553.4577091859792</c:v>
                </c:pt>
                <c:pt idx="1186">
                  <c:v>1557.7442633577339</c:v>
                </c:pt>
                <c:pt idx="1187">
                  <c:v>1557.9280250779605</c:v>
                </c:pt>
                <c:pt idx="1188">
                  <c:v>1559.09194900635</c:v>
                </c:pt>
                <c:pt idx="1189">
                  <c:v>1559.4595397044664</c:v>
                </c:pt>
                <c:pt idx="1190">
                  <c:v>1561.2977507031237</c:v>
                </c:pt>
                <c:pt idx="1191">
                  <c:v>1561.6041609214828</c:v>
                </c:pt>
                <c:pt idx="1192">
                  <c:v>1563.8719668851354</c:v>
                </c:pt>
                <c:pt idx="1193">
                  <c:v>1564.178477187507</c:v>
                </c:pt>
                <c:pt idx="1194">
                  <c:v>1568.2868641291582</c:v>
                </c:pt>
                <c:pt idx="1195">
                  <c:v>1576.8170474557985</c:v>
                </c:pt>
                <c:pt idx="1196">
                  <c:v>1581.4849160009776</c:v>
                </c:pt>
                <c:pt idx="1197">
                  <c:v>1581.9149892138994</c:v>
                </c:pt>
                <c:pt idx="1198">
                  <c:v>1585.6022849649919</c:v>
                </c:pt>
                <c:pt idx="1199">
                  <c:v>1588.3688774640957</c:v>
                </c:pt>
                <c:pt idx="1200">
                  <c:v>1588.5533511026031</c:v>
                </c:pt>
                <c:pt idx="1201">
                  <c:v>1598.2749881286848</c:v>
                </c:pt>
                <c:pt idx="1202">
                  <c:v>1598.3981225698744</c:v>
                </c:pt>
                <c:pt idx="1203">
                  <c:v>1600.7380364370135</c:v>
                </c:pt>
                <c:pt idx="1204">
                  <c:v>1603.2018413041137</c:v>
                </c:pt>
                <c:pt idx="1205">
                  <c:v>1603.9411302355404</c:v>
                </c:pt>
                <c:pt idx="1206">
                  <c:v>1604.0643516732284</c:v>
                </c:pt>
                <c:pt idx="1207">
                  <c:v>1608.5632272926309</c:v>
                </c:pt>
                <c:pt idx="1208">
                  <c:v>1609.1797075914933</c:v>
                </c:pt>
                <c:pt idx="1209">
                  <c:v>1612.8179019597621</c:v>
                </c:pt>
                <c:pt idx="1210">
                  <c:v>1616.0875104098177</c:v>
                </c:pt>
                <c:pt idx="1211">
                  <c:v>1616.7045661670895</c:v>
                </c:pt>
                <c:pt idx="1212">
                  <c:v>1622.8159600496822</c:v>
                </c:pt>
                <c:pt idx="1213">
                  <c:v>1626.0896127041278</c:v>
                </c:pt>
                <c:pt idx="1214">
                  <c:v>1629.0555704223377</c:v>
                </c:pt>
                <c:pt idx="1215">
                  <c:v>1629.859037056043</c:v>
                </c:pt>
                <c:pt idx="1216">
                  <c:v>1632.2699134965421</c:v>
                </c:pt>
                <c:pt idx="1217">
                  <c:v>1632.3935674497332</c:v>
                </c:pt>
                <c:pt idx="1218">
                  <c:v>1636.7226392799146</c:v>
                </c:pt>
                <c:pt idx="1219">
                  <c:v>1637.3412658994575</c:v>
                </c:pt>
                <c:pt idx="1220">
                  <c:v>1639.8162416047796</c:v>
                </c:pt>
                <c:pt idx="1221">
                  <c:v>1640.5588806766559</c:v>
                </c:pt>
                <c:pt idx="1222">
                  <c:v>1641.1777981576633</c:v>
                </c:pt>
                <c:pt idx="1223">
                  <c:v>1643.2205585083375</c:v>
                </c:pt>
                <c:pt idx="1224">
                  <c:v>1647.6173185832295</c:v>
                </c:pt>
                <c:pt idx="1225">
                  <c:v>1649.4138574800447</c:v>
                </c:pt>
                <c:pt idx="1226">
                  <c:v>1650.0334449423231</c:v>
                </c:pt>
                <c:pt idx="1227">
                  <c:v>1657.9062755863752</c:v>
                </c:pt>
                <c:pt idx="1228">
                  <c:v>1658.8986631134378</c:v>
                </c:pt>
                <c:pt idx="1229">
                  <c:v>1661.6283454538407</c:v>
                </c:pt>
                <c:pt idx="1230">
                  <c:v>1664.358931800987</c:v>
                </c:pt>
                <c:pt idx="1231">
                  <c:v>1665.3520963256158</c:v>
                </c:pt>
                <c:pt idx="1232">
                  <c:v>1666.0349662261181</c:v>
                </c:pt>
                <c:pt idx="1233">
                  <c:v>1666.8420670672676</c:v>
                </c:pt>
                <c:pt idx="1234">
                  <c:v>1672.4318495410539</c:v>
                </c:pt>
                <c:pt idx="1235">
                  <c:v>1672.9910354227825</c:v>
                </c:pt>
                <c:pt idx="1236">
                  <c:v>1674.6688194567591</c:v>
                </c:pt>
                <c:pt idx="1237">
                  <c:v>1678.1497499668124</c:v>
                </c:pt>
                <c:pt idx="1238">
                  <c:v>1680.3260726922706</c:v>
                </c:pt>
                <c:pt idx="1239">
                  <c:v>1681.818737620616</c:v>
                </c:pt>
                <c:pt idx="1240">
                  <c:v>1685.4893439830707</c:v>
                </c:pt>
                <c:pt idx="1241">
                  <c:v>1685.800486681941</c:v>
                </c:pt>
                <c:pt idx="1242">
                  <c:v>1685.9871778769032</c:v>
                </c:pt>
                <c:pt idx="1243">
                  <c:v>1687.6053433759225</c:v>
                </c:pt>
                <c:pt idx="1244">
                  <c:v>1688.0410569675159</c:v>
                </c:pt>
                <c:pt idx="1245">
                  <c:v>1693.2713944952727</c:v>
                </c:pt>
                <c:pt idx="1246">
                  <c:v>1697.3832419967214</c:v>
                </c:pt>
                <c:pt idx="1247">
                  <c:v>1700.6866419662913</c:v>
                </c:pt>
                <c:pt idx="1248">
                  <c:v>1701.5594554694687</c:v>
                </c:pt>
                <c:pt idx="1249">
                  <c:v>1705.8001262631371</c:v>
                </c:pt>
                <c:pt idx="1250">
                  <c:v>1706.1120247633382</c:v>
                </c:pt>
                <c:pt idx="1251">
                  <c:v>1707.9836586575134</c:v>
                </c:pt>
                <c:pt idx="1252">
                  <c:v>1717.9102641550326</c:v>
                </c:pt>
                <c:pt idx="1253">
                  <c:v>1719.2846762954048</c:v>
                </c:pt>
                <c:pt idx="1254">
                  <c:v>1720.4093614467542</c:v>
                </c:pt>
                <c:pt idx="1255">
                  <c:v>1722.1591687796251</c:v>
                </c:pt>
                <c:pt idx="1256">
                  <c:v>1725.3472468185948</c:v>
                </c:pt>
                <c:pt idx="1257">
                  <c:v>1725.3472468185948</c:v>
                </c:pt>
                <c:pt idx="1258">
                  <c:v>1737.5480045366351</c:v>
                </c:pt>
                <c:pt idx="1259">
                  <c:v>1738.0489220484794</c:v>
                </c:pt>
                <c:pt idx="1260">
                  <c:v>1738.9255984849476</c:v>
                </c:pt>
                <c:pt idx="1261">
                  <c:v>1744.4381981637443</c:v>
                </c:pt>
                <c:pt idx="1262">
                  <c:v>1745.5035420571589</c:v>
                </c:pt>
                <c:pt idx="1263">
                  <c:v>1745.5035420571589</c:v>
                </c:pt>
                <c:pt idx="1264">
                  <c:v>1748.8257596152939</c:v>
                </c:pt>
                <c:pt idx="1265">
                  <c:v>1759.490619139631</c:v>
                </c:pt>
                <c:pt idx="1266">
                  <c:v>1765.8958857312405</c:v>
                </c:pt>
                <c:pt idx="1267">
                  <c:v>1766.6497592767648</c:v>
                </c:pt>
                <c:pt idx="1268">
                  <c:v>1767.9063614276113</c:v>
                </c:pt>
                <c:pt idx="1269">
                  <c:v>1767.9691963330324</c:v>
                </c:pt>
                <c:pt idx="1270">
                  <c:v>1771.1743822272645</c:v>
                </c:pt>
                <c:pt idx="1271">
                  <c:v>1781.9927809401318</c:v>
                </c:pt>
                <c:pt idx="1272">
                  <c:v>1784.3847111558164</c:v>
                </c:pt>
                <c:pt idx="1273">
                  <c:v>1784.7624444656062</c:v>
                </c:pt>
                <c:pt idx="1274">
                  <c:v>1784.9513172676857</c:v>
                </c:pt>
                <c:pt idx="1275">
                  <c:v>1786.0216738798749</c:v>
                </c:pt>
                <c:pt idx="1276">
                  <c:v>1786.0216738798749</c:v>
                </c:pt>
                <c:pt idx="1277">
                  <c:v>1786.2105739984054</c:v>
                </c:pt>
                <c:pt idx="1278">
                  <c:v>1788.4776949313357</c:v>
                </c:pt>
                <c:pt idx="1279">
                  <c:v>1790.6194061533099</c:v>
                </c:pt>
                <c:pt idx="1280">
                  <c:v>1791.3124252991672</c:v>
                </c:pt>
                <c:pt idx="1281">
                  <c:v>1792.3205513685832</c:v>
                </c:pt>
                <c:pt idx="1282">
                  <c:v>1794.0220280186368</c:v>
                </c:pt>
                <c:pt idx="1283">
                  <c:v>1797.2998794263492</c:v>
                </c:pt>
                <c:pt idx="1284">
                  <c:v>1797.8673245586649</c:v>
                </c:pt>
                <c:pt idx="1285">
                  <c:v>1798.3086962042821</c:v>
                </c:pt>
                <c:pt idx="1286">
                  <c:v>1799.9482713915952</c:v>
                </c:pt>
                <c:pt idx="1287">
                  <c:v>1800.0113381045676</c:v>
                </c:pt>
                <c:pt idx="1288">
                  <c:v>1800.8312466791213</c:v>
                </c:pt>
                <c:pt idx="1289">
                  <c:v>1803.6068909183841</c:v>
                </c:pt>
                <c:pt idx="1290">
                  <c:v>1803.6068909183841</c:v>
                </c:pt>
                <c:pt idx="1291">
                  <c:v>1803.6068909183841</c:v>
                </c:pt>
                <c:pt idx="1292">
                  <c:v>1806.2571887254887</c:v>
                </c:pt>
                <c:pt idx="1293">
                  <c:v>1809.287079737652</c:v>
                </c:pt>
                <c:pt idx="1294">
                  <c:v>1813.1390724193195</c:v>
                </c:pt>
                <c:pt idx="1295">
                  <c:v>1816.4240684792398</c:v>
                </c:pt>
                <c:pt idx="1296">
                  <c:v>1816.4240684792398</c:v>
                </c:pt>
                <c:pt idx="1297">
                  <c:v>1822.7448063400434</c:v>
                </c:pt>
                <c:pt idx="1298">
                  <c:v>1825.7803658375242</c:v>
                </c:pt>
                <c:pt idx="1299">
                  <c:v>1826.5394183027181</c:v>
                </c:pt>
                <c:pt idx="1300">
                  <c:v>1836.7296560682591</c:v>
                </c:pt>
                <c:pt idx="1301">
                  <c:v>1841.6707427297297</c:v>
                </c:pt>
                <c:pt idx="1302">
                  <c:v>1841.7974732811253</c:v>
                </c:pt>
                <c:pt idx="1303">
                  <c:v>1842.4945234956299</c:v>
                </c:pt>
                <c:pt idx="1304">
                  <c:v>1843.5085119253279</c:v>
                </c:pt>
                <c:pt idx="1305">
                  <c:v>1846.0439869001818</c:v>
                </c:pt>
                <c:pt idx="1306">
                  <c:v>1847.9460653649242</c:v>
                </c:pt>
                <c:pt idx="1307">
                  <c:v>1851.0536635663043</c:v>
                </c:pt>
                <c:pt idx="1308">
                  <c:v>1861.4624476373772</c:v>
                </c:pt>
                <c:pt idx="1309">
                  <c:v>1863.8124388954448</c:v>
                </c:pt>
                <c:pt idx="1310">
                  <c:v>1864.6382571531665</c:v>
                </c:pt>
                <c:pt idx="1311">
                  <c:v>1868.3235994184445</c:v>
                </c:pt>
                <c:pt idx="1312">
                  <c:v>1885.9450390814998</c:v>
                </c:pt>
                <c:pt idx="1313">
                  <c:v>1886.0723943085586</c:v>
                </c:pt>
                <c:pt idx="1314">
                  <c:v>1888.556177849887</c:v>
                </c:pt>
                <c:pt idx="1315">
                  <c:v>1892.2512639804379</c:v>
                </c:pt>
                <c:pt idx="1316">
                  <c:v>1895.884102067854</c:v>
                </c:pt>
                <c:pt idx="1317">
                  <c:v>1901.878257566822</c:v>
                </c:pt>
                <c:pt idx="1318">
                  <c:v>1903.2179145579546</c:v>
                </c:pt>
                <c:pt idx="1319">
                  <c:v>1913.6867379388502</c:v>
                </c:pt>
                <c:pt idx="1320">
                  <c:v>1915.5391745893655</c:v>
                </c:pt>
                <c:pt idx="1321">
                  <c:v>1915.6669425907776</c:v>
                </c:pt>
                <c:pt idx="1322">
                  <c:v>1916.9447201618618</c:v>
                </c:pt>
                <c:pt idx="1323">
                  <c:v>1917.391984211702</c:v>
                </c:pt>
                <c:pt idx="1324">
                  <c:v>1918.0309705361767</c:v>
                </c:pt>
                <c:pt idx="1325">
                  <c:v>1918.0309705361767</c:v>
                </c:pt>
                <c:pt idx="1326">
                  <c:v>1918.0309705361767</c:v>
                </c:pt>
                <c:pt idx="1327">
                  <c:v>1919.245166667434</c:v>
                </c:pt>
                <c:pt idx="1328">
                  <c:v>1922.2493917201718</c:v>
                </c:pt>
                <c:pt idx="1329">
                  <c:v>1925.0627444050192</c:v>
                </c:pt>
                <c:pt idx="1330">
                  <c:v>1927.6210814045594</c:v>
                </c:pt>
                <c:pt idx="1331">
                  <c:v>1930.8199980440679</c:v>
                </c:pt>
                <c:pt idx="1332">
                  <c:v>1930.8199980440679</c:v>
                </c:pt>
                <c:pt idx="1333">
                  <c:v>1945.1006145864687</c:v>
                </c:pt>
                <c:pt idx="1334">
                  <c:v>1954.5262879299191</c:v>
                </c:pt>
                <c:pt idx="1335">
                  <c:v>1970.8994897439452</c:v>
                </c:pt>
                <c:pt idx="1336">
                  <c:v>1972.5705180437346</c:v>
                </c:pt>
                <c:pt idx="1337">
                  <c:v>1975.2704975316444</c:v>
                </c:pt>
                <c:pt idx="1338">
                  <c:v>1975.78486699678</c:v>
                </c:pt>
                <c:pt idx="1339">
                  <c:v>1979.5792076785781</c:v>
                </c:pt>
                <c:pt idx="1340">
                  <c:v>1979.5792076785781</c:v>
                </c:pt>
                <c:pt idx="1341">
                  <c:v>1981.9594871570507</c:v>
                </c:pt>
                <c:pt idx="1342">
                  <c:v>1986.5287281596832</c:v>
                </c:pt>
                <c:pt idx="1343">
                  <c:v>1987.6230989147728</c:v>
                </c:pt>
                <c:pt idx="1344">
                  <c:v>1991.2933814736909</c:v>
                </c:pt>
                <c:pt idx="1345">
                  <c:v>1994.9006552497492</c:v>
                </c:pt>
                <c:pt idx="1346">
                  <c:v>2003.4734150405475</c:v>
                </c:pt>
                <c:pt idx="1347">
                  <c:v>2006.375718799573</c:v>
                </c:pt>
                <c:pt idx="1348">
                  <c:v>2017.6062534742657</c:v>
                </c:pt>
                <c:pt idx="1349">
                  <c:v>2025.6176535614645</c:v>
                </c:pt>
                <c:pt idx="1350">
                  <c:v>2027.7508440783183</c:v>
                </c:pt>
                <c:pt idx="1351">
                  <c:v>2031.4365581603231</c:v>
                </c:pt>
                <c:pt idx="1352">
                  <c:v>2036.4177407952452</c:v>
                </c:pt>
                <c:pt idx="1353">
                  <c:v>2037.0001245431649</c:v>
                </c:pt>
                <c:pt idx="1354">
                  <c:v>2039.5889209306924</c:v>
                </c:pt>
                <c:pt idx="1355">
                  <c:v>2040.7541051783444</c:v>
                </c:pt>
                <c:pt idx="1356">
                  <c:v>2047.5538055542941</c:v>
                </c:pt>
                <c:pt idx="1357">
                  <c:v>2049.1734840509848</c:v>
                </c:pt>
                <c:pt idx="1358">
                  <c:v>2051.5062952325175</c:v>
                </c:pt>
                <c:pt idx="1359">
                  <c:v>2053.3859110806907</c:v>
                </c:pt>
                <c:pt idx="1360">
                  <c:v>2053.4507318933797</c:v>
                </c:pt>
                <c:pt idx="1361">
                  <c:v>2053.7100194589048</c:v>
                </c:pt>
                <c:pt idx="1362">
                  <c:v>2054.0341386236314</c:v>
                </c:pt>
                <c:pt idx="1363">
                  <c:v>2054.0341386236314</c:v>
                </c:pt>
                <c:pt idx="1364">
                  <c:v>2056.1735955869467</c:v>
                </c:pt>
                <c:pt idx="1365">
                  <c:v>2058.9620774756436</c:v>
                </c:pt>
                <c:pt idx="1366">
                  <c:v>2059.9349912290509</c:v>
                </c:pt>
                <c:pt idx="1367">
                  <c:v>2059.9349912290509</c:v>
                </c:pt>
                <c:pt idx="1368">
                  <c:v>2072.9164323000427</c:v>
                </c:pt>
                <c:pt idx="1369">
                  <c:v>2078.3087809841695</c:v>
                </c:pt>
                <c:pt idx="1370">
                  <c:v>2093.917745823635</c:v>
                </c:pt>
                <c:pt idx="1371">
                  <c:v>2102.3177571533438</c:v>
                </c:pt>
                <c:pt idx="1372">
                  <c:v>2105.379994524787</c:v>
                </c:pt>
                <c:pt idx="1373">
                  <c:v>2114.4419174928616</c:v>
                </c:pt>
                <c:pt idx="1374">
                  <c:v>2114.8332651944993</c:v>
                </c:pt>
                <c:pt idx="1375">
                  <c:v>2119.0085953493635</c:v>
                </c:pt>
                <c:pt idx="1376">
                  <c:v>2121.0316481907712</c:v>
                </c:pt>
                <c:pt idx="1377">
                  <c:v>2123.4467952635569</c:v>
                </c:pt>
                <c:pt idx="1378">
                  <c:v>2125.0136886888604</c:v>
                </c:pt>
                <c:pt idx="1379">
                  <c:v>2127.1032611101336</c:v>
                </c:pt>
                <c:pt idx="1380">
                  <c:v>2131.2183792748265</c:v>
                </c:pt>
                <c:pt idx="1381">
                  <c:v>2134.0280792182612</c:v>
                </c:pt>
                <c:pt idx="1382">
                  <c:v>2141.2846544063123</c:v>
                </c:pt>
                <c:pt idx="1383">
                  <c:v>2154.2417841579272</c:v>
                </c:pt>
                <c:pt idx="1384">
                  <c:v>2158.9575816592696</c:v>
                </c:pt>
                <c:pt idx="1385">
                  <c:v>2163.675570069172</c:v>
                </c:pt>
                <c:pt idx="1386">
                  <c:v>2166.1009434640846</c:v>
                </c:pt>
                <c:pt idx="1387">
                  <c:v>2173.5773468463103</c:v>
                </c:pt>
                <c:pt idx="1388">
                  <c:v>2177.1207131485812</c:v>
                </c:pt>
                <c:pt idx="1389">
                  <c:v>2197.2229599244847</c:v>
                </c:pt>
                <c:pt idx="1390">
                  <c:v>2214.004843582271</c:v>
                </c:pt>
                <c:pt idx="1391">
                  <c:v>2226.9223447188301</c:v>
                </c:pt>
                <c:pt idx="1392">
                  <c:v>2242.6294180145037</c:v>
                </c:pt>
                <c:pt idx="1393">
                  <c:v>2249.6325904622463</c:v>
                </c:pt>
                <c:pt idx="1394">
                  <c:v>2260.9399926872002</c:v>
                </c:pt>
                <c:pt idx="1395">
                  <c:v>2265.7046302478057</c:v>
                </c:pt>
                <c:pt idx="1396">
                  <c:v>2270.6700762391156</c:v>
                </c:pt>
                <c:pt idx="1397">
                  <c:v>2276.9629803095222</c:v>
                </c:pt>
                <c:pt idx="1398">
                  <c:v>2278.2882773781012</c:v>
                </c:pt>
                <c:pt idx="1399">
                  <c:v>2282.7292258415264</c:v>
                </c:pt>
                <c:pt idx="1400">
                  <c:v>2289.0956035836925</c:v>
                </c:pt>
                <c:pt idx="1401">
                  <c:v>2305.6260843284967</c:v>
                </c:pt>
                <c:pt idx="1402">
                  <c:v>2307.2871793918357</c:v>
                </c:pt>
                <c:pt idx="1403">
                  <c:v>2308.2839596274903</c:v>
                </c:pt>
                <c:pt idx="1404">
                  <c:v>2309.2143711919844</c:v>
                </c:pt>
                <c:pt idx="1405">
                  <c:v>2312.8703382477765</c:v>
                </c:pt>
                <c:pt idx="1406">
                  <c:v>2320.7847671588734</c:v>
                </c:pt>
                <c:pt idx="1407">
                  <c:v>2321.915873536645</c:v>
                </c:pt>
                <c:pt idx="1408">
                  <c:v>2323.3132859741518</c:v>
                </c:pt>
                <c:pt idx="1409">
                  <c:v>2330.3030552224272</c:v>
                </c:pt>
                <c:pt idx="1410">
                  <c:v>2356.3712194544446</c:v>
                </c:pt>
                <c:pt idx="1411">
                  <c:v>2369.7293796127483</c:v>
                </c:pt>
                <c:pt idx="1412">
                  <c:v>2375.0103267441682</c:v>
                </c:pt>
                <c:pt idx="1413">
                  <c:v>2375.210918913237</c:v>
                </c:pt>
                <c:pt idx="1414">
                  <c:v>2376.6151662305724</c:v>
                </c:pt>
                <c:pt idx="1415">
                  <c:v>2376.9495371707335</c:v>
                </c:pt>
                <c:pt idx="1416">
                  <c:v>2378.9559755134946</c:v>
                </c:pt>
                <c:pt idx="1417">
                  <c:v>2381.6986974147267</c:v>
                </c:pt>
                <c:pt idx="1418">
                  <c:v>2385.1782503466397</c:v>
                </c:pt>
                <c:pt idx="1419">
                  <c:v>2385.5798076293822</c:v>
                </c:pt>
                <c:pt idx="1420">
                  <c:v>2392.3415401708248</c:v>
                </c:pt>
                <c:pt idx="1421">
                  <c:v>2395.8244356587702</c:v>
                </c:pt>
                <c:pt idx="1422">
                  <c:v>2395.9584149836733</c:v>
                </c:pt>
                <c:pt idx="1423">
                  <c:v>2402.5924091354818</c:v>
                </c:pt>
                <c:pt idx="1424">
                  <c:v>2403.3967982764402</c:v>
                </c:pt>
                <c:pt idx="1425">
                  <c:v>2406.0114638696905</c:v>
                </c:pt>
                <c:pt idx="1426">
                  <c:v>2410.0352229683522</c:v>
                </c:pt>
                <c:pt idx="1427">
                  <c:v>2417.3487597282065</c:v>
                </c:pt>
                <c:pt idx="1428">
                  <c:v>2419.6310241885899</c:v>
                </c:pt>
                <c:pt idx="1429">
                  <c:v>2426.2119146724372</c:v>
                </c:pt>
                <c:pt idx="1430">
                  <c:v>2426.4134313403783</c:v>
                </c:pt>
                <c:pt idx="1431">
                  <c:v>2432.460610553283</c:v>
                </c:pt>
                <c:pt idx="1432">
                  <c:v>2436.8972728098688</c:v>
                </c:pt>
                <c:pt idx="1433">
                  <c:v>2439.318005974063</c:v>
                </c:pt>
                <c:pt idx="1434">
                  <c:v>2439.8560171563172</c:v>
                </c:pt>
                <c:pt idx="1435">
                  <c:v>2444.7665525333546</c:v>
                </c:pt>
                <c:pt idx="1436">
                  <c:v>2447.7273569762601</c:v>
                </c:pt>
                <c:pt idx="1437">
                  <c:v>2479.6722833010226</c:v>
                </c:pt>
                <c:pt idx="1438">
                  <c:v>2483.182233919812</c:v>
                </c:pt>
                <c:pt idx="1439">
                  <c:v>2492.4347428348728</c:v>
                </c:pt>
                <c:pt idx="1440">
                  <c:v>2497.6383247730691</c:v>
                </c:pt>
                <c:pt idx="1441">
                  <c:v>2499.1930969635073</c:v>
                </c:pt>
                <c:pt idx="1442">
                  <c:v>2506.4289199937652</c:v>
                </c:pt>
                <c:pt idx="1443">
                  <c:v>2506.4965658663768</c:v>
                </c:pt>
                <c:pt idx="1444">
                  <c:v>2509.4733755771144</c:v>
                </c:pt>
                <c:pt idx="1445">
                  <c:v>2514.7523270407028</c:v>
                </c:pt>
                <c:pt idx="1446">
                  <c:v>2518.4083926922685</c:v>
                </c:pt>
                <c:pt idx="1447">
                  <c:v>2523.9623953010923</c:v>
                </c:pt>
                <c:pt idx="1448">
                  <c:v>2530.4680087449033</c:v>
                </c:pt>
                <c:pt idx="1449">
                  <c:v>2531.6882151908271</c:v>
                </c:pt>
                <c:pt idx="1450">
                  <c:v>2538.3337971093583</c:v>
                </c:pt>
                <c:pt idx="1451">
                  <c:v>2540.3689136544594</c:v>
                </c:pt>
                <c:pt idx="1452">
                  <c:v>2565.7016776369405</c:v>
                </c:pt>
                <c:pt idx="1453">
                  <c:v>2573.9992787286465</c:v>
                </c:pt>
                <c:pt idx="1454">
                  <c:v>2574.3394683461156</c:v>
                </c:pt>
                <c:pt idx="1455">
                  <c:v>2586.3884632365721</c:v>
                </c:pt>
                <c:pt idx="1456">
                  <c:v>2588.9768449390026</c:v>
                </c:pt>
                <c:pt idx="1457">
                  <c:v>2592.7923266392336</c:v>
                </c:pt>
                <c:pt idx="1458">
                  <c:v>2592.7923266392336</c:v>
                </c:pt>
                <c:pt idx="1459">
                  <c:v>2592.8604713296131</c:v>
                </c:pt>
                <c:pt idx="1460">
                  <c:v>2596.6090281883526</c:v>
                </c:pt>
                <c:pt idx="1461">
                  <c:v>2604.1096685781499</c:v>
                </c:pt>
                <c:pt idx="1462">
                  <c:v>2605.3374934318658</c:v>
                </c:pt>
                <c:pt idx="1463">
                  <c:v>2612.9801165517492</c:v>
                </c:pt>
                <c:pt idx="1464">
                  <c:v>2614.277115430124</c:v>
                </c:pt>
                <c:pt idx="1465">
                  <c:v>2642.1621517897179</c:v>
                </c:pt>
                <c:pt idx="1466">
                  <c:v>2654.4162961217044</c:v>
                </c:pt>
                <c:pt idx="1467">
                  <c:v>2657.1563376655345</c:v>
                </c:pt>
                <c:pt idx="1468">
                  <c:v>2661.2675529083513</c:v>
                </c:pt>
                <c:pt idx="1469">
                  <c:v>2694.1382435426153</c:v>
                </c:pt>
                <c:pt idx="1470">
                  <c:v>2694.894133590195</c:v>
                </c:pt>
                <c:pt idx="1471">
                  <c:v>2707.8201156546593</c:v>
                </c:pt>
                <c:pt idx="1472">
                  <c:v>2710.9160980076617</c:v>
                </c:pt>
                <c:pt idx="1473">
                  <c:v>2721.5859326956247</c:v>
                </c:pt>
                <c:pt idx="1474">
                  <c:v>2723.1699763348765</c:v>
                </c:pt>
                <c:pt idx="1475">
                  <c:v>2729.9216300144171</c:v>
                </c:pt>
                <c:pt idx="1476">
                  <c:v>2732.747382234727</c:v>
                </c:pt>
                <c:pt idx="1477">
                  <c:v>2757.6552492495266</c:v>
                </c:pt>
                <c:pt idx="1478">
                  <c:v>2772.9278323024196</c:v>
                </c:pt>
                <c:pt idx="1479">
                  <c:v>2783.650338168185</c:v>
                </c:pt>
                <c:pt idx="1480">
                  <c:v>2783.9963757360297</c:v>
                </c:pt>
                <c:pt idx="1481">
                  <c:v>2786.9034618093283</c:v>
                </c:pt>
                <c:pt idx="1482">
                  <c:v>2792.165585618171</c:v>
                </c:pt>
                <c:pt idx="1483">
                  <c:v>2792.2348385268019</c:v>
                </c:pt>
                <c:pt idx="1484">
                  <c:v>2799.0927313438096</c:v>
                </c:pt>
                <c:pt idx="1485">
                  <c:v>2849.3566524876856</c:v>
                </c:pt>
                <c:pt idx="1486">
                  <c:v>2874.1434897850318</c:v>
                </c:pt>
                <c:pt idx="1487">
                  <c:v>2891.9268888098745</c:v>
                </c:pt>
                <c:pt idx="1488">
                  <c:v>2896.6033637695732</c:v>
                </c:pt>
                <c:pt idx="1489">
                  <c:v>2897.5109308103119</c:v>
                </c:pt>
                <c:pt idx="1490">
                  <c:v>2908.6860731231441</c:v>
                </c:pt>
                <c:pt idx="1491">
                  <c:v>2931.6244658088171</c:v>
                </c:pt>
                <c:pt idx="1492">
                  <c:v>2933.7944599131829</c:v>
                </c:pt>
                <c:pt idx="1493">
                  <c:v>2946.6816465946595</c:v>
                </c:pt>
                <c:pt idx="1494">
                  <c:v>2946.8918660851759</c:v>
                </c:pt>
                <c:pt idx="1495">
                  <c:v>2948.3634943587558</c:v>
                </c:pt>
                <c:pt idx="1496">
                  <c:v>2949.0643262078888</c:v>
                </c:pt>
                <c:pt idx="1497">
                  <c:v>2968.4918340323311</c:v>
                </c:pt>
                <c:pt idx="1498">
                  <c:v>2970.0360083646578</c:v>
                </c:pt>
                <c:pt idx="1499">
                  <c:v>2977.7595140925082</c:v>
                </c:pt>
                <c:pt idx="1500">
                  <c:v>2978.7428204637777</c:v>
                </c:pt>
                <c:pt idx="1501">
                  <c:v>2984.7846888128461</c:v>
                </c:pt>
                <c:pt idx="1502">
                  <c:v>2998.2128285913886</c:v>
                </c:pt>
                <c:pt idx="1503">
                  <c:v>3003.7707290802805</c:v>
                </c:pt>
                <c:pt idx="1504">
                  <c:v>3008.9789060099938</c:v>
                </c:pt>
                <c:pt idx="1505">
                  <c:v>3024.3333782493423</c:v>
                </c:pt>
                <c:pt idx="1506">
                  <c:v>3027.8574560787456</c:v>
                </c:pt>
                <c:pt idx="1507">
                  <c:v>3030.1133371996284</c:v>
                </c:pt>
                <c:pt idx="1508">
                  <c:v>3048.2442039904417</c:v>
                </c:pt>
                <c:pt idx="1509">
                  <c:v>3059.3318949303371</c:v>
                </c:pt>
                <c:pt idx="1510">
                  <c:v>3059.4731962306273</c:v>
                </c:pt>
                <c:pt idx="1511">
                  <c:v>3063.430212563544</c:v>
                </c:pt>
                <c:pt idx="1512">
                  <c:v>3065.338459707747</c:v>
                </c:pt>
                <c:pt idx="1513">
                  <c:v>3086.7710509452072</c:v>
                </c:pt>
                <c:pt idx="1514">
                  <c:v>3095.9057288313525</c:v>
                </c:pt>
                <c:pt idx="1515">
                  <c:v>3111.4978673489254</c:v>
                </c:pt>
                <c:pt idx="1516">
                  <c:v>3128.4560087897139</c:v>
                </c:pt>
                <c:pt idx="1517">
                  <c:v>3133.9948298521244</c:v>
                </c:pt>
                <c:pt idx="1518">
                  <c:v>3145.5053848040156</c:v>
                </c:pt>
                <c:pt idx="1519">
                  <c:v>3146.3583859679402</c:v>
                </c:pt>
                <c:pt idx="1520">
                  <c:v>3147.2825277135616</c:v>
                </c:pt>
                <c:pt idx="1521">
                  <c:v>3154.4644218701328</c:v>
                </c:pt>
                <c:pt idx="1522">
                  <c:v>3157.7365712398469</c:v>
                </c:pt>
                <c:pt idx="1523">
                  <c:v>3164.9236781264763</c:v>
                </c:pt>
                <c:pt idx="1524">
                  <c:v>3169.4085362222331</c:v>
                </c:pt>
                <c:pt idx="1525">
                  <c:v>3176.4589787766413</c:v>
                </c:pt>
                <c:pt idx="1526">
                  <c:v>3179.1661201074503</c:v>
                </c:pt>
                <c:pt idx="1527">
                  <c:v>3205.5514841195672</c:v>
                </c:pt>
                <c:pt idx="1528">
                  <c:v>3216.6189861988951</c:v>
                </c:pt>
                <c:pt idx="1529">
                  <c:v>3220.548171255286</c:v>
                </c:pt>
                <c:pt idx="1530">
                  <c:v>3248.6544998268546</c:v>
                </c:pt>
                <c:pt idx="1531">
                  <c:v>3269.3570771697396</c:v>
                </c:pt>
                <c:pt idx="1532">
                  <c:v>3272.7266526409799</c:v>
                </c:pt>
                <c:pt idx="1533">
                  <c:v>3282.768186766375</c:v>
                </c:pt>
                <c:pt idx="1534">
                  <c:v>3283.6292030087616</c:v>
                </c:pt>
                <c:pt idx="1535">
                  <c:v>3284.5620263930373</c:v>
                </c:pt>
                <c:pt idx="1536">
                  <c:v>3300.4288918545899</c:v>
                </c:pt>
                <c:pt idx="1537">
                  <c:v>3308.1889194979399</c:v>
                </c:pt>
                <c:pt idx="1538">
                  <c:v>3308.8357685249052</c:v>
                </c:pt>
                <c:pt idx="1539">
                  <c:v>3337.4685091245997</c:v>
                </c:pt>
                <c:pt idx="1540">
                  <c:v>3344.6711443268855</c:v>
                </c:pt>
                <c:pt idx="1541">
                  <c:v>3344.6711443268855</c:v>
                </c:pt>
                <c:pt idx="1542">
                  <c:v>3366.2272691459102</c:v>
                </c:pt>
                <c:pt idx="1543">
                  <c:v>3372.5773143222591</c:v>
                </c:pt>
                <c:pt idx="1544">
                  <c:v>3373.5877902207512</c:v>
                </c:pt>
                <c:pt idx="1545">
                  <c:v>3384.7073947426525</c:v>
                </c:pt>
                <c:pt idx="1546">
                  <c:v>3384.7073947426525</c:v>
                </c:pt>
                <c:pt idx="1547">
                  <c:v>3384.7073947426525</c:v>
                </c:pt>
                <c:pt idx="1548">
                  <c:v>3387.8858947165591</c:v>
                </c:pt>
                <c:pt idx="1549">
                  <c:v>3416.6664832435076</c:v>
                </c:pt>
                <c:pt idx="1550">
                  <c:v>3464.7278925714613</c:v>
                </c:pt>
                <c:pt idx="1551">
                  <c:v>3467.2691458248592</c:v>
                </c:pt>
                <c:pt idx="1552">
                  <c:v>3470.3191874848858</c:v>
                </c:pt>
                <c:pt idx="1553">
                  <c:v>3473.8783104852346</c:v>
                </c:pt>
                <c:pt idx="1554">
                  <c:v>3478.8914890126125</c:v>
                </c:pt>
                <c:pt idx="1555">
                  <c:v>3485.6508818522266</c:v>
                </c:pt>
                <c:pt idx="1556">
                  <c:v>3485.723579083412</c:v>
                </c:pt>
                <c:pt idx="1557">
                  <c:v>3489.431577382848</c:v>
                </c:pt>
                <c:pt idx="1558">
                  <c:v>3490.0860194940615</c:v>
                </c:pt>
                <c:pt idx="1559">
                  <c:v>3495.6134892685618</c:v>
                </c:pt>
                <c:pt idx="1560">
                  <c:v>3502.8893879977327</c:v>
                </c:pt>
                <c:pt idx="1561">
                  <c:v>3503.8354977101321</c:v>
                </c:pt>
                <c:pt idx="1562">
                  <c:v>3519.927901141949</c:v>
                </c:pt>
                <c:pt idx="1563">
                  <c:v>3522.0407697088631</c:v>
                </c:pt>
                <c:pt idx="1564">
                  <c:v>3525.8300554240768</c:v>
                </c:pt>
                <c:pt idx="1565">
                  <c:v>3525.8300554240768</c:v>
                </c:pt>
                <c:pt idx="1566">
                  <c:v>3526.4131014938021</c:v>
                </c:pt>
                <c:pt idx="1567">
                  <c:v>3540.4125235002202</c:v>
                </c:pt>
                <c:pt idx="1568">
                  <c:v>3551.2120097391262</c:v>
                </c:pt>
                <c:pt idx="1569">
                  <c:v>3562.0917193765104</c:v>
                </c:pt>
                <c:pt idx="1570">
                  <c:v>3573.0517853684682</c:v>
                </c:pt>
                <c:pt idx="1571">
                  <c:v>3584.0192004089745</c:v>
                </c:pt>
                <c:pt idx="1572">
                  <c:v>3649.0960927292481</c:v>
                </c:pt>
                <c:pt idx="1573">
                  <c:v>3655.5590472828376</c:v>
                </c:pt>
                <c:pt idx="1574">
                  <c:v>3668.271897727936</c:v>
                </c:pt>
                <c:pt idx="1575">
                  <c:v>3690.1928784723013</c:v>
                </c:pt>
                <c:pt idx="1576">
                  <c:v>3704.9945722120701</c:v>
                </c:pt>
                <c:pt idx="1577">
                  <c:v>3708.6049030814816</c:v>
                </c:pt>
                <c:pt idx="1578">
                  <c:v>3708.7522798096506</c:v>
                </c:pt>
                <c:pt idx="1579">
                  <c:v>3716.3439068546086</c:v>
                </c:pt>
                <c:pt idx="1580">
                  <c:v>3722.9801365583698</c:v>
                </c:pt>
                <c:pt idx="1581">
                  <c:v>3727.1106482606383</c:v>
                </c:pt>
                <c:pt idx="1582">
                  <c:v>3730.7994485349614</c:v>
                </c:pt>
                <c:pt idx="1583">
                  <c:v>3760.3384349172238</c:v>
                </c:pt>
                <c:pt idx="1584">
                  <c:v>3782.3779097039646</c:v>
                </c:pt>
                <c:pt idx="1585">
                  <c:v>3787.2629270818848</c:v>
                </c:pt>
                <c:pt idx="1586">
                  <c:v>3790.372289174521</c:v>
                </c:pt>
                <c:pt idx="1587">
                  <c:v>3796.8148774802416</c:v>
                </c:pt>
                <c:pt idx="1588">
                  <c:v>3805.18639137521</c:v>
                </c:pt>
                <c:pt idx="1589">
                  <c:v>3830.5476046063964</c:v>
                </c:pt>
                <c:pt idx="1590">
                  <c:v>3845.395688450275</c:v>
                </c:pt>
                <c:pt idx="1591">
                  <c:v>3871.5586142127731</c:v>
                </c:pt>
                <c:pt idx="1592">
                  <c:v>3879.4447723714457</c:v>
                </c:pt>
                <c:pt idx="1593">
                  <c:v>3882.5704412400119</c:v>
                </c:pt>
                <c:pt idx="1594">
                  <c:v>3895.5254660201435</c:v>
                </c:pt>
                <c:pt idx="1595">
                  <c:v>3923.7014020105776</c:v>
                </c:pt>
                <c:pt idx="1596">
                  <c:v>3924.9696095694085</c:v>
                </c:pt>
                <c:pt idx="1597">
                  <c:v>3927.207840033619</c:v>
                </c:pt>
                <c:pt idx="1598">
                  <c:v>3930.8642123182171</c:v>
                </c:pt>
                <c:pt idx="1599">
                  <c:v>3935.4170549883561</c:v>
                </c:pt>
                <c:pt idx="1600">
                  <c:v>3954.1629129278022</c:v>
                </c:pt>
                <c:pt idx="1601">
                  <c:v>3963.5804682536523</c:v>
                </c:pt>
                <c:pt idx="1602">
                  <c:v>3968.0667266511377</c:v>
                </c:pt>
                <c:pt idx="1603">
                  <c:v>3968.0667266511377</c:v>
                </c:pt>
                <c:pt idx="1604">
                  <c:v>3997.9283114090217</c:v>
                </c:pt>
                <c:pt idx="1605">
                  <c:v>4004.0712884207842</c:v>
                </c:pt>
                <c:pt idx="1606">
                  <c:v>4005.4200204962167</c:v>
                </c:pt>
                <c:pt idx="1607">
                  <c:v>4012.3150776337502</c:v>
                </c:pt>
                <c:pt idx="1608">
                  <c:v>4106.326734965337</c:v>
                </c:pt>
                <c:pt idx="1609">
                  <c:v>4125.6982637814835</c:v>
                </c:pt>
                <c:pt idx="1610">
                  <c:v>4171.1513469170632</c:v>
                </c:pt>
                <c:pt idx="1611">
                  <c:v>4224.2143788463973</c:v>
                </c:pt>
                <c:pt idx="1612">
                  <c:v>4255.8481740237776</c:v>
                </c:pt>
                <c:pt idx="1613">
                  <c:v>4269.6707008177627</c:v>
                </c:pt>
                <c:pt idx="1614">
                  <c:v>4280.8420952927709</c:v>
                </c:pt>
                <c:pt idx="1615">
                  <c:v>4307.694284819363</c:v>
                </c:pt>
                <c:pt idx="1616">
                  <c:v>4312.4904010837463</c:v>
                </c:pt>
                <c:pt idx="1617">
                  <c:v>4312.5665391753655</c:v>
                </c:pt>
                <c:pt idx="1618">
                  <c:v>4322.924013882448</c:v>
                </c:pt>
                <c:pt idx="1619">
                  <c:v>4341.6724256479074</c:v>
                </c:pt>
                <c:pt idx="1620">
                  <c:v>4372.1948395368072</c:v>
                </c:pt>
                <c:pt idx="1621">
                  <c:v>4379.832618048973</c:v>
                </c:pt>
                <c:pt idx="1622">
                  <c:v>4387.4732596961276</c:v>
                </c:pt>
                <c:pt idx="1623">
                  <c:v>4387.4732596961276</c:v>
                </c:pt>
                <c:pt idx="1624">
                  <c:v>4388.5431778095235</c:v>
                </c:pt>
                <c:pt idx="1625">
                  <c:v>4393.1291757836061</c:v>
                </c:pt>
                <c:pt idx="1626">
                  <c:v>4399.0925107671701</c:v>
                </c:pt>
                <c:pt idx="1627">
                  <c:v>4402.6866409725935</c:v>
                </c:pt>
                <c:pt idx="1628">
                  <c:v>4408.4232601821141</c:v>
                </c:pt>
                <c:pt idx="1629">
                  <c:v>4408.4232601821141</c:v>
                </c:pt>
                <c:pt idx="1630">
                  <c:v>4514.1848406445215</c:v>
                </c:pt>
                <c:pt idx="1631">
                  <c:v>4537.4949977188198</c:v>
                </c:pt>
                <c:pt idx="1632">
                  <c:v>4544.7317486053116</c:v>
                </c:pt>
                <c:pt idx="1633">
                  <c:v>4544.8087485767837</c:v>
                </c:pt>
                <c:pt idx="1634">
                  <c:v>4548.3510488634374</c:v>
                </c:pt>
                <c:pt idx="1635">
                  <c:v>4552.8952978529142</c:v>
                </c:pt>
                <c:pt idx="1636">
                  <c:v>4599.1629807967493</c:v>
                </c:pt>
                <c:pt idx="1637">
                  <c:v>4606.883965748586</c:v>
                </c:pt>
                <c:pt idx="1638">
                  <c:v>4613.9897130889913</c:v>
                </c:pt>
                <c:pt idx="1639">
                  <c:v>4625.4256002509301</c:v>
                </c:pt>
                <c:pt idx="1640">
                  <c:v>4636.7901938006171</c:v>
                </c:pt>
                <c:pt idx="1641">
                  <c:v>4652.8034750058205</c:v>
                </c:pt>
                <c:pt idx="1642">
                  <c:v>4654.8930314774798</c:v>
                </c:pt>
                <c:pt idx="1643">
                  <c:v>4662.6338712498609</c:v>
                </c:pt>
                <c:pt idx="1644">
                  <c:v>4668.2864149099705</c:v>
                </c:pt>
                <c:pt idx="1645">
                  <c:v>4670.4549010785177</c:v>
                </c:pt>
                <c:pt idx="1646">
                  <c:v>4676.5742865366601</c:v>
                </c:pt>
                <c:pt idx="1647">
                  <c:v>4716.9739137965389</c:v>
                </c:pt>
                <c:pt idx="1648">
                  <c:v>4723.1838564562267</c:v>
                </c:pt>
                <c:pt idx="1649">
                  <c:v>4746.2534568617466</c:v>
                </c:pt>
                <c:pt idx="1650">
                  <c:v>4748.8959453277439</c:v>
                </c:pt>
                <c:pt idx="1651">
                  <c:v>4772.5367818919212</c:v>
                </c:pt>
                <c:pt idx="1652">
                  <c:v>4774.0151620697352</c:v>
                </c:pt>
                <c:pt idx="1653">
                  <c:v>4785.2228882475865</c:v>
                </c:pt>
                <c:pt idx="1654">
                  <c:v>4849.5410504258307</c:v>
                </c:pt>
                <c:pt idx="1655">
                  <c:v>4863.3639027185827</c:v>
                </c:pt>
                <c:pt idx="1656">
                  <c:v>4866.0200939872939</c:v>
                </c:pt>
                <c:pt idx="1657">
                  <c:v>4870.3175243147816</c:v>
                </c:pt>
                <c:pt idx="1658">
                  <c:v>4901.6739454313183</c:v>
                </c:pt>
                <c:pt idx="1659">
                  <c:v>4909.5001308474602</c:v>
                </c:pt>
                <c:pt idx="1660">
                  <c:v>4910.1263397750654</c:v>
                </c:pt>
                <c:pt idx="1661">
                  <c:v>4912.8662024633268</c:v>
                </c:pt>
                <c:pt idx="1662">
                  <c:v>4925.0820913060106</c:v>
                </c:pt>
                <c:pt idx="1663">
                  <c:v>4930.3306273587841</c:v>
                </c:pt>
                <c:pt idx="1664">
                  <c:v>4959.8854359008392</c:v>
                </c:pt>
                <c:pt idx="1665">
                  <c:v>5008.5710730749061</c:v>
                </c:pt>
                <c:pt idx="1666">
                  <c:v>5077.6871312016692</c:v>
                </c:pt>
                <c:pt idx="1667">
                  <c:v>5085.5717501545396</c:v>
                </c:pt>
                <c:pt idx="1668">
                  <c:v>5087.2278470313058</c:v>
                </c:pt>
                <c:pt idx="1669">
                  <c:v>5145.1834347056765</c:v>
                </c:pt>
                <c:pt idx="1670">
                  <c:v>5161.0781160198167</c:v>
                </c:pt>
                <c:pt idx="1671">
                  <c:v>5488.9501401903253</c:v>
                </c:pt>
                <c:pt idx="1672">
                  <c:v>5488.9501401903253</c:v>
                </c:pt>
                <c:pt idx="1673">
                  <c:v>5609.4923889204983</c:v>
                </c:pt>
                <c:pt idx="1674">
                  <c:v>6269.2898679982845</c:v>
                </c:pt>
                <c:pt idx="1675">
                  <c:v>6586.8841858705046</c:v>
                </c:pt>
                <c:pt idx="1676">
                  <c:v>6905.9681877315634</c:v>
                </c:pt>
                <c:pt idx="1677">
                  <c:v>6968.6439095975629</c:v>
                </c:pt>
                <c:pt idx="1678">
                  <c:v>6977.0539404564779</c:v>
                </c:pt>
                <c:pt idx="1679">
                  <c:v>7036.0641035100252</c:v>
                </c:pt>
                <c:pt idx="1680">
                  <c:v>7207.3262035773296</c:v>
                </c:pt>
                <c:pt idx="1681">
                  <c:v>7828.1347093973518</c:v>
                </c:pt>
                <c:pt idx="1682">
                  <c:v>8796.405008829377</c:v>
                </c:pt>
                <c:pt idx="1683">
                  <c:v>8829.1173566564903</c:v>
                </c:pt>
                <c:pt idx="1684">
                  <c:v>9387.6907518782991</c:v>
                </c:pt>
                <c:pt idx="1685">
                  <c:v>9432.0985816109242</c:v>
                </c:pt>
                <c:pt idx="1686">
                  <c:v>9449.9969748431122</c:v>
                </c:pt>
                <c:pt idx="1687">
                  <c:v>9512.9123257378778</c:v>
                </c:pt>
                <c:pt idx="1688">
                  <c:v>9655.1474064562262</c:v>
                </c:pt>
                <c:pt idx="1689">
                  <c:v>9761.7348763748978</c:v>
                </c:pt>
                <c:pt idx="1690">
                  <c:v>9854.5302758322741</c:v>
                </c:pt>
                <c:pt idx="1691">
                  <c:v>9896.9003326216916</c:v>
                </c:pt>
                <c:pt idx="1692">
                  <c:v>10211.630768703924</c:v>
                </c:pt>
                <c:pt idx="1693">
                  <c:v>10440.53458115932</c:v>
                </c:pt>
                <c:pt idx="1694">
                  <c:v>11598.533332616778</c:v>
                </c:pt>
                <c:pt idx="1695">
                  <c:v>11654.95302951968</c:v>
                </c:pt>
                <c:pt idx="1696">
                  <c:v>12267.657915845937</c:v>
                </c:pt>
                <c:pt idx="1697">
                  <c:v>13035.614294144947</c:v>
                </c:pt>
                <c:pt idx="1698">
                  <c:v>14021.332932943518</c:v>
                </c:pt>
                <c:pt idx="1699">
                  <c:v>15079.087258987138</c:v>
                </c:pt>
                <c:pt idx="1700">
                  <c:v>18500.748890961448</c:v>
                </c:pt>
                <c:pt idx="1701">
                  <c:v>26018.3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2.5"/>
        </c:scaling>
        <c:delete val="0"/>
        <c:axPos val="b"/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9616"/>
        <c:crosses val="autoZero"/>
        <c:crossBetween val="midCat"/>
      </c:valAx>
      <c:valAx>
        <c:axId val="310729616"/>
        <c:scaling>
          <c:orientation val="minMax"/>
          <c:max val="16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Luminous Distance (Gpc)</a:t>
                </a:r>
              </a:p>
            </c:rich>
          </c:tx>
          <c:layout>
            <c:manualLayout>
              <c:xMode val="edge"/>
              <c:yMode val="edge"/>
              <c:x val="4.0342400381770463E-3"/>
              <c:y val="0.161153432143744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,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8632"/>
        <c:crosses val="autoZero"/>
        <c:crossBetween val="midCat"/>
        <c:majorUnit val="4000"/>
        <c:minorUnit val="50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56811648543931"/>
          <c:y val="2.3067220764071156E-2"/>
          <c:w val="0.80790807399075115"/>
          <c:h val="0.83505103528725577"/>
        </c:manualLayout>
      </c:layout>
      <c:scatterChart>
        <c:scatterStyle val="smoothMarker"/>
        <c:varyColors val="0"/>
        <c:ser>
          <c:idx val="0"/>
          <c:order val="0"/>
          <c:tx>
            <c:v>QEH Redshift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Recombination!$A$1:$A$1000</c:f>
              <c:numCache>
                <c:formatCode>0</c:formatCode>
                <c:ptCount val="1000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Recombination!$C$1:$C$1000</c:f>
              <c:numCache>
                <c:formatCode>General</c:formatCode>
                <c:ptCount val="1000"/>
                <c:pt idx="0">
                  <c:v>3.4590118319625177E-2</c:v>
                </c:pt>
                <c:pt idx="1">
                  <c:v>3.3394680910931888E-2</c:v>
                </c:pt>
                <c:pt idx="2">
                  <c:v>3.3230572120206137E-2</c:v>
                </c:pt>
                <c:pt idx="3">
                  <c:v>3.3044426665104251E-2</c:v>
                </c:pt>
                <c:pt idx="4">
                  <c:v>3.2832874060334936E-2</c:v>
                </c:pt>
                <c:pt idx="5">
                  <c:v>3.2592613763190156E-2</c:v>
                </c:pt>
                <c:pt idx="6">
                  <c:v>3.2320171419577291E-2</c:v>
                </c:pt>
                <c:pt idx="7">
                  <c:v>3.2011774934773564E-2</c:v>
                </c:pt>
                <c:pt idx="8">
                  <c:v>3.1663390977181106E-2</c:v>
                </c:pt>
                <c:pt idx="9">
                  <c:v>3.1270760972264632E-2</c:v>
                </c:pt>
                <c:pt idx="10">
                  <c:v>3.0829477031293878E-2</c:v>
                </c:pt>
                <c:pt idx="11">
                  <c:v>3.0335179142661109E-2</c:v>
                </c:pt>
                <c:pt idx="12">
                  <c:v>2.9783509886293528E-2</c:v>
                </c:pt>
                <c:pt idx="13">
                  <c:v>2.9170312112049523E-2</c:v>
                </c:pt>
                <c:pt idx="14">
                  <c:v>2.8491868768404142E-2</c:v>
                </c:pt>
                <c:pt idx="15">
                  <c:v>2.7745186055945715E-2</c:v>
                </c:pt>
                <c:pt idx="16">
                  <c:v>2.6927994816764157E-2</c:v>
                </c:pt>
                <c:pt idx="17">
                  <c:v>2.6039203442819528E-2</c:v>
                </c:pt>
                <c:pt idx="18">
                  <c:v>2.5079030568826533E-2</c:v>
                </c:pt>
                <c:pt idx="19">
                  <c:v>2.4049347973816165E-2</c:v>
                </c:pt>
                <c:pt idx="20">
                  <c:v>2.2953702256190266E-2</c:v>
                </c:pt>
                <c:pt idx="21">
                  <c:v>2.1797464382203022E-2</c:v>
                </c:pt>
                <c:pt idx="22">
                  <c:v>2.0588067698974484E-2</c:v>
                </c:pt>
                <c:pt idx="23">
                  <c:v>1.933467111124456E-2</c:v>
                </c:pt>
                <c:pt idx="24">
                  <c:v>1.8048192918576782E-2</c:v>
                </c:pt>
                <c:pt idx="25">
                  <c:v>1.674096907346851E-2</c:v>
                </c:pt>
                <c:pt idx="26">
                  <c:v>1.5426403598622618E-2</c:v>
                </c:pt>
                <c:pt idx="27">
                  <c:v>1.4118399229256349E-2</c:v>
                </c:pt>
                <c:pt idx="28">
                  <c:v>1.2831110807780498E-2</c:v>
                </c:pt>
                <c:pt idx="29">
                  <c:v>1.1578097600057112E-2</c:v>
                </c:pt>
                <c:pt idx="30">
                  <c:v>1.0372007920952829E-2</c:v>
                </c:pt>
                <c:pt idx="31">
                  <c:v>9.2240430531782287E-3</c:v>
                </c:pt>
                <c:pt idx="32">
                  <c:v>8.1436672474303109E-3</c:v>
                </c:pt>
                <c:pt idx="33">
                  <c:v>7.1380580774291422E-3</c:v>
                </c:pt>
                <c:pt idx="34">
                  <c:v>6.212365871165402E-3</c:v>
                </c:pt>
                <c:pt idx="35">
                  <c:v>5.3693380506528755E-3</c:v>
                </c:pt>
                <c:pt idx="36">
                  <c:v>4.609589462342409E-3</c:v>
                </c:pt>
                <c:pt idx="37">
                  <c:v>3.931882126064744E-3</c:v>
                </c:pt>
                <c:pt idx="38">
                  <c:v>3.3331548514413541E-3</c:v>
                </c:pt>
                <c:pt idx="39">
                  <c:v>2.8090759604054868E-3</c:v>
                </c:pt>
                <c:pt idx="40">
                  <c:v>2.3543880469684593E-3</c:v>
                </c:pt>
                <c:pt idx="41">
                  <c:v>1.9631275258865065E-3</c:v>
                </c:pt>
                <c:pt idx="42">
                  <c:v>1.6290196486399868E-3</c:v>
                </c:pt>
                <c:pt idx="43">
                  <c:v>1.3457024470275366E-3</c:v>
                </c:pt>
                <c:pt idx="44">
                  <c:v>1.1070376602445493E-3</c:v>
                </c:pt>
                <c:pt idx="45">
                  <c:v>9.0716165433547954E-4</c:v>
                </c:pt>
                <c:pt idx="46">
                  <c:v>7.407086654689205E-4</c:v>
                </c:pt>
                <c:pt idx="47">
                  <c:v>6.0272973774714222E-4</c:v>
                </c:pt>
                <c:pt idx="48">
                  <c:v>4.8887061912915384E-4</c:v>
                </c:pt>
                <c:pt idx="49">
                  <c:v>3.953319975549299E-4</c:v>
                </c:pt>
                <c:pt idx="50">
                  <c:v>3.1869861514556612E-4</c:v>
                </c:pt>
                <c:pt idx="51">
                  <c:v>2.562015889245728E-4</c:v>
                </c:pt>
                <c:pt idx="52">
                  <c:v>2.0532931420140616E-4</c:v>
                </c:pt>
                <c:pt idx="53">
                  <c:v>1.6404546902484536E-4</c:v>
                </c:pt>
                <c:pt idx="54">
                  <c:v>1.306161364742726E-4</c:v>
                </c:pt>
                <c:pt idx="55">
                  <c:v>1.0361030316447247E-4</c:v>
                </c:pt>
                <c:pt idx="56">
                  <c:v>8.1856795078151046E-5</c:v>
                </c:pt>
                <c:pt idx="57">
                  <c:v>6.4357673432214135E-5</c:v>
                </c:pt>
                <c:pt idx="58">
                  <c:v>5.024496494105399E-5</c:v>
                </c:pt>
                <c:pt idx="59">
                  <c:v>3.8911042389824914E-5</c:v>
                </c:pt>
                <c:pt idx="60">
                  <c:v>2.9791579619101931E-5</c:v>
                </c:pt>
                <c:pt idx="61">
                  <c:v>2.2452444323708029E-5</c:v>
                </c:pt>
                <c:pt idx="62">
                  <c:v>1.650287675964334E-5</c:v>
                </c:pt>
                <c:pt idx="63">
                  <c:v>1.1638936154004696E-5</c:v>
                </c:pt>
                <c:pt idx="64">
                  <c:v>7.600086932741778E-6</c:v>
                </c:pt>
                <c:pt idx="65">
                  <c:v>4.256065067944835E-6</c:v>
                </c:pt>
                <c:pt idx="66">
                  <c:v>1.389740118547365E-6</c:v>
                </c:pt>
                <c:pt idx="67">
                  <c:v>-1.1682537276095038E-6</c:v>
                </c:pt>
                <c:pt idx="68">
                  <c:v>-3.4743697527270301E-6</c:v>
                </c:pt>
                <c:pt idx="69">
                  <c:v>-5.6588939669603656E-6</c:v>
                </c:pt>
                <c:pt idx="70">
                  <c:v>-7.8043419620386572E-6</c:v>
                </c:pt>
                <c:pt idx="71">
                  <c:v>-1.000191709076445E-5</c:v>
                </c:pt>
                <c:pt idx="72">
                  <c:v>-1.2325452295431368E-5</c:v>
                </c:pt>
                <c:pt idx="73">
                  <c:v>-1.4853125270974261E-5</c:v>
                </c:pt>
                <c:pt idx="74">
                  <c:v>-1.7667458882381016E-5</c:v>
                </c:pt>
                <c:pt idx="75">
                  <c:v>-2.0859664914666154E-5</c:v>
                </c:pt>
                <c:pt idx="76">
                  <c:v>-2.4525301871481679E-5</c:v>
                </c:pt>
                <c:pt idx="77">
                  <c:v>-2.8772962541018547E-5</c:v>
                </c:pt>
                <c:pt idx="78">
                  <c:v>-3.3737305728150985E-5</c:v>
                </c:pt>
                <c:pt idx="79">
                  <c:v>-3.956168622090506E-5</c:v>
                </c:pt>
                <c:pt idx="80">
                  <c:v>-4.6432905175434206E-5</c:v>
                </c:pt>
                <c:pt idx="81">
                  <c:v>-5.4563843261083762E-5</c:v>
                </c:pt>
                <c:pt idx="82">
                  <c:v>-6.4219529961073726E-5</c:v>
                </c:pt>
                <c:pt idx="83">
                  <c:v>-7.5708469703947992E-5</c:v>
                </c:pt>
                <c:pt idx="84">
                  <c:v>-8.9421753325414496E-5</c:v>
                </c:pt>
                <c:pt idx="85">
                  <c:v>-1.0582874362604703E-4</c:v>
                </c:pt>
                <c:pt idx="86">
                  <c:v>-1.254944915188383E-4</c:v>
                </c:pt>
                <c:pt idx="87">
                  <c:v>-1.4913192666919238E-4</c:v>
                </c:pt>
                <c:pt idx="88">
                  <c:v>-1.7760195151248913E-4</c:v>
                </c:pt>
                <c:pt idx="89">
                  <c:v>-2.1197440111579989E-4</c:v>
                </c:pt>
                <c:pt idx="90">
                  <c:v>-2.5357170118945032E-4</c:v>
                </c:pt>
                <c:pt idx="91">
                  <c:v>-3.0402132344313276E-4</c:v>
                </c:pt>
                <c:pt idx="92">
                  <c:v>-3.6535621016116864E-4</c:v>
                </c:pt>
                <c:pt idx="93">
                  <c:v>-4.4011112235281839E-4</c:v>
                </c:pt>
                <c:pt idx="94">
                  <c:v>-5.3143677201312068E-4</c:v>
                </c:pt>
                <c:pt idx="95">
                  <c:v>-6.4327978555598687E-4</c:v>
                </c:pt>
                <c:pt idx="96">
                  <c:v>-7.805853939408838E-4</c:v>
                </c:pt>
                <c:pt idx="97">
                  <c:v>-9.4957123969547481E-4</c:v>
                </c:pt>
                <c:pt idx="98">
                  <c:v>-1.1580601502025425E-3</c:v>
                </c:pt>
                <c:pt idx="99">
                  <c:v>-1.4159211523563022E-3</c:v>
                </c:pt>
                <c:pt idx="100">
                  <c:v>-1.7356253592511969E-3</c:v>
                </c:pt>
                <c:pt idx="101">
                  <c:v>-2.132955164879464E-3</c:v>
                </c:pt>
                <c:pt idx="102">
                  <c:v>-2.6279204673842985E-3</c:v>
                </c:pt>
                <c:pt idx="103">
                  <c:v>-3.2458867158812591E-3</c:v>
                </c:pt>
                <c:pt idx="104">
                  <c:v>-4.0190297270373283E-3</c:v>
                </c:pt>
                <c:pt idx="105">
                  <c:v>-4.9881800147319562E-3</c:v>
                </c:pt>
                <c:pt idx="106">
                  <c:v>-6.2050229263849515E-3</c:v>
                </c:pt>
                <c:pt idx="107">
                  <c:v>-7.7348911285722707E-3</c:v>
                </c:pt>
                <c:pt idx="108">
                  <c:v>-9.6600172915891885E-3</c:v>
                </c:pt>
                <c:pt idx="109">
                  <c:v>-1.2083359640378892E-2</c:v>
                </c:pt>
                <c:pt idx="110">
                  <c:v>-1.513277838035838E-2</c:v>
                </c:pt>
                <c:pt idx="111">
                  <c:v>-1.8965437860672511E-2</c:v>
                </c:pt>
                <c:pt idx="112">
                  <c:v>-2.3771773510537227E-2</c:v>
                </c:pt>
                <c:pt idx="113">
                  <c:v>-2.9778445572535207E-2</c:v>
                </c:pt>
                <c:pt idx="114">
                  <c:v>-3.7249022332292062E-2</c:v>
                </c:pt>
                <c:pt idx="115">
                  <c:v>-4.6481314361657602E-2</c:v>
                </c:pt>
                <c:pt idx="116">
                  <c:v>-5.7800056032806746E-2</c:v>
                </c:pt>
                <c:pt idx="117">
                  <c:v>-7.1544374908775368E-2</c:v>
                </c:pt>
                <c:pt idx="118">
                  <c:v>-8.8050385232794542E-2</c:v>
                </c:pt>
                <c:pt idx="119">
                  <c:v>-0.10763069829012892</c:v>
                </c:pt>
                <c:pt idx="120">
                  <c:v>-0.13055389735631337</c:v>
                </c:pt>
                <c:pt idx="121">
                  <c:v>-0.15702752765507452</c:v>
                </c:pt>
                <c:pt idx="122">
                  <c:v>-0.18718754502658816</c:v>
                </c:pt>
                <c:pt idx="123">
                  <c:v>-0.22109575708314963</c:v>
                </c:pt>
                <c:pt idx="124">
                  <c:v>-0.25874469518122561</c:v>
                </c:pt>
                <c:pt idx="125">
                  <c:v>-0.30006809185398114</c:v>
                </c:pt>
                <c:pt idx="126">
                  <c:v>-0.3449543142585797</c:v>
                </c:pt>
                <c:pt idx="127">
                  <c:v>-0.39326041446942017</c:v>
                </c:pt>
                <c:pt idx="128">
                  <c:v>-0.44482490594849189</c:v>
                </c:pt>
                <c:pt idx="129">
                  <c:v>-0.49947848601389377</c:v>
                </c:pt>
                <c:pt idx="130">
                  <c:v>-0.55705218208861917</c:v>
                </c:pt>
                <c:pt idx="131">
                  <c:v>-0.61738323439023224</c:v>
                </c:pt>
                <c:pt idx="132">
                  <c:v>-0.68031884499106943</c:v>
                </c:pt>
                <c:pt idx="133">
                  <c:v>-0.74571850247860927</c:v>
                </c:pt>
                <c:pt idx="134">
                  <c:v>-0.81345502717109397</c:v>
                </c:pt>
                <c:pt idx="135">
                  <c:v>-0.88341466857594042</c:v>
                </c:pt>
                <c:pt idx="136">
                  <c:v>-0.9554968504508744</c:v>
                </c:pt>
                <c:pt idx="137">
                  <c:v>-1.0296132951194947</c:v>
                </c:pt>
                <c:pt idx="138">
                  <c:v>-1.105687022811553</c:v>
                </c:pt>
                <c:pt idx="139">
                  <c:v>-1.1836511607924896</c:v>
                </c:pt>
                <c:pt idx="140">
                  <c:v>-1.2634476179667349</c:v>
                </c:pt>
                <c:pt idx="141">
                  <c:v>-1.3450257729941506</c:v>
                </c:pt>
                <c:pt idx="142">
                  <c:v>-1.4283411323956583</c:v>
                </c:pt>
                <c:pt idx="143">
                  <c:v>-1.5133533628924902</c:v>
                </c:pt>
                <c:pt idx="144">
                  <c:v>-1.6000259232940772</c:v>
                </c:pt>
                <c:pt idx="145">
                  <c:v>-1.6883234926206729</c:v>
                </c:pt>
                <c:pt idx="146">
                  <c:v>-1.7782103705723316</c:v>
                </c:pt>
                <c:pt idx="147">
                  <c:v>-1.8696497286282343</c:v>
                </c:pt>
                <c:pt idx="148">
                  <c:v>-1.9626015129645797</c:v>
                </c:pt>
                <c:pt idx="149">
                  <c:v>-2.0570184473142206</c:v>
                </c:pt>
                <c:pt idx="150">
                  <c:v>-2.15284897767495</c:v>
                </c:pt>
                <c:pt idx="151">
                  <c:v>-2.2500325420975393</c:v>
                </c:pt>
                <c:pt idx="152">
                  <c:v>-2.3484853018511997</c:v>
                </c:pt>
                <c:pt idx="153">
                  <c:v>-2.4481379959396881</c:v>
                </c:pt>
                <c:pt idx="154">
                  <c:v>-2.5488758849376429</c:v>
                </c:pt>
                <c:pt idx="155">
                  <c:v>-2.6505845306459714</c:v>
                </c:pt>
                <c:pt idx="156">
                  <c:v>-2.7531255134420123</c:v>
                </c:pt>
                <c:pt idx="157">
                  <c:v>-2.8563407664242</c:v>
                </c:pt>
                <c:pt idx="158">
                  <c:v>-2.9600585828439558</c:v>
                </c:pt>
                <c:pt idx="159">
                  <c:v>-3.0640820868081686</c:v>
                </c:pt>
                <c:pt idx="160">
                  <c:v>-3.1682038893339413</c:v>
                </c:pt>
                <c:pt idx="161">
                  <c:v>-3.272207095883036</c:v>
                </c:pt>
                <c:pt idx="162">
                  <c:v>-3.3758639795895262</c:v>
                </c:pt>
                <c:pt idx="163">
                  <c:v>-3.4789446101749517</c:v>
                </c:pt>
                <c:pt idx="164">
                  <c:v>-3.5812341626688582</c:v>
                </c:pt>
                <c:pt idx="165">
                  <c:v>-3.6825375762100707</c:v>
                </c:pt>
                <c:pt idx="166">
                  <c:v>-3.7826788282724078</c:v>
                </c:pt>
                <c:pt idx="167">
                  <c:v>-3.8815211232858391</c:v>
                </c:pt>
                <c:pt idx="168">
                  <c:v>-3.9789695576761623</c:v>
                </c:pt>
                <c:pt idx="169">
                  <c:v>-4.0749526663988638</c:v>
                </c:pt>
                <c:pt idx="170">
                  <c:v>-4.1694455501926901</c:v>
                </c:pt>
                <c:pt idx="171">
                  <c:v>-4.2623425769188268</c:v>
                </c:pt>
                <c:pt idx="172">
                  <c:v>-4.3539141308901304</c:v>
                </c:pt>
                <c:pt idx="173">
                  <c:v>-4.4439851215286827</c:v>
                </c:pt>
                <c:pt idx="174">
                  <c:v>-4.5325627159763657</c:v>
                </c:pt>
                <c:pt idx="175">
                  <c:v>-4.6195751922097106</c:v>
                </c:pt>
                <c:pt idx="176">
                  <c:v>-4.7048793862900791</c:v>
                </c:pt>
                <c:pt idx="177">
                  <c:v>-4.7882500278302089</c:v>
                </c:pt>
                <c:pt idx="178">
                  <c:v>-4.8693714295462014</c:v>
                </c:pt>
                <c:pt idx="179">
                  <c:v>-4.947840965779565</c:v>
                </c:pt>
                <c:pt idx="180">
                  <c:v>-5.0232094242034666</c:v>
                </c:pt>
                <c:pt idx="181">
                  <c:v>-5.095022188691372</c:v>
                </c:pt>
                <c:pt idx="182">
                  <c:v>-5.1628768342470401</c:v>
                </c:pt>
                <c:pt idx="183">
                  <c:v>-5.2264799381778504</c:v>
                </c:pt>
                <c:pt idx="184">
                  <c:v>-5.2856865140266427</c:v>
                </c:pt>
                <c:pt idx="185">
                  <c:v>-5.340504204637444</c:v>
                </c:pt>
                <c:pt idx="186">
                  <c:v>-5.3910803274909114</c:v>
                </c:pt>
                <c:pt idx="187">
                  <c:v>-5.4376671703916273</c:v>
                </c:pt>
                <c:pt idx="188">
                  <c:v>-5.4805820372608114</c:v>
                </c:pt>
                <c:pt idx="189">
                  <c:v>-5.520171442023166</c:v>
                </c:pt>
                <c:pt idx="190">
                  <c:v>-5.5567800215622647</c:v>
                </c:pt>
                <c:pt idx="191">
                  <c:v>-5.5907379320075572</c:v>
                </c:pt>
                <c:pt idx="192">
                  <c:v>-5.6223459971844658</c:v>
                </c:pt>
                <c:pt idx="193">
                  <c:v>-5.6518743837049117</c:v>
                </c:pt>
                <c:pt idx="194">
                  <c:v>-5.6795573519025568</c:v>
                </c:pt>
                <c:pt idx="195">
                  <c:v>-5.7056013262133041</c:v>
                </c:pt>
                <c:pt idx="196">
                  <c:v>-5.7301859092802587</c:v>
                </c:pt>
                <c:pt idx="197">
                  <c:v>-5.7534628415835627</c:v>
                </c:pt>
                <c:pt idx="198">
                  <c:v>-5.7755660569320595</c:v>
                </c:pt>
                <c:pt idx="199">
                  <c:v>-5.7966099193684624</c:v>
                </c:pt>
                <c:pt idx="200">
                  <c:v>-5.816696211478404</c:v>
                </c:pt>
                <c:pt idx="201">
                  <c:v>-5.835908364626424</c:v>
                </c:pt>
                <c:pt idx="202">
                  <c:v>-5.854328182046669</c:v>
                </c:pt>
                <c:pt idx="203">
                  <c:v>-5.8720159976581892</c:v>
                </c:pt>
                <c:pt idx="204">
                  <c:v>-5.8890377642526044</c:v>
                </c:pt>
                <c:pt idx="205">
                  <c:v>-5.9054433485735407</c:v>
                </c:pt>
                <c:pt idx="206">
                  <c:v>-5.9212797125586398</c:v>
                </c:pt>
                <c:pt idx="207">
                  <c:v>-5.9365936391662313</c:v>
                </c:pt>
                <c:pt idx="208">
                  <c:v>-5.9514161222657593</c:v>
                </c:pt>
                <c:pt idx="209">
                  <c:v>-5.9657883131000897</c:v>
                </c:pt>
                <c:pt idx="210">
                  <c:v>-5.979739055940577</c:v>
                </c:pt>
                <c:pt idx="211">
                  <c:v>-5.9932975776278159</c:v>
                </c:pt>
                <c:pt idx="212">
                  <c:v>-6.0064906334155861</c:v>
                </c:pt>
                <c:pt idx="213">
                  <c:v>-6.0193415290788383</c:v>
                </c:pt>
                <c:pt idx="214">
                  <c:v>-6.0318732115166043</c:v>
                </c:pt>
                <c:pt idx="215">
                  <c:v>-6.0441055497005474</c:v>
                </c:pt>
                <c:pt idx="216">
                  <c:v>-6.0560596905592528</c:v>
                </c:pt>
                <c:pt idx="217">
                  <c:v>-6.0677524469894477</c:v>
                </c:pt>
                <c:pt idx="218">
                  <c:v>-6.0792004944056099</c:v>
                </c:pt>
                <c:pt idx="219">
                  <c:v>-6.0904196145813358</c:v>
                </c:pt>
                <c:pt idx="220">
                  <c:v>-6.1014250378957815</c:v>
                </c:pt>
                <c:pt idx="221">
                  <c:v>-6.1122306388358192</c:v>
                </c:pt>
                <c:pt idx="222">
                  <c:v>-6.1228496130086967</c:v>
                </c:pt>
                <c:pt idx="223">
                  <c:v>-6.1332951412901195</c:v>
                </c:pt>
                <c:pt idx="224">
                  <c:v>-6.1435786615336783</c:v>
                </c:pt>
                <c:pt idx="225">
                  <c:v>-6.1537130016631885</c:v>
                </c:pt>
                <c:pt idx="226">
                  <c:v>-6.1637084892573979</c:v>
                </c:pt>
                <c:pt idx="227">
                  <c:v>-6.1735769226142256</c:v>
                </c:pt>
                <c:pt idx="228">
                  <c:v>-6.1833289412851054</c:v>
                </c:pt>
                <c:pt idx="229">
                  <c:v>-6.1929752632113244</c:v>
                </c:pt>
                <c:pt idx="230">
                  <c:v>-6.2025267963611626</c:v>
                </c:pt>
                <c:pt idx="231">
                  <c:v>-6.2119939820689813</c:v>
                </c:pt>
                <c:pt idx="232">
                  <c:v>-6.2213880411424265</c:v>
                </c:pt>
                <c:pt idx="233">
                  <c:v>-6.2307200613465028</c:v>
                </c:pt>
                <c:pt idx="234">
                  <c:v>-6.2400017564851922</c:v>
                </c:pt>
                <c:pt idx="235">
                  <c:v>-6.2492454384420055</c:v>
                </c:pt>
                <c:pt idx="236">
                  <c:v>-6.2584641378194954</c:v>
                </c:pt>
                <c:pt idx="237">
                  <c:v>-6.2676723544803261</c:v>
                </c:pt>
                <c:pt idx="238">
                  <c:v>-6.2768859293907342</c:v>
                </c:pt>
                <c:pt idx="239">
                  <c:v>-6.2861229808253674</c:v>
                </c:pt>
                <c:pt idx="240">
                  <c:v>-6.2954045764490072</c:v>
                </c:pt>
                <c:pt idx="241">
                  <c:v>-6.3047559283139112</c:v>
                </c:pt>
                <c:pt idx="242">
                  <c:v>-6.3142082980201311</c:v>
                </c:pt>
                <c:pt idx="243">
                  <c:v>-6.3238019332663278</c:v>
                </c:pt>
                <c:pt idx="244">
                  <c:v>-6.3335912713516818</c:v>
                </c:pt>
                <c:pt idx="245">
                  <c:v>-6.3436547326663844</c:v>
                </c:pt>
                <c:pt idx="246">
                  <c:v>-6.3541155316684987</c:v>
                </c:pt>
                <c:pt idx="247">
                  <c:v>-6.3651946943984452</c:v>
                </c:pt>
                <c:pt idx="248">
                  <c:v>-6.3773966340273107</c:v>
                </c:pt>
                <c:pt idx="249">
                  <c:v>-6.3932766014584193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1-4339-8E09-7CF4954F079E}"/>
            </c:ext>
          </c:extLst>
        </c:ser>
        <c:ser>
          <c:idx val="2"/>
          <c:order val="1"/>
          <c:tx>
            <c:v>LCDM Redshift</c:v>
          </c:tx>
          <c:spPr>
            <a:ln w="19050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Recombination!$E:$E</c:f>
              <c:numCache>
                <c:formatCode>0.00</c:formatCode>
                <c:ptCount val="1048576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Recombination!$G:$G</c:f>
              <c:numCache>
                <c:formatCode>General</c:formatCode>
                <c:ptCount val="1048576"/>
                <c:pt idx="0">
                  <c:v>3.4590118319625177E-2</c:v>
                </c:pt>
                <c:pt idx="1">
                  <c:v>3.4548608074522834E-2</c:v>
                </c:pt>
                <c:pt idx="2">
                  <c:v>3.4542631876772027E-2</c:v>
                </c:pt>
                <c:pt idx="3">
                  <c:v>3.453573307643789E-2</c:v>
                </c:pt>
                <c:pt idx="4">
                  <c:v>3.4527751188143795E-2</c:v>
                </c:pt>
                <c:pt idx="5">
                  <c:v>3.4518525707353989E-2</c:v>
                </c:pt>
                <c:pt idx="6">
                  <c:v>3.4507896106073375E-2</c:v>
                </c:pt>
                <c:pt idx="7">
                  <c:v>3.4495621601305849E-2</c:v>
                </c:pt>
                <c:pt idx="8">
                  <c:v>3.4481421251201599E-2</c:v>
                </c:pt>
                <c:pt idx="9">
                  <c:v>3.4465054170015823E-2</c:v>
                </c:pt>
                <c:pt idx="10">
                  <c:v>3.4446199169764463E-2</c:v>
                </c:pt>
                <c:pt idx="11">
                  <c:v>3.4424494847491292E-2</c:v>
                </c:pt>
                <c:pt idx="12">
                  <c:v>3.4399539554178231E-2</c:v>
                </c:pt>
                <c:pt idx="13">
                  <c:v>3.437093148116252E-2</c:v>
                </c:pt>
                <c:pt idx="14">
                  <c:v>3.433826862818623E-2</c:v>
                </c:pt>
                <c:pt idx="15">
                  <c:v>3.4301148767705111E-2</c:v>
                </c:pt>
                <c:pt idx="16">
                  <c:v>3.4259169405447709E-2</c:v>
                </c:pt>
                <c:pt idx="17">
                  <c:v>3.4211927737212947E-2</c:v>
                </c:pt>
                <c:pt idx="18">
                  <c:v>3.4159100890742547E-2</c:v>
                </c:pt>
                <c:pt idx="19">
                  <c:v>3.4100445929319337E-2</c:v>
                </c:pt>
                <c:pt idx="20">
                  <c:v>3.4035840024682178E-2</c:v>
                </c:pt>
                <c:pt idx="21">
                  <c:v>3.396511987245468E-2</c:v>
                </c:pt>
                <c:pt idx="22">
                  <c:v>3.3888282486844869E-2</c:v>
                </c:pt>
                <c:pt idx="23">
                  <c:v>3.3805445153900902E-2</c:v>
                </c:pt>
                <c:pt idx="24">
                  <c:v>3.3716724998360856E-2</c:v>
                </c:pt>
                <c:pt idx="25">
                  <c:v>3.3622359581938238E-2</c:v>
                </c:pt>
                <c:pt idx="26">
                  <c:v>3.3522586447863933E-2</c:v>
                </c:pt>
                <c:pt idx="27">
                  <c:v>3.3417763790265828E-2</c:v>
                </c:pt>
                <c:pt idx="28">
                  <c:v>3.3308169519783701E-2</c:v>
                </c:pt>
                <c:pt idx="29">
                  <c:v>3.3194121899539901E-2</c:v>
                </c:pt>
                <c:pt idx="30">
                  <c:v>3.3076019874408016E-2</c:v>
                </c:pt>
                <c:pt idx="31">
                  <c:v>3.2954182191852116E-2</c:v>
                </c:pt>
                <c:pt idx="32">
                  <c:v>3.2828887589188512E-2</c:v>
                </c:pt>
                <c:pt idx="33">
                  <c:v>3.2700455319523709E-2</c:v>
                </c:pt>
                <c:pt idx="34">
                  <c:v>3.2569204942537684E-2</c:v>
                </c:pt>
                <c:pt idx="35">
                  <c:v>3.2435295130383707E-2</c:v>
                </c:pt>
                <c:pt idx="36">
                  <c:v>3.2299045968566469E-2</c:v>
                </c:pt>
                <c:pt idx="37">
                  <c:v>3.2160616586068877E-2</c:v>
                </c:pt>
                <c:pt idx="38">
                  <c:v>3.2020166281680557E-2</c:v>
                </c:pt>
                <c:pt idx="39">
                  <c:v>3.1877814176017136E-2</c:v>
                </c:pt>
                <c:pt idx="40">
                  <c:v>3.1733719890348136E-2</c:v>
                </c:pt>
                <c:pt idx="41">
                  <c:v>3.1587962471159858E-2</c:v>
                </c:pt>
                <c:pt idx="42">
                  <c:v>3.144062105249356E-2</c:v>
                </c:pt>
                <c:pt idx="43">
                  <c:v>3.1291694038301336E-2</c:v>
                </c:pt>
                <c:pt idx="44">
                  <c:v>3.1141260662787586E-2</c:v>
                </c:pt>
                <c:pt idx="45">
                  <c:v>3.0989278939351321E-2</c:v>
                </c:pt>
                <c:pt idx="46">
                  <c:v>3.0835747260221497E-2</c:v>
                </c:pt>
                <c:pt idx="47">
                  <c:v>3.0680663999901367E-2</c:v>
                </c:pt>
                <c:pt idx="48">
                  <c:v>3.0523987033264234E-2</c:v>
                </c:pt>
                <c:pt idx="49">
                  <c:v>3.0365633661715546E-2</c:v>
                </c:pt>
                <c:pt idx="50">
                  <c:v>3.0205561560012164E-2</c:v>
                </c:pt>
                <c:pt idx="51">
                  <c:v>3.0043647268469285E-2</c:v>
                </c:pt>
                <c:pt idx="52">
                  <c:v>2.9879888748024271E-2</c:v>
                </c:pt>
                <c:pt idx="53">
                  <c:v>2.9714081147579525E-2</c:v>
                </c:pt>
                <c:pt idx="54">
                  <c:v>2.954618156994392E-2</c:v>
                </c:pt>
                <c:pt idx="55">
                  <c:v>2.9376065845565881E-2</c:v>
                </c:pt>
                <c:pt idx="56">
                  <c:v>2.9203609579475483E-2</c:v>
                </c:pt>
                <c:pt idx="57">
                  <c:v>2.9028728766037511E-2</c:v>
                </c:pt>
                <c:pt idx="58">
                  <c:v>2.885117667452726E-2</c:v>
                </c:pt>
                <c:pt idx="59">
                  <c:v>2.8670909401387681E-2</c:v>
                </c:pt>
                <c:pt idx="60">
                  <c:v>2.8487760906169474E-2</c:v>
                </c:pt>
                <c:pt idx="61">
                  <c:v>2.8301564815865581E-2</c:v>
                </c:pt>
                <c:pt idx="62">
                  <c:v>2.8112195120548255E-2</c:v>
                </c:pt>
                <c:pt idx="63">
                  <c:v>2.7919403349982139E-2</c:v>
                </c:pt>
                <c:pt idx="64">
                  <c:v>2.7723144237990046E-2</c:v>
                </c:pt>
                <c:pt idx="65">
                  <c:v>2.7523127783112493E-2</c:v>
                </c:pt>
                <c:pt idx="66">
                  <c:v>2.7319267269466829E-2</c:v>
                </c:pt>
                <c:pt idx="67">
                  <c:v>2.7111312517725625E-2</c:v>
                </c:pt>
                <c:pt idx="68">
                  <c:v>2.6899094405412265E-2</c:v>
                </c:pt>
                <c:pt idx="69">
                  <c:v>2.6682443362708304E-2</c:v>
                </c:pt>
                <c:pt idx="70">
                  <c:v>2.6461148492749449E-2</c:v>
                </c:pt>
                <c:pt idx="71">
                  <c:v>2.6234957447123987E-2</c:v>
                </c:pt>
                <c:pt idx="72">
                  <c:v>2.6003699009516972E-2</c:v>
                </c:pt>
                <c:pt idx="73">
                  <c:v>2.576711957795022E-2</c:v>
                </c:pt>
                <c:pt idx="74">
                  <c:v>2.5525046717790351E-2</c:v>
                </c:pt>
                <c:pt idx="75">
                  <c:v>2.5277225467358055E-2</c:v>
                </c:pt>
                <c:pt idx="76">
                  <c:v>2.50234000713884E-2</c:v>
                </c:pt>
                <c:pt idx="77">
                  <c:v>2.4763313945611817E-2</c:v>
                </c:pt>
                <c:pt idx="78">
                  <c:v>2.4496750687249852E-2</c:v>
                </c:pt>
                <c:pt idx="79">
                  <c:v>2.4223410945182849E-2</c:v>
                </c:pt>
                <c:pt idx="80">
                  <c:v>2.3943076520818896E-2</c:v>
                </c:pt>
                <c:pt idx="81">
                  <c:v>2.3655446082651153E-2</c:v>
                </c:pt>
                <c:pt idx="82">
                  <c:v>2.3360217160237888E-2</c:v>
                </c:pt>
                <c:pt idx="83">
                  <c:v>2.3057127274921364E-2</c:v>
                </c:pt>
                <c:pt idx="84">
                  <c:v>2.2745830391717632E-2</c:v>
                </c:pt>
                <c:pt idx="85">
                  <c:v>2.2426102784832622E-2</c:v>
                </c:pt>
                <c:pt idx="86">
                  <c:v>2.2097595787299106E-2</c:v>
                </c:pt>
                <c:pt idx="87">
                  <c:v>2.1760000492533273E-2</c:v>
                </c:pt>
                <c:pt idx="88">
                  <c:v>2.1412965165136428E-2</c:v>
                </c:pt>
                <c:pt idx="89">
                  <c:v>2.1056177751280089E-2</c:v>
                </c:pt>
                <c:pt idx="90">
                  <c:v>2.0689283155070137E-2</c:v>
                </c:pt>
                <c:pt idx="91">
                  <c:v>2.0312007320062841E-2</c:v>
                </c:pt>
                <c:pt idx="92">
                  <c:v>1.9923867138336097E-2</c:v>
                </c:pt>
                <c:pt idx="93">
                  <c:v>1.9524626150577894E-2</c:v>
                </c:pt>
                <c:pt idx="94">
                  <c:v>1.911383844259756E-2</c:v>
                </c:pt>
                <c:pt idx="95">
                  <c:v>1.8691138770513441E-2</c:v>
                </c:pt>
                <c:pt idx="96">
                  <c:v>1.8256159568986928E-2</c:v>
                </c:pt>
                <c:pt idx="97">
                  <c:v>1.7808447476341357E-2</c:v>
                </c:pt>
                <c:pt idx="98">
                  <c:v>1.7347546240131507E-2</c:v>
                </c:pt>
                <c:pt idx="99">
                  <c:v>1.6872996576393698E-2</c:v>
                </c:pt>
                <c:pt idx="100">
                  <c:v>1.6384294201323847E-2</c:v>
                </c:pt>
                <c:pt idx="101">
                  <c:v>1.5880805695712926E-2</c:v>
                </c:pt>
                <c:pt idx="102">
                  <c:v>1.5361851419995609E-2</c:v>
                </c:pt>
                <c:pt idx="103">
                  <c:v>1.4826663054107406E-2</c:v>
                </c:pt>
                <c:pt idx="104">
                  <c:v>1.4274172679053397E-2</c:v>
                </c:pt>
                <c:pt idx="105">
                  <c:v>1.3703263019053214E-2</c:v>
                </c:pt>
                <c:pt idx="106">
                  <c:v>1.3112303181151527E-2</c:v>
                </c:pt>
                <c:pt idx="107">
                  <c:v>1.2499355565229979E-2</c:v>
                </c:pt>
                <c:pt idx="108">
                  <c:v>1.1861792544995673E-2</c:v>
                </c:pt>
                <c:pt idx="109">
                  <c:v>1.1196163251775465E-2</c:v>
                </c:pt>
                <c:pt idx="110">
                  <c:v>1.0497973524206432E-2</c:v>
                </c:pt>
                <c:pt idx="111">
                  <c:v>9.7610803346944199E-3</c:v>
                </c:pt>
                <c:pt idx="112">
                  <c:v>8.9773332068348276E-3</c:v>
                </c:pt>
                <c:pt idx="113">
                  <c:v>8.1358672289116151E-3</c:v>
                </c:pt>
                <c:pt idx="114">
                  <c:v>7.2219976662463003E-3</c:v>
                </c:pt>
                <c:pt idx="115">
                  <c:v>6.2162189911085276E-3</c:v>
                </c:pt>
                <c:pt idx="116">
                  <c:v>5.0925289193810312E-3</c:v>
                </c:pt>
                <c:pt idx="117">
                  <c:v>3.8168262205892176E-3</c:v>
                </c:pt>
                <c:pt idx="118">
                  <c:v>2.3449283163798984E-3</c:v>
                </c:pt>
                <c:pt idx="119">
                  <c:v>6.2085769211605169E-4</c:v>
                </c:pt>
                <c:pt idx="120">
                  <c:v>-1.4243130603007277E-3</c:v>
                </c:pt>
                <c:pt idx="121">
                  <c:v>-3.8718101414852162E-3</c:v>
                </c:pt>
                <c:pt idx="122">
                  <c:v>-6.8130114052640462E-3</c:v>
                </c:pt>
                <c:pt idx="123">
                  <c:v>-1.0344844301741809E-2</c:v>
                </c:pt>
                <c:pt idx="124">
                  <c:v>-1.4563928429377343E-2</c:v>
                </c:pt>
                <c:pt idx="125">
                  <c:v>-1.9560824583967396E-2</c:v>
                </c:pt>
                <c:pt idx="126">
                  <c:v>-2.5415671482852415E-2</c:v>
                </c:pt>
                <c:pt idx="127">
                  <c:v>-3.2196019941629989E-2</c:v>
                </c:pt>
                <c:pt idx="128">
                  <c:v>-3.995664911606546E-2</c:v>
                </c:pt>
                <c:pt idx="129">
                  <c:v>-4.874076328110033E-2</c:v>
                </c:pt>
                <c:pt idx="130">
                  <c:v>-5.8581841375804307E-2</c:v>
                </c:pt>
                <c:pt idx="131">
                  <c:v>-6.9505693691773229E-2</c:v>
                </c:pt>
                <c:pt idx="132">
                  <c:v>-8.1532373711920264E-2</c:v>
                </c:pt>
                <c:pt idx="133">
                  <c:v>-9.4677920823184269E-2</c:v>
                </c:pt>
                <c:pt idx="134">
                  <c:v>-0.10895584418456232</c:v>
                </c:pt>
                <c:pt idx="135">
                  <c:v>-0.12437842403615651</c:v>
                </c:pt>
                <c:pt idx="136">
                  <c:v>-0.14095780474596056</c:v>
                </c:pt>
                <c:pt idx="137">
                  <c:v>-0.15870697417403085</c:v>
                </c:pt>
                <c:pt idx="138">
                  <c:v>-0.17764050043841464</c:v>
                </c:pt>
                <c:pt idx="139">
                  <c:v>-0.19777517298077768</c:v>
                </c:pt>
                <c:pt idx="140">
                  <c:v>-0.21913046958315643</c:v>
                </c:pt>
                <c:pt idx="141">
                  <c:v>-0.24172890723134466</c:v>
                </c:pt>
                <c:pt idx="142">
                  <c:v>-0.26559619874628193</c:v>
                </c:pt>
                <c:pt idx="143">
                  <c:v>-0.29076133140821681</c:v>
                </c:pt>
                <c:pt idx="144">
                  <c:v>-0.31725649729017874</c:v>
                </c:pt>
                <c:pt idx="145">
                  <c:v>-0.34511685547336918</c:v>
                </c:pt>
                <c:pt idx="146">
                  <c:v>-0.37438027606884572</c:v>
                </c:pt>
                <c:pt idx="147">
                  <c:v>-0.40508688462610459</c:v>
                </c:pt>
                <c:pt idx="148">
                  <c:v>-0.43727858536482889</c:v>
                </c:pt>
                <c:pt idx="149">
                  <c:v>-0.47099847924346244</c:v>
                </c:pt>
                <c:pt idx="150">
                  <c:v>-0.5062902844989523</c:v>
                </c:pt>
                <c:pt idx="151">
                  <c:v>-0.54319767458432411</c:v>
                </c:pt>
                <c:pt idx="152">
                  <c:v>-0.58176359248112963</c:v>
                </c:pt>
                <c:pt idx="153">
                  <c:v>-0.6220297170575394</c:v>
                </c:pt>
                <c:pt idx="154">
                  <c:v>-0.66403564428005357</c:v>
                </c:pt>
                <c:pt idx="155">
                  <c:v>-0.70781849631675375</c:v>
                </c:pt>
                <c:pt idx="156">
                  <c:v>-0.75341210750496579</c:v>
                </c:pt>
                <c:pt idx="157">
                  <c:v>-0.80084650689919312</c:v>
                </c:pt>
                <c:pt idx="158">
                  <c:v>-0.85014737209044433</c:v>
                </c:pt>
                <c:pt idx="159">
                  <c:v>-0.90133516556175708</c:v>
                </c:pt>
                <c:pt idx="160">
                  <c:v>-0.95442453868430832</c:v>
                </c:pt>
                <c:pt idx="161">
                  <c:v>-1.0094234052026934</c:v>
                </c:pt>
                <c:pt idx="162">
                  <c:v>-1.0663317179118936</c:v>
                </c:pt>
                <c:pt idx="163">
                  <c:v>-1.1251402149073733</c:v>
                </c:pt>
                <c:pt idx="164">
                  <c:v>-1.1858285723443329</c:v>
                </c:pt>
                <c:pt idx="165">
                  <c:v>-1.2483631893367422</c:v>
                </c:pt>
                <c:pt idx="166">
                  <c:v>-1.3126942896332823</c:v>
                </c:pt>
                <c:pt idx="167">
                  <c:v>-1.3787524187423854</c:v>
                </c:pt>
                <c:pt idx="168">
                  <c:v>-1.4464440183090059</c:v>
                </c:pt>
                <c:pt idx="169">
                  <c:v>-1.5156463399508349</c:v>
                </c:pt>
                <c:pt idx="170">
                  <c:v>-1.5862013857014901</c:v>
                </c:pt>
                <c:pt idx="171">
                  <c:v>-1.6579095828224459</c:v>
                </c:pt>
                <c:pt idx="172">
                  <c:v>-1.7305233185503002</c:v>
                </c:pt>
                <c:pt idx="173">
                  <c:v>-1.8037414975570754</c:v>
                </c:pt>
                <c:pt idx="174">
                  <c:v>-1.8772064192036204</c:v>
                </c:pt>
                <c:pt idx="175">
                  <c:v>-1.9505046215366684</c:v>
                </c:pt>
                <c:pt idx="176">
                  <c:v>-2.0231736636359785</c:v>
                </c:pt>
                <c:pt idx="177">
                  <c:v>-2.0947166088452738</c:v>
                </c:pt>
                <c:pt idx="178">
                  <c:v>-2.1646242253772456</c:v>
                </c:pt>
                <c:pt idx="179">
                  <c:v>-2.2324039675996445</c:v>
                </c:pt>
                <c:pt idx="180">
                  <c:v>-2.2976119558333772</c:v>
                </c:pt>
                <c:pt idx="181">
                  <c:v>-2.3598826981452725</c:v>
                </c:pt>
                <c:pt idx="182">
                  <c:v>-2.4189511483781345</c:v>
                </c:pt>
                <c:pt idx="183">
                  <c:v>-2.4746630823391422</c:v>
                </c:pt>
                <c:pt idx="184">
                  <c:v>-2.5269730124736571</c:v>
                </c:pt>
                <c:pt idx="185">
                  <c:v>-2.5759309435488422</c:v>
                </c:pt>
                <c:pt idx="186">
                  <c:v>-2.6216630862744656</c:v>
                </c:pt>
                <c:pt idx="187">
                  <c:v>-2.6643490667245735</c:v>
                </c:pt>
                <c:pt idx="188">
                  <c:v>-2.7042016091187251</c:v>
                </c:pt>
                <c:pt idx="189">
                  <c:v>-2.7414480283688514</c:v>
                </c:pt>
                <c:pt idx="190">
                  <c:v>-2.7763175834854841</c:v>
                </c:pt>
                <c:pt idx="191">
                  <c:v>-2.8090311970523931</c:v>
                </c:pt>
                <c:pt idx="192">
                  <c:v>-2.8397967786755212</c:v>
                </c:pt>
                <c:pt idx="193">
                  <c:v>-2.8688044495781555</c:v>
                </c:pt>
                <c:pt idx="194">
                  <c:v>-2.8962279118807457</c:v>
                </c:pt>
                <c:pt idx="195">
                  <c:v>-2.9222207092844363</c:v>
                </c:pt>
                <c:pt idx="196">
                  <c:v>-2.9469226710790704</c:v>
                </c:pt>
                <c:pt idx="197">
                  <c:v>-2.9704536561377095</c:v>
                </c:pt>
                <c:pt idx="198">
                  <c:v>-2.9929248324892712</c:v>
                </c:pt>
                <c:pt idx="199">
                  <c:v>-3.0144294242400265</c:v>
                </c:pt>
                <c:pt idx="200">
                  <c:v>-3.0350533748358592</c:v>
                </c:pt>
                <c:pt idx="201">
                  <c:v>-3.0548713808663694</c:v>
                </c:pt>
                <c:pt idx="202">
                  <c:v>-3.0739499875677554</c:v>
                </c:pt>
                <c:pt idx="203">
                  <c:v>-3.0923484300956479</c:v>
                </c:pt>
                <c:pt idx="204">
                  <c:v>-3.1101196257466674</c:v>
                </c:pt>
                <c:pt idx="205">
                  <c:v>-3.1273111076201197</c:v>
                </c:pt>
                <c:pt idx="206">
                  <c:v>-3.1439655208905504</c:v>
                </c:pt>
                <c:pt idx="207">
                  <c:v>-3.1601212793038296</c:v>
                </c:pt>
                <c:pt idx="208">
                  <c:v>-3.1758134472346828</c:v>
                </c:pt>
                <c:pt idx="209">
                  <c:v>-3.1910736453338471</c:v>
                </c:pt>
                <c:pt idx="210">
                  <c:v>-3.2059309044603794</c:v>
                </c:pt>
                <c:pt idx="211">
                  <c:v>-3.2204119422169053</c:v>
                </c:pt>
                <c:pt idx="212">
                  <c:v>-3.2345411863663749</c:v>
                </c:pt>
                <c:pt idx="213">
                  <c:v>-3.2483413237748877</c:v>
                </c:pt>
                <c:pt idx="214">
                  <c:v>-3.2618334192942027</c:v>
                </c:pt>
                <c:pt idx="215">
                  <c:v>-3.2750371449012445</c:v>
                </c:pt>
                <c:pt idx="216">
                  <c:v>-3.2879709410896338</c:v>
                </c:pt>
                <c:pt idx="217">
                  <c:v>-3.30065217619646</c:v>
                </c:pt>
                <c:pt idx="218">
                  <c:v>-3.3130973558018333</c:v>
                </c:pt>
                <c:pt idx="219">
                  <c:v>-3.3253221922602711</c:v>
                </c:pt>
                <c:pt idx="220">
                  <c:v>-3.337341774794166</c:v>
                </c:pt>
                <c:pt idx="221">
                  <c:v>-3.3491707140419043</c:v>
                </c:pt>
                <c:pt idx="222">
                  <c:v>-3.3608232252940891</c:v>
                </c:pt>
                <c:pt idx="223">
                  <c:v>-3.3723133142213246</c:v>
                </c:pt>
                <c:pt idx="224">
                  <c:v>-3.3836548780515057</c:v>
                </c:pt>
                <c:pt idx="225">
                  <c:v>-3.3948618390570995</c:v>
                </c:pt>
                <c:pt idx="226">
                  <c:v>-3.4059483332533356</c:v>
                </c:pt>
                <c:pt idx="227">
                  <c:v>-3.4169288684004751</c:v>
                </c:pt>
                <c:pt idx="228">
                  <c:v>-3.4278185218664747</c:v>
                </c:pt>
                <c:pt idx="229">
                  <c:v>-3.4386331812903612</c:v>
                </c:pt>
                <c:pt idx="230">
                  <c:v>-3.4493898192044736</c:v>
                </c:pt>
                <c:pt idx="231">
                  <c:v>-3.4601068034656635</c:v>
                </c:pt>
                <c:pt idx="232">
                  <c:v>-3.4708043743801325</c:v>
                </c:pt>
                <c:pt idx="233">
                  <c:v>-3.4815050773726099</c:v>
                </c:pt>
                <c:pt idx="234">
                  <c:v>-3.49223451681909</c:v>
                </c:pt>
                <c:pt idx="235">
                  <c:v>-3.5030221672758666</c:v>
                </c:pt>
                <c:pt idx="236">
                  <c:v>-3.5139025464997795</c:v>
                </c:pt>
                <c:pt idx="237">
                  <c:v>-3.5249167852544172</c:v>
                </c:pt>
                <c:pt idx="238">
                  <c:v>-3.5361148164455414</c:v>
                </c:pt>
                <c:pt idx="239">
                  <c:v>-3.5475584736260934</c:v>
                </c:pt>
                <c:pt idx="240">
                  <c:v>-3.5593261615384302</c:v>
                </c:pt>
                <c:pt idx="241">
                  <c:v>-3.5715199171064658</c:v>
                </c:pt>
                <c:pt idx="242">
                  <c:v>-3.5842768721662934</c:v>
                </c:pt>
                <c:pt idx="243">
                  <c:v>-3.5977885513814116</c:v>
                </c:pt>
                <c:pt idx="244">
                  <c:v>-3.6123363163201518</c:v>
                </c:pt>
                <c:pt idx="245">
                  <c:v>-3.6283622738730821</c:v>
                </c:pt>
                <c:pt idx="246">
                  <c:v>-3.6466317409453977</c:v>
                </c:pt>
                <c:pt idx="247">
                  <c:v>-3.6686877409491894</c:v>
                </c:pt>
                <c:pt idx="248">
                  <c:v>-3.6986761081517856</c:v>
                </c:pt>
                <c:pt idx="249">
                  <c:v>-3.7638711521870434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23-4461-B352-5FB62586E617}"/>
            </c:ext>
          </c:extLst>
        </c:ser>
        <c:ser>
          <c:idx val="1"/>
          <c:order val="2"/>
          <c:tx>
            <c:v>Milestone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4349612548431444E-2"/>
                  <c:y val="0.2593724482356372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Universe is 90% Neutral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92269716285458"/>
                      <c:h val="0.1708333333333333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6A95-426D-8522-EEC6A386F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Recombination!$A$136</c:f>
              <c:numCache>
                <c:formatCode>0</c:formatCode>
                <c:ptCount val="1"/>
                <c:pt idx="0">
                  <c:v>1373.4939999999999</c:v>
                </c:pt>
              </c:numCache>
            </c:numRef>
          </c:xVal>
          <c:yVal>
            <c:numRef>
              <c:f>Recombination!$C$136</c:f>
              <c:numCache>
                <c:formatCode>General</c:formatCode>
                <c:ptCount val="1"/>
                <c:pt idx="0">
                  <c:v>-0.88341466857594042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F1-4339-8E09-7CF4954F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39856"/>
        <c:axId val="490440184"/>
      </c:scatterChart>
      <c:valAx>
        <c:axId val="4904398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Redshift (z)</a:t>
                </a:r>
              </a:p>
            </c:rich>
          </c:tx>
          <c:layout>
            <c:manualLayout>
              <c:xMode val="edge"/>
              <c:yMode val="edge"/>
              <c:x val="0.47182852143482062"/>
              <c:y val="0.92941637503645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40184"/>
        <c:crossesAt val="-7"/>
        <c:crossBetween val="midCat"/>
        <c:majorUnit val="500"/>
        <c:minorUnit val="100"/>
      </c:valAx>
      <c:valAx>
        <c:axId val="490440184"/>
        <c:scaling>
          <c:orientation val="minMax"/>
          <c:max val="0.2"/>
          <c:min val="-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Xe (Log10)</a:t>
                </a:r>
              </a:p>
            </c:rich>
          </c:tx>
          <c:layout>
            <c:manualLayout>
              <c:xMode val="edge"/>
              <c:yMode val="edge"/>
              <c:x val="6.1729783777027874E-3"/>
              <c:y val="0.35042578011081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3985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41480752405949"/>
          <c:y val="2.0938308906841566E-2"/>
          <c:w val="0.78991852580927402"/>
          <c:h val="0.84502042570208435"/>
        </c:manualLayout>
      </c:layout>
      <c:scatterChart>
        <c:scatterStyle val="smoothMarker"/>
        <c:varyColors val="0"/>
        <c:ser>
          <c:idx val="5"/>
          <c:order val="0"/>
          <c:tx>
            <c:strRef>
              <c:f>'Rotation Curves'!$I$7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Curves'!$I$9:$I$106</c:f>
              <c:numCache>
                <c:formatCode>0</c:formatCode>
                <c:ptCount val="98"/>
                <c:pt idx="0">
                  <c:v>13.198552471142545</c:v>
                </c:pt>
                <c:pt idx="1">
                  <c:v>35.628178501539665</c:v>
                </c:pt>
                <c:pt idx="2">
                  <c:v>54.789647617170694</c:v>
                </c:pt>
                <c:pt idx="3">
                  <c:v>73.292679957564644</c:v>
                </c:pt>
                <c:pt idx="4">
                  <c:v>91.537431968470429</c:v>
                </c:pt>
                <c:pt idx="5">
                  <c:v>109.65290253374415</c:v>
                </c:pt>
                <c:pt idx="6">
                  <c:v>127.69412548523655</c:v>
                </c:pt>
                <c:pt idx="7">
                  <c:v>145.68868658710591</c:v>
                </c:pt>
                <c:pt idx="8">
                  <c:v>163.65197885202826</c:v>
                </c:pt>
                <c:pt idx="9">
                  <c:v>181.59328190097102</c:v>
                </c:pt>
                <c:pt idx="10">
                  <c:v>199.51852783042091</c:v>
                </c:pt>
                <c:pt idx="11">
                  <c:v>217.43168796277936</c:v>
                </c:pt>
                <c:pt idx="12">
                  <c:v>235.33552213752296</c:v>
                </c:pt>
                <c:pt idx="13">
                  <c:v>253.23200843457721</c:v>
                </c:pt>
                <c:pt idx="14">
                  <c:v>271.1226019323197</c:v>
                </c:pt>
                <c:pt idx="15">
                  <c:v>282.73716328924013</c:v>
                </c:pt>
                <c:pt idx="16">
                  <c:v>276.07461613488687</c:v>
                </c:pt>
                <c:pt idx="17">
                  <c:v>270.18012638795102</c:v>
                </c:pt>
                <c:pt idx="18">
                  <c:v>264.9488705192374</c:v>
                </c:pt>
                <c:pt idx="19">
                  <c:v>260.29497050555693</c:v>
                </c:pt>
                <c:pt idx="20">
                  <c:v>256.14725534675262</c:v>
                </c:pt>
                <c:pt idx="21">
                  <c:v>252.4461323043611</c:v>
                </c:pt>
                <c:pt idx="22">
                  <c:v>249.14123979430437</c:v>
                </c:pt>
                <c:pt idx="23">
                  <c:v>246.18966090088082</c:v>
                </c:pt>
                <c:pt idx="24">
                  <c:v>243.55454558629941</c:v>
                </c:pt>
                <c:pt idx="25">
                  <c:v>241.20403527065599</c:v>
                </c:pt>
                <c:pt idx="26">
                  <c:v>239.1104141447874</c:v>
                </c:pt>
                <c:pt idx="27">
                  <c:v>237.24943260217015</c:v>
                </c:pt>
                <c:pt idx="28">
                  <c:v>235.59976281573083</c:v>
                </c:pt>
                <c:pt idx="29">
                  <c:v>234.14255683287519</c:v>
                </c:pt>
                <c:pt idx="30">
                  <c:v>232.86108497662903</c:v>
                </c:pt>
                <c:pt idx="31">
                  <c:v>231.74043772137196</c:v>
                </c:pt>
                <c:pt idx="32">
                  <c:v>230.76727816212104</c:v>
                </c:pt>
                <c:pt idx="33">
                  <c:v>229.92963512840825</c:v>
                </c:pt>
                <c:pt idx="34">
                  <c:v>229.21672919208052</c:v>
                </c:pt>
                <c:pt idx="35">
                  <c:v>228.61882548204935</c:v>
                </c:pt>
                <c:pt idx="36">
                  <c:v>228.12710848925087</c:v>
                </c:pt>
                <c:pt idx="37">
                  <c:v>227.73357502292538</c:v>
                </c:pt>
                <c:pt idx="38">
                  <c:v>227.43094223794492</c:v>
                </c:pt>
                <c:pt idx="39">
                  <c:v>227.21256824576946</c:v>
                </c:pt>
                <c:pt idx="40">
                  <c:v>227.07238328811982</c:v>
                </c:pt>
                <c:pt idx="41">
                  <c:v>227.00482982195501</c:v>
                </c:pt>
                <c:pt idx="42">
                  <c:v>227.00481015881678</c:v>
                </c:pt>
                <c:pt idx="43">
                  <c:v>227.06764053768316</c:v>
                </c:pt>
                <c:pt idx="44">
                  <c:v>227.1890107007973</c:v>
                </c:pt>
                <c:pt idx="45">
                  <c:v>227.36494819620543</c:v>
                </c:pt>
                <c:pt idx="46">
                  <c:v>227.59178675642451</c:v>
                </c:pt>
                <c:pt idx="47">
                  <c:v>227.86613820556502</c:v>
                </c:pt>
                <c:pt idx="48">
                  <c:v>228.1848674318918</c:v>
                </c:pt>
                <c:pt idx="49">
                  <c:v>228.54507003276709</c:v>
                </c:pt>
                <c:pt idx="50">
                  <c:v>228.94405229699098</c:v>
                </c:pt>
                <c:pt idx="51">
                  <c:v>229.37931323796434</c:v>
                </c:pt>
                <c:pt idx="52">
                  <c:v>229.84852843161747</c:v>
                </c:pt>
                <c:pt idx="53">
                  <c:v>230.3495354470964</c:v>
                </c:pt>
                <c:pt idx="54">
                  <c:v>230.88032068692212</c:v>
                </c:pt>
                <c:pt idx="55">
                  <c:v>231.43900747765639</c:v>
                </c:pt>
                <c:pt idx="56">
                  <c:v>232.02384527277107</c:v>
                </c:pt>
                <c:pt idx="57">
                  <c:v>232.63319984703952</c:v>
                </c:pt>
                <c:pt idx="58">
                  <c:v>233.26554437683959</c:v>
                </c:pt>
                <c:pt idx="59">
                  <c:v>233.91945131369772</c:v>
                </c:pt>
                <c:pt idx="60">
                  <c:v>234.59358496954161</c:v>
                </c:pt>
                <c:pt idx="61">
                  <c:v>235.28669474174791</c:v>
                </c:pt>
                <c:pt idx="62">
                  <c:v>235.9976089144036</c:v>
                </c:pt>
                <c:pt idx="63">
                  <c:v>236.7252289794354</c:v>
                </c:pt>
                <c:pt idx="64">
                  <c:v>237.46852442756284</c:v>
                </c:pt>
                <c:pt idx="65">
                  <c:v>238.22652796453397</c:v>
                </c:pt>
                <c:pt idx="66">
                  <c:v>238.99833111291983</c:v>
                </c:pt>
                <c:pt idx="67">
                  <c:v>239.78308016396937</c:v>
                </c:pt>
                <c:pt idx="68">
                  <c:v>240.57997244774626</c:v>
                </c:pt>
                <c:pt idx="69">
                  <c:v>241.38825289304526</c:v>
                </c:pt>
                <c:pt idx="70">
                  <c:v>242.20721085148182</c:v>
                </c:pt>
                <c:pt idx="71">
                  <c:v>243.03617716271245</c:v>
                </c:pt>
                <c:pt idx="72">
                  <c:v>243.87452144001702</c:v>
                </c:pt>
                <c:pt idx="73">
                  <c:v>244.72164955749636</c:v>
                </c:pt>
                <c:pt idx="74">
                  <c:v>245.57700132193736</c:v>
                </c:pt>
                <c:pt idx="75">
                  <c:v>246.44004831400417</c:v>
                </c:pt>
                <c:pt idx="76">
                  <c:v>247.31029188484908</c:v>
                </c:pt>
                <c:pt idx="77">
                  <c:v>248.18726129552044</c:v>
                </c:pt>
                <c:pt idx="78">
                  <c:v>249.07051198769693</c:v>
                </c:pt>
                <c:pt idx="79">
                  <c:v>249.9596239753111</c:v>
                </c:pt>
                <c:pt idx="80">
                  <c:v>250.85420034755501</c:v>
                </c:pt>
                <c:pt idx="81">
                  <c:v>251.75386587459781</c:v>
                </c:pt>
                <c:pt idx="82">
                  <c:v>252.65826570810023</c:v>
                </c:pt>
                <c:pt idx="83">
                  <c:v>253.56706416929285</c:v>
                </c:pt>
                <c:pt idx="84">
                  <c:v>254.47994361800068</c:v>
                </c:pt>
                <c:pt idx="85">
                  <c:v>255.39660339655538</c:v>
                </c:pt>
                <c:pt idx="86">
                  <c:v>256.31675884304127</c:v>
                </c:pt>
                <c:pt idx="87">
                  <c:v>257.24014036878106</c:v>
                </c:pt>
                <c:pt idx="88">
                  <c:v>258.16649259538258</c:v>
                </c:pt>
                <c:pt idx="89">
                  <c:v>259.09557354704845</c:v>
                </c:pt>
                <c:pt idx="90">
                  <c:v>260.0271538941937</c:v>
                </c:pt>
                <c:pt idx="91">
                  <c:v>260.96101624473312</c:v>
                </c:pt>
                <c:pt idx="92">
                  <c:v>261.89695447968342</c:v>
                </c:pt>
                <c:pt idx="93">
                  <c:v>262.83477312999105</c:v>
                </c:pt>
                <c:pt idx="94">
                  <c:v>263.77428679173227</c:v>
                </c:pt>
                <c:pt idx="95">
                  <c:v>264.71531957705264</c:v>
                </c:pt>
                <c:pt idx="96">
                  <c:v>265.65770459841303</c:v>
                </c:pt>
                <c:pt idx="97">
                  <c:v>266.60128348389208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CE-4AC7-8A3F-CD464D60013A}"/>
            </c:ext>
          </c:extLst>
        </c:ser>
        <c:ser>
          <c:idx val="4"/>
          <c:order val="1"/>
          <c:tx>
            <c:strRef>
              <c:f>'Rotation Curves'!$H$7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Curves'!$H$9:$H$106</c:f>
              <c:numCache>
                <c:formatCode>0</c:formatCode>
                <c:ptCount val="98"/>
                <c:pt idx="0">
                  <c:v>11.972677709414171</c:v>
                </c:pt>
                <c:pt idx="1">
                  <c:v>33.392861877017573</c:v>
                </c:pt>
                <c:pt idx="2">
                  <c:v>52.193816720122491</c:v>
                </c:pt>
                <c:pt idx="3">
                  <c:v>70.503041423487517</c:v>
                </c:pt>
                <c:pt idx="4">
                  <c:v>88.625821647995735</c:v>
                </c:pt>
                <c:pt idx="5">
                  <c:v>106.65723952116328</c:v>
                </c:pt>
                <c:pt idx="6">
                  <c:v>124.63695394400226</c:v>
                </c:pt>
                <c:pt idx="7">
                  <c:v>142.58452546218319</c:v>
                </c:pt>
                <c:pt idx="8">
                  <c:v>160.51073665267597</c:v>
                </c:pt>
                <c:pt idx="9">
                  <c:v>178.42202590197638</c:v>
                </c:pt>
                <c:pt idx="10">
                  <c:v>196.32247741870628</c:v>
                </c:pt>
                <c:pt idx="11">
                  <c:v>214.21480812339621</c:v>
                </c:pt>
                <c:pt idx="12">
                  <c:v>232.10089608948209</c:v>
                </c:pt>
                <c:pt idx="13">
                  <c:v>249.98208131466097</c:v>
                </c:pt>
                <c:pt idx="14">
                  <c:v>267.85934566102236</c:v>
                </c:pt>
                <c:pt idx="15">
                  <c:v>279.38869014519258</c:v>
                </c:pt>
                <c:pt idx="16">
                  <c:v>272.41788349340266</c:v>
                </c:pt>
                <c:pt idx="17">
                  <c:v>266.2107870932528</c:v>
                </c:pt>
                <c:pt idx="18">
                  <c:v>260.66330650097194</c:v>
                </c:pt>
                <c:pt idx="19">
                  <c:v>255.69024215618543</c:v>
                </c:pt>
                <c:pt idx="20">
                  <c:v>251.22105322180798</c:v>
                </c:pt>
                <c:pt idx="21">
                  <c:v>247.19673090967643</c:v>
                </c:pt>
                <c:pt idx="22">
                  <c:v>243.56745332667717</c:v>
                </c:pt>
                <c:pt idx="23">
                  <c:v>240.29080087487887</c:v>
                </c:pt>
                <c:pt idx="24">
                  <c:v>237.33038032065932</c:v>
                </c:pt>
                <c:pt idx="25">
                  <c:v>234.65475123050004</c:v>
                </c:pt>
                <c:pt idx="26">
                  <c:v>232.23657914611934</c:v>
                </c:pt>
                <c:pt idx="27">
                  <c:v>230.05196088677812</c:v>
                </c:pt>
                <c:pt idx="28">
                  <c:v>228.07988200064602</c:v>
                </c:pt>
                <c:pt idx="29">
                  <c:v>226.30177673106368</c:v>
                </c:pt>
                <c:pt idx="30">
                  <c:v>224.70116827620822</c:v>
                </c:pt>
                <c:pt idx="31">
                  <c:v>223.26337250049116</c:v>
                </c:pt>
                <c:pt idx="32">
                  <c:v>221.97525220653259</c:v>
                </c:pt>
                <c:pt idx="33">
                  <c:v>220.82501200924443</c:v>
                </c:pt>
                <c:pt idx="34">
                  <c:v>219.80202605279953</c:v>
                </c:pt>
                <c:pt idx="35">
                  <c:v>218.89669247613526</c:v>
                </c:pt>
                <c:pt idx="36">
                  <c:v>218.10030980415056</c:v>
                </c:pt>
                <c:pt idx="37">
                  <c:v>217.40497142090007</c:v>
                </c:pt>
                <c:pt idx="38">
                  <c:v>216.80347504096753</c:v>
                </c:pt>
                <c:pt idx="39">
                  <c:v>216.28924468923191</c:v>
                </c:pt>
                <c:pt idx="40">
                  <c:v>215.85626316682777</c:v>
                </c:pt>
                <c:pt idx="41">
                  <c:v>215.49901335155749</c:v>
                </c:pt>
                <c:pt idx="42">
                  <c:v>215.21242697632596</c:v>
                </c:pt>
                <c:pt idx="43">
                  <c:v>214.99183976595594</c:v>
                </c:pt>
                <c:pt idx="44">
                  <c:v>214.83295200366024</c:v>
                </c:pt>
                <c:pt idx="45">
                  <c:v>214.73179375319151</c:v>
                </c:pt>
                <c:pt idx="46">
                  <c:v>214.68469408875384</c:v>
                </c:pt>
                <c:pt idx="47">
                  <c:v>214.68825378794631</c:v>
                </c:pt>
                <c:pt idx="48">
                  <c:v>214.73932102786864</c:v>
                </c:pt>
                <c:pt idx="49">
                  <c:v>214.83496969460629</c:v>
                </c:pt>
                <c:pt idx="50">
                  <c:v>214.9724799744547</c:v>
                </c:pt>
                <c:pt idx="51">
                  <c:v>215.149320943665</c:v>
                </c:pt>
                <c:pt idx="52">
                  <c:v>215.36313491398676</c:v>
                </c:pt>
                <c:pt idx="53">
                  <c:v>215.61172332527079</c:v>
                </c:pt>
                <c:pt idx="54">
                  <c:v>215.8930340050276</c:v>
                </c:pt>
                <c:pt idx="55">
                  <c:v>216.20514963904697</c:v>
                </c:pt>
                <c:pt idx="56">
                  <c:v>216.54627731771978</c:v>
                </c:pt>
                <c:pt idx="57">
                  <c:v>216.91473904018747</c:v>
                </c:pt>
                <c:pt idx="58">
                  <c:v>217.30896307337008</c:v>
                </c:pt>
                <c:pt idx="59">
                  <c:v>217.72747607571583</c:v>
                </c:pt>
                <c:pt idx="60">
                  <c:v>218.16889590650069</c:v>
                </c:pt>
                <c:pt idx="61">
                  <c:v>218.631925050978</c:v>
                </c:pt>
                <c:pt idx="62">
                  <c:v>219.11534459986089</c:v>
                </c:pt>
                <c:pt idx="63">
                  <c:v>219.61800872871544</c:v>
                </c:pt>
                <c:pt idx="64">
                  <c:v>220.13883962900326</c:v>
                </c:pt>
                <c:pt idx="65">
                  <c:v>220.67682284788518</c:v>
                </c:pt>
                <c:pt idx="66">
                  <c:v>221.23100299858712</c:v>
                </c:pt>
                <c:pt idx="67">
                  <c:v>221.80047980723702</c:v>
                </c:pt>
                <c:pt idx="68">
                  <c:v>222.38440446568717</c:v>
                </c:pt>
                <c:pt idx="69">
                  <c:v>222.98197626300828</c:v>
                </c:pt>
                <c:pt idx="70">
                  <c:v>223.59243947113728</c:v>
                </c:pt>
                <c:pt idx="71">
                  <c:v>224.21508046263381</c:v>
                </c:pt>
                <c:pt idx="72">
                  <c:v>224.8492250406866</c:v>
                </c:pt>
                <c:pt idx="73">
                  <c:v>225.49423596345443</c:v>
                </c:pt>
                <c:pt idx="74">
                  <c:v>226.14951064655179</c:v>
                </c:pt>
                <c:pt idx="75">
                  <c:v>226.81447902902653</c:v>
                </c:pt>
                <c:pt idx="76">
                  <c:v>227.48860158955057</c:v>
                </c:pt>
                <c:pt idx="77">
                  <c:v>228.17136750076892</c:v>
                </c:pt>
                <c:pt idx="78">
                  <c:v>228.86229291085391</c:v>
                </c:pt>
                <c:pt idx="79">
                  <c:v>229.56091934229337</c:v>
                </c:pt>
                <c:pt idx="80">
                  <c:v>230.26681219883008</c:v>
                </c:pt>
                <c:pt idx="81">
                  <c:v>230.97955937226351</c:v>
                </c:pt>
                <c:pt idx="82">
                  <c:v>231.69876994154498</c:v>
                </c:pt>
                <c:pt idx="83">
                  <c:v>232.42407295724399</c:v>
                </c:pt>
                <c:pt idx="84">
                  <c:v>233.15511630504878</c:v>
                </c:pt>
                <c:pt idx="85">
                  <c:v>233.8915656424947</c:v>
                </c:pt>
                <c:pt idx="86">
                  <c:v>234.6331034035943</c:v>
                </c:pt>
                <c:pt idx="87">
                  <c:v>235.3794278664773</c:v>
                </c:pt>
                <c:pt idx="88">
                  <c:v>236.13025227954537</c:v>
                </c:pt>
                <c:pt idx="89">
                  <c:v>236.88530404200679</c:v>
                </c:pt>
                <c:pt idx="90">
                  <c:v>237.64432393498211</c:v>
                </c:pt>
                <c:pt idx="91">
                  <c:v>238.4070653996728</c:v>
                </c:pt>
                <c:pt idx="92">
                  <c:v>239.17329385935497</c:v>
                </c:pt>
                <c:pt idx="93">
                  <c:v>239.9427860822114</c:v>
                </c:pt>
                <c:pt idx="94">
                  <c:v>240.71532958224125</c:v>
                </c:pt>
                <c:pt idx="95">
                  <c:v>241.49072205569539</c:v>
                </c:pt>
                <c:pt idx="96">
                  <c:v>242.26877085067667</c:v>
                </c:pt>
                <c:pt idx="97">
                  <c:v>243.04929246771863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46-40CC-B8A8-710436CB7D6D}"/>
            </c:ext>
          </c:extLst>
        </c:ser>
        <c:ser>
          <c:idx val="3"/>
          <c:order val="2"/>
          <c:tx>
            <c:strRef>
              <c:f>'Rotation Curves'!$G$7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Curves'!$G$9:$G$106</c:f>
              <c:numCache>
                <c:formatCode>0</c:formatCode>
                <c:ptCount val="98"/>
                <c:pt idx="0">
                  <c:v>10.606047130458309</c:v>
                </c:pt>
                <c:pt idx="1">
                  <c:v>30.996763465522871</c:v>
                </c:pt>
                <c:pt idx="2">
                  <c:v>49.461940131921018</c:v>
                </c:pt>
                <c:pt idx="3">
                  <c:v>67.598378416660253</c:v>
                </c:pt>
                <c:pt idx="4">
                  <c:v>85.615250243063301</c:v>
                </c:pt>
                <c:pt idx="5">
                  <c:v>103.57497019297084</c:v>
                </c:pt>
                <c:pt idx="6">
                  <c:v>121.50288430090596</c:v>
                </c:pt>
                <c:pt idx="7">
                  <c:v>139.41126354450694</c:v>
                </c:pt>
                <c:pt idx="8">
                  <c:v>157.30677982650556</c:v>
                </c:pt>
                <c:pt idx="9">
                  <c:v>175.19337493856762</c:v>
                </c:pt>
                <c:pt idx="10">
                  <c:v>193.07352830468096</c:v>
                </c:pt>
                <c:pt idx="11">
                  <c:v>210.94887794995134</c:v>
                </c:pt>
                <c:pt idx="12">
                  <c:v>228.82054967013028</c:v>
                </c:pt>
                <c:pt idx="13">
                  <c:v>246.68934282009383</c:v>
                </c:pt>
                <c:pt idx="14">
                  <c:v>264.55584067895961</c:v>
                </c:pt>
                <c:pt idx="15">
                  <c:v>275.99959575558523</c:v>
                </c:pt>
                <c:pt idx="16">
                  <c:v>268.71139317123328</c:v>
                </c:pt>
                <c:pt idx="17">
                  <c:v>262.18136019673324</c:v>
                </c:pt>
                <c:pt idx="18">
                  <c:v>256.30609575782552</c:v>
                </c:pt>
                <c:pt idx="19">
                  <c:v>251.00105218362881</c:v>
                </c:pt>
                <c:pt idx="20">
                  <c:v>246.19630123556789</c:v>
                </c:pt>
                <c:pt idx="21">
                  <c:v>241.83340924990281</c:v>
                </c:pt>
                <c:pt idx="22">
                  <c:v>237.8630935514021</c:v>
                </c:pt>
                <c:pt idx="23">
                  <c:v>234.2434392585856</c:v>
                </c:pt>
                <c:pt idx="24">
                  <c:v>230.93852465656047</c:v>
                </c:pt>
                <c:pt idx="25">
                  <c:v>227.91734887728018</c:v>
                </c:pt>
                <c:pt idx="26">
                  <c:v>225.15298628819417</c:v>
                </c:pt>
                <c:pt idx="27">
                  <c:v>222.62191299522084</c:v>
                </c:pt>
                <c:pt idx="28">
                  <c:v>220.30346549255327</c:v>
                </c:pt>
                <c:pt idx="29">
                  <c:v>218.17940183031988</c:v>
                </c:pt>
                <c:pt idx="30">
                  <c:v>216.23354307991357</c:v>
                </c:pt>
                <c:pt idx="31">
                  <c:v>214.4514782539236</c:v>
                </c:pt>
                <c:pt idx="32">
                  <c:v>212.82031978632529</c:v>
                </c:pt>
                <c:pt idx="33">
                  <c:v>211.32849961016368</c:v>
                </c:pt>
                <c:pt idx="34">
                  <c:v>209.96559806862544</c:v>
                </c:pt>
                <c:pt idx="35">
                  <c:v>208.72219956006532</c:v>
                </c:pt>
                <c:pt idx="36">
                  <c:v>207.5897700891507</c:v>
                </c:pt>
                <c:pt idx="37">
                  <c:v>206.5605528757182</c:v>
                </c:pt>
                <c:pt idx="38">
                  <c:v>205.62747893323848</c:v>
                </c:pt>
                <c:pt idx="39">
                  <c:v>204.78409012332583</c:v>
                </c:pt>
                <c:pt idx="40">
                  <c:v>204.02447266087174</c:v>
                </c:pt>
                <c:pt idx="41">
                  <c:v>203.34319941540889</c:v>
                </c:pt>
                <c:pt idx="42">
                  <c:v>202.73527965018926</c:v>
                </c:pt>
                <c:pt idx="43">
                  <c:v>202.19611507778899</c:v>
                </c:pt>
                <c:pt idx="44">
                  <c:v>201.72146130247759</c:v>
                </c:pt>
                <c:pt idx="45">
                  <c:v>201.30739387479829</c:v>
                </c:pt>
                <c:pt idx="46">
                  <c:v>200.95027831028702</c:v>
                </c:pt>
                <c:pt idx="47">
                  <c:v>200.64674352781716</c:v>
                </c:pt>
                <c:pt idx="48">
                  <c:v>200.39365824823406</c:v>
                </c:pt>
                <c:pt idx="49">
                  <c:v>200.18810996430935</c:v>
                </c:pt>
                <c:pt idx="50">
                  <c:v>200.02738615141513</c:v>
                </c:pt>
                <c:pt idx="51">
                  <c:v>199.90895743692968</c:v>
                </c:pt>
                <c:pt idx="52">
                  <c:v>199.83046248702942</c:v>
                </c:pt>
                <c:pt idx="53">
                  <c:v>199.78969440362314</c:v>
                </c:pt>
                <c:pt idx="54">
                  <c:v>199.78458845290348</c:v>
                </c:pt>
                <c:pt idx="55">
                  <c:v>199.81321097125357</c:v>
                </c:pt>
                <c:pt idx="56">
                  <c:v>199.8737493148183</c:v>
                </c:pt>
                <c:pt idx="57">
                  <c:v>199.96450273654233</c:v>
                </c:pt>
                <c:pt idx="58">
                  <c:v>200.08387408940112</c:v>
                </c:pt>
                <c:pt idx="59">
                  <c:v>200.23036226731801</c:v>
                </c:pt>
                <c:pt idx="60">
                  <c:v>200.40255530621747</c:v>
                </c:pt>
                <c:pt idx="61">
                  <c:v>200.59912407709177</c:v>
                </c:pt>
                <c:pt idx="62">
                  <c:v>200.81881651109242</c:v>
                </c:pt>
                <c:pt idx="63">
                  <c:v>201.06045230369432</c:v>
                </c:pt>
                <c:pt idx="64">
                  <c:v>201.32291805108531</c:v>
                </c:pt>
                <c:pt idx="65">
                  <c:v>201.60516277723866</c:v>
                </c:pt>
                <c:pt idx="66">
                  <c:v>201.90619381475369</c:v>
                </c:pt>
                <c:pt idx="67">
                  <c:v>202.22507300658978</c:v>
                </c:pt>
                <c:pt idx="68">
                  <c:v>202.56091319935925</c:v>
                </c:pt>
                <c:pt idx="69">
                  <c:v>202.91287500194952</c:v>
                </c:pt>
                <c:pt idx="70">
                  <c:v>203.2801637859784</c:v>
                </c:pt>
                <c:pt idx="71">
                  <c:v>203.66202690699456</c:v>
                </c:pt>
                <c:pt idx="72">
                  <c:v>204.0577511274623</c:v>
                </c:pt>
                <c:pt idx="73">
                  <c:v>204.46666022445339</c:v>
                </c:pt>
                <c:pt idx="74">
                  <c:v>204.88811276663867</c:v>
                </c:pt>
                <c:pt idx="75">
                  <c:v>205.32150004665544</c:v>
                </c:pt>
                <c:pt idx="76">
                  <c:v>205.76624415624948</c:v>
                </c:pt>
                <c:pt idx="77">
                  <c:v>206.22179619276659</c:v>
                </c:pt>
                <c:pt idx="78">
                  <c:v>206.68763458662329</c:v>
                </c:pt>
                <c:pt idx="79">
                  <c:v>207.16326354032694</c:v>
                </c:pt>
                <c:pt idx="80">
                  <c:v>207.64821157046188</c:v>
                </c:pt>
                <c:pt idx="81">
                  <c:v>208.14203014481484</c:v>
                </c:pt>
                <c:pt idx="82">
                  <c:v>208.64429240749675</c:v>
                </c:pt>
                <c:pt idx="83">
                  <c:v>209.15459198553185</c:v>
                </c:pt>
                <c:pt idx="84">
                  <c:v>209.67254187093943</c:v>
                </c:pt>
                <c:pt idx="85">
                  <c:v>210.19777337283435</c:v>
                </c:pt>
                <c:pt idx="86">
                  <c:v>210.72993513452664</c:v>
                </c:pt>
                <c:pt idx="87">
                  <c:v>211.26869221100938</c:v>
                </c:pt>
                <c:pt idx="88">
                  <c:v>211.81372520259816</c:v>
                </c:pt>
                <c:pt idx="89">
                  <c:v>212.36472944082314</c:v>
                </c:pt>
                <c:pt idx="90">
                  <c:v>212.92141422298212</c:v>
                </c:pt>
                <c:pt idx="91">
                  <c:v>213.48350209204432</c:v>
                </c:pt>
                <c:pt idx="92">
                  <c:v>214.05072815884878</c:v>
                </c:pt>
                <c:pt idx="93">
                  <c:v>214.62283946377627</c:v>
                </c:pt>
                <c:pt idx="94">
                  <c:v>215.19959437528465</c:v>
                </c:pt>
                <c:pt idx="95">
                  <c:v>215.78076202289478</c:v>
                </c:pt>
                <c:pt idx="96">
                  <c:v>216.36612176239078</c:v>
                </c:pt>
                <c:pt idx="97">
                  <c:v>216.95546267116359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6-40CC-B8A8-710436CB7D6D}"/>
            </c:ext>
          </c:extLst>
        </c:ser>
        <c:ser>
          <c:idx val="2"/>
          <c:order val="3"/>
          <c:tx>
            <c:strRef>
              <c:f>'Rotation Curves'!$F$7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Curves'!$F$9:$F$106</c:f>
              <c:numCache>
                <c:formatCode>0</c:formatCode>
                <c:ptCount val="98"/>
                <c:pt idx="0">
                  <c:v>9.0350130012913077</c:v>
                </c:pt>
                <c:pt idx="1">
                  <c:v>28.399215945824519</c:v>
                </c:pt>
                <c:pt idx="2">
                  <c:v>46.570082020689398</c:v>
                </c:pt>
                <c:pt idx="3">
                  <c:v>64.563168131388949</c:v>
                </c:pt>
                <c:pt idx="4">
                  <c:v>82.494883996417315</c:v>
                </c:pt>
                <c:pt idx="5">
                  <c:v>100.39811830246022</c:v>
                </c:pt>
                <c:pt idx="6">
                  <c:v>118.28580429806166</c:v>
                </c:pt>
                <c:pt idx="7">
                  <c:v>136.16406980138328</c:v>
                </c:pt>
                <c:pt idx="8">
                  <c:v>154.03619502566499</c:v>
                </c:pt>
                <c:pt idx="9">
                  <c:v>171.90409511633376</c:v>
                </c:pt>
                <c:pt idx="10">
                  <c:v>189.76896354308951</c:v>
                </c:pt>
                <c:pt idx="11">
                  <c:v>207.63158285131738</c:v>
                </c:pt>
                <c:pt idx="12">
                  <c:v>225.49248754036256</c:v>
                </c:pt>
                <c:pt idx="13">
                  <c:v>243.35205514564652</c:v>
                </c:pt>
                <c:pt idx="14">
                  <c:v>261.2105599258021</c:v>
                </c:pt>
                <c:pt idx="15">
                  <c:v>272.56836488016444</c:v>
                </c:pt>
                <c:pt idx="16">
                  <c:v>264.95305696108721</c:v>
                </c:pt>
                <c:pt idx="17">
                  <c:v>258.08903135237881</c:v>
                </c:pt>
                <c:pt idx="18">
                  <c:v>251.87352002387951</c:v>
                </c:pt>
                <c:pt idx="19">
                  <c:v>246.22257504276237</c:v>
                </c:pt>
                <c:pt idx="20">
                  <c:v>241.0668370022606</c:v>
                </c:pt>
                <c:pt idx="21">
                  <c:v>236.34841206665843</c:v>
                </c:pt>
                <c:pt idx="22">
                  <c:v>232.01852992302804</c:v>
                </c:pt>
                <c:pt idx="23">
                  <c:v>228.03576185828985</c:v>
                </c:pt>
                <c:pt idx="24">
                  <c:v>224.36464721062629</c:v>
                </c:pt>
                <c:pt idx="25">
                  <c:v>220.97462198960281</c:v>
                </c:pt>
                <c:pt idx="26">
                  <c:v>217.83917410670594</c:v>
                </c:pt>
                <c:pt idx="27">
                  <c:v>214.93517065257532</c:v>
                </c:pt>
                <c:pt idx="28">
                  <c:v>212.24231727586422</c:v>
                </c:pt>
                <c:pt idx="29">
                  <c:v>209.74272005110493</c:v>
                </c:pt>
                <c:pt idx="30">
                  <c:v>207.42052762707175</c:v>
                </c:pt>
                <c:pt idx="31">
                  <c:v>205.26163682065157</c:v>
                </c:pt>
                <c:pt idx="32">
                  <c:v>203.25344876718265</c:v>
                </c:pt>
                <c:pt idx="33">
                  <c:v>201.38466566767926</c:v>
                </c:pt>
                <c:pt idx="34">
                  <c:v>199.64512037041018</c:v>
                </c:pt>
                <c:pt idx="35">
                  <c:v>198.0256326877703</c:v>
                </c:pt>
                <c:pt idx="36">
                  <c:v>196.51788762010045</c:v>
                </c:pt>
                <c:pt idx="37">
                  <c:v>195.11433163692095</c:v>
                </c:pt>
                <c:pt idx="38">
                  <c:v>193.80808392592769</c:v>
                </c:pt>
                <c:pt idx="39">
                  <c:v>192.59286011438331</c:v>
                </c:pt>
                <c:pt idx="40">
                  <c:v>191.46290643554642</c:v>
                </c:pt>
                <c:pt idx="41">
                  <c:v>190.41294268377544</c:v>
                </c:pt>
                <c:pt idx="42">
                  <c:v>189.43811259786253</c:v>
                </c:pt>
                <c:pt idx="43">
                  <c:v>188.53394054957448</c:v>
                </c:pt>
                <c:pt idx="44">
                  <c:v>187.6962936059393</c:v>
                </c:pt>
                <c:pt idx="45">
                  <c:v>186.92134818918672</c:v>
                </c:pt>
                <c:pt idx="46">
                  <c:v>186.2055606849103</c:v>
                </c:pt>
                <c:pt idx="47">
                  <c:v>185.54564145276399</c:v>
                </c:pt>
                <c:pt idx="48">
                  <c:v>184.93853177937265</c:v>
                </c:pt>
                <c:pt idx="49">
                  <c:v>184.38138338368765</c:v>
                </c:pt>
                <c:pt idx="50">
                  <c:v>183.8715401435669</c:v>
                </c:pt>
                <c:pt idx="51">
                  <c:v>183.40652176114179</c:v>
                </c:pt>
                <c:pt idx="52">
                  <c:v>182.98400912533333</c:v>
                </c:pt>
                <c:pt idx="53">
                  <c:v>182.60183116412912</c:v>
                </c:pt>
                <c:pt idx="54">
                  <c:v>182.25795300808142</c:v>
                </c:pt>
                <c:pt idx="55">
                  <c:v>181.95046531087161</c:v>
                </c:pt>
                <c:pt idx="56">
                  <c:v>181.67757459346169</c:v>
                </c:pt>
                <c:pt idx="57">
                  <c:v>181.43759449593855</c:v>
                </c:pt>
                <c:pt idx="58">
                  <c:v>181.22893783616161</c:v>
                </c:pt>
                <c:pt idx="59">
                  <c:v>181.05010938715674</c:v>
                </c:pt>
                <c:pt idx="60">
                  <c:v>180.89969929621651</c:v>
                </c:pt>
                <c:pt idx="61">
                  <c:v>180.77637707813614</c:v>
                </c:pt>
                <c:pt idx="62">
                  <c:v>180.67888612318762</c:v>
                </c:pt>
                <c:pt idx="63">
                  <c:v>180.60603866749901</c:v>
                </c:pt>
                <c:pt idx="64">
                  <c:v>180.55671117962916</c:v>
                </c:pt>
                <c:pt idx="65">
                  <c:v>180.52984012244877</c:v>
                </c:pt>
                <c:pt idx="66">
                  <c:v>180.52441805407071</c:v>
                </c:pt>
                <c:pt idx="67">
                  <c:v>180.53949003561678</c:v>
                </c:pt>
                <c:pt idx="68">
                  <c:v>180.57415031714359</c:v>
                </c:pt>
                <c:pt idx="69">
                  <c:v>180.62753927614915</c:v>
                </c:pt>
                <c:pt idx="70">
                  <c:v>180.69884058580513</c:v>
                </c:pt>
                <c:pt idx="71">
                  <c:v>180.78727859245345</c:v>
                </c:pt>
                <c:pt idx="72">
                  <c:v>180.89211588401898</c:v>
                </c:pt>
                <c:pt idx="73">
                  <c:v>181.01265103285485</c:v>
                </c:pt>
                <c:pt idx="74">
                  <c:v>181.1482164981893</c:v>
                </c:pt>
                <c:pt idx="75">
                  <c:v>181.29817667480484</c:v>
                </c:pt>
                <c:pt idx="76">
                  <c:v>181.46192607588318</c:v>
                </c:pt>
                <c:pt idx="77">
                  <c:v>181.63888763910381</c:v>
                </c:pt>
                <c:pt idx="78">
                  <c:v>181.8285111461168</c:v>
                </c:pt>
                <c:pt idx="79">
                  <c:v>182.03027174642949</c:v>
                </c:pt>
                <c:pt idx="80">
                  <c:v>182.24366857757039</c:v>
                </c:pt>
                <c:pt idx="81">
                  <c:v>182.46822347412993</c:v>
                </c:pt>
                <c:pt idx="82">
                  <c:v>182.70347975893895</c:v>
                </c:pt>
                <c:pt idx="83">
                  <c:v>182.94900111023924</c:v>
                </c:pt>
                <c:pt idx="84">
                  <c:v>183.2043704992347</c:v>
                </c:pt>
                <c:pt idx="85">
                  <c:v>183.46918919289269</c:v>
                </c:pt>
                <c:pt idx="86">
                  <c:v>183.74307581729937</c:v>
                </c:pt>
                <c:pt idx="87">
                  <c:v>184.02566547726497</c:v>
                </c:pt>
                <c:pt idx="88">
                  <c:v>184.31660892822919</c:v>
                </c:pt>
                <c:pt idx="89">
                  <c:v>184.61557179683959</c:v>
                </c:pt>
                <c:pt idx="90">
                  <c:v>184.92223384686537</c:v>
                </c:pt>
                <c:pt idx="91">
                  <c:v>185.23628828737611</c:v>
                </c:pt>
                <c:pt idx="92">
                  <c:v>185.55744112035339</c:v>
                </c:pt>
                <c:pt idx="93">
                  <c:v>185.88541052512406</c:v>
                </c:pt>
                <c:pt idx="94">
                  <c:v>186.2199262772034</c:v>
                </c:pt>
                <c:pt idx="95">
                  <c:v>186.56072919931773</c:v>
                </c:pt>
                <c:pt idx="96">
                  <c:v>186.90757064254439</c:v>
                </c:pt>
                <c:pt idx="97">
                  <c:v>187.26021199565773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6-40CC-B8A8-710436CB7D6D}"/>
            </c:ext>
          </c:extLst>
        </c:ser>
        <c:ser>
          <c:idx val="1"/>
          <c:order val="4"/>
          <c:tx>
            <c:strRef>
              <c:f>'Rotation Curves'!$E$7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Curves'!$E$9:$E$106</c:f>
              <c:numCache>
                <c:formatCode>0</c:formatCode>
                <c:ptCount val="98"/>
                <c:pt idx="0">
                  <c:v>7.1256357003079334</c:v>
                </c:pt>
                <c:pt idx="1">
                  <c:v>25.538825097047308</c:v>
                </c:pt>
                <c:pt idx="2">
                  <c:v>43.486337592555877</c:v>
                </c:pt>
                <c:pt idx="3">
                  <c:v>61.378046513081514</c:v>
                </c:pt>
                <c:pt idx="4">
                  <c:v>79.251755166572494</c:v>
                </c:pt>
                <c:pt idx="5">
                  <c:v>97.117402492420453</c:v>
                </c:pt>
                <c:pt idx="6">
                  <c:v>114.97874631182643</c:v>
                </c:pt>
                <c:pt idx="7">
                  <c:v>132.83752258558562</c:v>
                </c:pt>
                <c:pt idx="8">
                  <c:v>150.69464415361517</c:v>
                </c:pt>
                <c:pt idx="9">
                  <c:v>168.55063694084791</c:v>
                </c:pt>
                <c:pt idx="10">
                  <c:v>186.40582532855146</c:v>
                </c:pt>
                <c:pt idx="11">
                  <c:v>204.26042026379821</c:v>
                </c:pt>
                <c:pt idx="12">
                  <c:v>222.11456485998517</c:v>
                </c:pt>
                <c:pt idx="13">
                  <c:v>239.96835963561901</c:v>
                </c:pt>
                <c:pt idx="14">
                  <c:v>257.82187726442277</c:v>
                </c:pt>
                <c:pt idx="15">
                  <c:v>269.09338566684698</c:v>
                </c:pt>
                <c:pt idx="16">
                  <c:v>261.14063637439716</c:v>
                </c:pt>
                <c:pt idx="17">
                  <c:v>253.93075940934997</c:v>
                </c:pt>
                <c:pt idx="18">
                  <c:v>247.36152784097135</c:v>
                </c:pt>
                <c:pt idx="19">
                  <c:v>241.34950740386594</c:v>
                </c:pt>
                <c:pt idx="20">
                  <c:v>235.82582781042979</c:v>
                </c:pt>
                <c:pt idx="21">
                  <c:v>230.73306209434091</c:v>
                </c:pt>
                <c:pt idx="22">
                  <c:v>226.02288641074173</c:v>
                </c:pt>
                <c:pt idx="23">
                  <c:v>221.65429961291227</c:v>
                </c:pt>
                <c:pt idx="24">
                  <c:v>217.5922509312976</c:v>
                </c:pt>
                <c:pt idx="25">
                  <c:v>213.80656960825092</c:v>
                </c:pt>
                <c:pt idx="26">
                  <c:v>210.27112097597171</c:v>
                </c:pt>
                <c:pt idx="27">
                  <c:v>206.9631344497171</c:v>
                </c:pt>
                <c:pt idx="28">
                  <c:v>203.86266351941106</c:v>
                </c:pt>
                <c:pt idx="29">
                  <c:v>200.95214814934468</c:v>
                </c:pt>
                <c:pt idx="30">
                  <c:v>198.21605739518893</c:v>
                </c:pt>
                <c:pt idx="31">
                  <c:v>195.64059541744669</c:v>
                </c:pt>
                <c:pt idx="32">
                  <c:v>193.21345801354971</c:v>
                </c:pt>
                <c:pt idx="33">
                  <c:v>190.92362971796589</c:v>
                </c:pt>
                <c:pt idx="34">
                  <c:v>188.76121371488256</c:v>
                </c:pt>
                <c:pt idx="35">
                  <c:v>186.71728847000676</c:v>
                </c:pt>
                <c:pt idx="36">
                  <c:v>184.78378625752433</c:v>
                </c:pt>
                <c:pt idx="37">
                  <c:v>182.95338973608108</c:v>
                </c:pt>
                <c:pt idx="38">
                  <c:v>181.21944348672807</c:v>
                </c:pt>
                <c:pt idx="39">
                  <c:v>179.57587801939999</c:v>
                </c:pt>
                <c:pt idx="40">
                  <c:v>178.01714422197318</c:v>
                </c:pt>
                <c:pt idx="41">
                  <c:v>176.53815659651241</c:v>
                </c:pt>
                <c:pt idx="42">
                  <c:v>175.13424392288456</c:v>
                </c:pt>
                <c:pt idx="43">
                  <c:v>173.80110622706198</c:v>
                </c:pt>
                <c:pt idx="44">
                  <c:v>172.53477712277888</c:v>
                </c:pt>
                <c:pt idx="45">
                  <c:v>171.3315907504018</c:v>
                </c:pt>
                <c:pt idx="46">
                  <c:v>170.18815266340314</c:v>
                </c:pt>
                <c:pt idx="47">
                  <c:v>169.10131411647174</c:v>
                </c:pt>
                <c:pt idx="48">
                  <c:v>168.06814929459426</c:v>
                </c:pt>
                <c:pt idx="49">
                  <c:v>167.08593509294076</c:v>
                </c:pt>
                <c:pt idx="50">
                  <c:v>166.15213311591077</c:v>
                </c:pt>
                <c:pt idx="51">
                  <c:v>165.26437361246425</c:v>
                </c:pt>
                <c:pt idx="52">
                  <c:v>164.42044110566081</c:v>
                </c:pt>
                <c:pt idx="53">
                  <c:v>163.61826150858934</c:v>
                </c:pt>
                <c:pt idx="54">
                  <c:v>162.85589054773553</c:v>
                </c:pt>
                <c:pt idx="55">
                  <c:v>162.13150333924219</c:v>
                </c:pt>
                <c:pt idx="56">
                  <c:v>161.44338498421925</c:v>
                </c:pt>
                <c:pt idx="57">
                  <c:v>160.78992206687784</c:v>
                </c:pt>
                <c:pt idx="58">
                  <c:v>160.16959495429629</c:v>
                </c:pt>
                <c:pt idx="59">
                  <c:v>159.58097080949665</c:v>
                </c:pt>
                <c:pt idx="60">
                  <c:v>159.02269724055608</c:v>
                </c:pt>
                <c:pt idx="61">
                  <c:v>158.49349651798482</c:v>
                </c:pt>
                <c:pt idx="62">
                  <c:v>157.99216030080674</c:v>
                </c:pt>
                <c:pt idx="63">
                  <c:v>157.51754481887457</c:v>
                </c:pt>
                <c:pt idx="64">
                  <c:v>157.06856646510795</c:v>
                </c:pt>
                <c:pt idx="65">
                  <c:v>156.64419775668975</c:v>
                </c:pt>
                <c:pt idx="66">
                  <c:v>156.2434636289176</c:v>
                </c:pt>
                <c:pt idx="67">
                  <c:v>155.86543802947651</c:v>
                </c:pt>
                <c:pt idx="68">
                  <c:v>155.50924078445749</c:v>
                </c:pt>
                <c:pt idx="69">
                  <c:v>155.1740347105688</c:v>
                </c:pt>
                <c:pt idx="70">
                  <c:v>154.85902295072839</c:v>
                </c:pt>
                <c:pt idx="71">
                  <c:v>154.56344651263893</c:v>
                </c:pt>
                <c:pt idx="72">
                  <c:v>154.28658199207524</c:v>
                </c:pt>
                <c:pt idx="73">
                  <c:v>154.0277394644942</c:v>
                </c:pt>
                <c:pt idx="74">
                  <c:v>153.78626053024004</c:v>
                </c:pt>
                <c:pt idx="75">
                  <c:v>153.56151650009437</c:v>
                </c:pt>
                <c:pt idx="76">
                  <c:v>153.35290670922839</c:v>
                </c:pt>
                <c:pt idx="77">
                  <c:v>153.15985694878077</c:v>
                </c:pt>
                <c:pt idx="78">
                  <c:v>152.98181800532225</c:v>
                </c:pt>
                <c:pt idx="79">
                  <c:v>152.8182642993925</c:v>
                </c:pt>
                <c:pt idx="80">
                  <c:v>152.66869261512437</c:v>
                </c:pt>
                <c:pt idx="81">
                  <c:v>152.53262091370826</c:v>
                </c:pt>
                <c:pt idx="82">
                  <c:v>152.40958722411472</c:v>
                </c:pt>
                <c:pt idx="83">
                  <c:v>152.29914860508691</c:v>
                </c:pt>
                <c:pt idx="84">
                  <c:v>152.20088017295063</c:v>
                </c:pt>
                <c:pt idx="85">
                  <c:v>152.11437419026996</c:v>
                </c:pt>
                <c:pt idx="86">
                  <c:v>152.0392392108098</c:v>
                </c:pt>
                <c:pt idx="87">
                  <c:v>151.97509927665863</c:v>
                </c:pt>
                <c:pt idx="88">
                  <c:v>151.92159316371652</c:v>
                </c:pt>
                <c:pt idx="89">
                  <c:v>151.87837367207371</c:v>
                </c:pt>
                <c:pt idx="90">
                  <c:v>151.84510695809323</c:v>
                </c:pt>
                <c:pt idx="91">
                  <c:v>151.82147190527411</c:v>
                </c:pt>
                <c:pt idx="92">
                  <c:v>151.80715953120733</c:v>
                </c:pt>
                <c:pt idx="93">
                  <c:v>151.80187242815526</c:v>
                </c:pt>
                <c:pt idx="94">
                  <c:v>151.805324234979</c:v>
                </c:pt>
                <c:pt idx="95">
                  <c:v>151.81723913831786</c:v>
                </c:pt>
                <c:pt idx="96">
                  <c:v>151.83735140108888</c:v>
                </c:pt>
                <c:pt idx="97">
                  <c:v>151.86540491652042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4B-4412-914E-DCBE9993595C}"/>
            </c:ext>
          </c:extLst>
        </c:ser>
        <c:ser>
          <c:idx val="0"/>
          <c:order val="5"/>
          <c:tx>
            <c:strRef>
              <c:f>'Rotation Curves'!$D$7</c:f>
              <c:strCache>
                <c:ptCount val="1"/>
                <c:pt idx="0">
                  <c:v>Flat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Curves'!$D$9:$D$106</c:f>
              <c:numCache>
                <c:formatCode>0</c:formatCode>
                <c:ptCount val="98"/>
                <c:pt idx="0">
                  <c:v>4.4629483901903839</c:v>
                </c:pt>
                <c:pt idx="1">
                  <c:v>22.31474195095192</c:v>
                </c:pt>
                <c:pt idx="2">
                  <c:v>40.166535511713462</c:v>
                </c:pt>
                <c:pt idx="3">
                  <c:v>58.018329072475005</c:v>
                </c:pt>
                <c:pt idx="4">
                  <c:v>75.870122633236534</c:v>
                </c:pt>
                <c:pt idx="5">
                  <c:v>93.721916193998069</c:v>
                </c:pt>
                <c:pt idx="6">
                  <c:v>111.57370975475962</c:v>
                </c:pt>
                <c:pt idx="7">
                  <c:v>129.42550331552113</c:v>
                </c:pt>
                <c:pt idx="8">
                  <c:v>147.27729687628269</c:v>
                </c:pt>
                <c:pt idx="9">
                  <c:v>165.12909043704423</c:v>
                </c:pt>
                <c:pt idx="10">
                  <c:v>182.98088399780573</c:v>
                </c:pt>
                <c:pt idx="11">
                  <c:v>200.8326775585673</c:v>
                </c:pt>
                <c:pt idx="12">
                  <c:v>218.6844711193288</c:v>
                </c:pt>
                <c:pt idx="13">
                  <c:v>236.5362646800904</c:v>
                </c:pt>
                <c:pt idx="14">
                  <c:v>254.3880582408519</c:v>
                </c:pt>
                <c:pt idx="15">
                  <c:v>265.57294080129185</c:v>
                </c:pt>
                <c:pt idx="16">
                  <c:v>257.27172704948583</c:v>
                </c:pt>
                <c:pt idx="17">
                  <c:v>249.70324996685403</c:v>
                </c:pt>
                <c:pt idx="18">
                  <c:v>242.76569119712866</c:v>
                </c:pt>
                <c:pt idx="19">
                  <c:v>236.37599917819225</c:v>
                </c:pt>
                <c:pt idx="20">
                  <c:v>230.46566386920739</c:v>
                </c:pt>
                <c:pt idx="21">
                  <c:v>224.97759888582459</c:v>
                </c:pt>
                <c:pt idx="22">
                  <c:v>219.86380360405636</c:v>
                </c:pt>
                <c:pt idx="23">
                  <c:v>215.08358465371242</c:v>
                </c:pt>
                <c:pt idx="24">
                  <c:v>210.60218520411601</c:v>
                </c:pt>
                <c:pt idx="25">
                  <c:v>206.38971595466631</c:v>
                </c:pt>
                <c:pt idx="26">
                  <c:v>202.42031236388243</c:v>
                </c:pt>
                <c:pt idx="27">
                  <c:v>198.6714636253825</c:v>
                </c:pt>
                <c:pt idx="28">
                  <c:v>195.12347350287871</c:v>
                </c:pt>
                <c:pt idx="29">
                  <c:v>191.75902345714056</c:v>
                </c:pt>
                <c:pt idx="30">
                  <c:v>188.56281589298786</c:v>
                </c:pt>
                <c:pt idx="31">
                  <c:v>185.52128072081936</c:v>
                </c:pt>
                <c:pt idx="32">
                  <c:v>182.62233236752218</c:v>
                </c:pt>
                <c:pt idx="33">
                  <c:v>179.85516729658605</c:v>
                </c:pt>
                <c:pt idx="34">
                  <c:v>177.2100942906909</c:v>
                </c:pt>
                <c:pt idx="35">
                  <c:v>174.67839141059125</c:v>
                </c:pt>
                <c:pt idx="36">
                  <c:v>172.25218481246162</c:v>
                </c:pt>
                <c:pt idx="37">
                  <c:v>169.92434558273973</c:v>
                </c:pt>
                <c:pt idx="38">
                  <c:v>167.68840150779488</c:v>
                </c:pt>
                <c:pt idx="39">
                  <c:v>165.53846128872416</c:v>
                </c:pt>
                <c:pt idx="40">
                  <c:v>163.46914917851254</c:v>
                </c:pt>
                <c:pt idx="41">
                  <c:v>161.47554838889616</c:v>
                </c:pt>
                <c:pt idx="42">
                  <c:v>159.55315190945126</c:v>
                </c:pt>
                <c:pt idx="43">
                  <c:v>157.69781961825117</c:v>
                </c:pt>
                <c:pt idx="44">
                  <c:v>155.90574075449234</c:v>
                </c:pt>
                <c:pt idx="45">
                  <c:v>154.17340097845403</c:v>
                </c:pt>
                <c:pt idx="46">
                  <c:v>152.49755337047807</c:v>
                </c:pt>
                <c:pt idx="47">
                  <c:v>150.87519282412748</c:v>
                </c:pt>
                <c:pt idx="48">
                  <c:v>149.30353337382886</c:v>
                </c:pt>
                <c:pt idx="49">
                  <c:v>147.77998806767584</c:v>
                </c:pt>
                <c:pt idx="50">
                  <c:v>146.30215105447817</c:v>
                </c:pt>
                <c:pt idx="51">
                  <c:v>144.8677816028125</c:v>
                </c:pt>
                <c:pt idx="52">
                  <c:v>143.47478981054505</c:v>
                </c:pt>
                <c:pt idx="53">
                  <c:v>142.12122379747908</c:v>
                </c:pt>
                <c:pt idx="54">
                  <c:v>140.80525820258282</c:v>
                </c:pt>
                <c:pt idx="55">
                  <c:v>139.52518383160333</c:v>
                </c:pt>
                <c:pt idx="56">
                  <c:v>138.2793983215245</c:v>
                </c:pt>
                <c:pt idx="57">
                  <c:v>137.06639770590257</c:v>
                </c:pt>
                <c:pt idx="58">
                  <c:v>135.88476878010772</c:v>
                </c:pt>
                <c:pt idx="59">
                  <c:v>134.73318217833878</c:v>
                </c:pt>
                <c:pt idx="60">
                  <c:v>133.61038608529492</c:v>
                </c:pt>
                <c:pt idx="61">
                  <c:v>132.51520051487105</c:v>
                </c:pt>
                <c:pt idx="62">
                  <c:v>131.44651209642581</c:v>
                </c:pt>
                <c:pt idx="63">
                  <c:v>130.40326931624898</c:v>
                </c:pt>
                <c:pt idx="64">
                  <c:v>129.38447816799371</c:v>
                </c:pt>
                <c:pt idx="65">
                  <c:v>128.3891981711738</c:v>
                </c:pt>
                <c:pt idx="66">
                  <c:v>127.41653872147408</c:v>
                </c:pt>
                <c:pt idx="67">
                  <c:v>126.4656557406816</c:v>
                </c:pt>
                <c:pt idx="68">
                  <c:v>125.53574859759425</c:v>
                </c:pt>
                <c:pt idx="69">
                  <c:v>124.62605727437911</c:v>
                </c:pt>
                <c:pt idx="70">
                  <c:v>123.73585975558676</c:v>
                </c:pt>
                <c:pt idx="71">
                  <c:v>122.86446961943638</c:v>
                </c:pt>
                <c:pt idx="72">
                  <c:v>122.0112338131099</c:v>
                </c:pt>
                <c:pt idx="73">
                  <c:v>121.17553059566984</c:v>
                </c:pt>
                <c:pt idx="74">
                  <c:v>120.35676763387626</c:v>
                </c:pt>
                <c:pt idx="75">
                  <c:v>119.55438023765073</c:v>
                </c:pt>
                <c:pt idx="76">
                  <c:v>118.7678297232433</c:v>
                </c:pt>
                <c:pt idx="77">
                  <c:v>117.99660189332151</c:v>
                </c:pt>
                <c:pt idx="78">
                  <c:v>117.24020562423776</c:v>
                </c:pt>
                <c:pt idx="79">
                  <c:v>116.49817155165567</c:v>
                </c:pt>
                <c:pt idx="80">
                  <c:v>115.77005084654384</c:v>
                </c:pt>
                <c:pt idx="81">
                  <c:v>115.05541407428444</c:v>
                </c:pt>
                <c:pt idx="82">
                  <c:v>114.35385013030846</c:v>
                </c:pt>
                <c:pt idx="83">
                  <c:v>113.66496524626382</c:v>
                </c:pt>
                <c:pt idx="84">
                  <c:v>112.98838206125838</c:v>
                </c:pt>
                <c:pt idx="85">
                  <c:v>112.3237387532016</c:v>
                </c:pt>
                <c:pt idx="86">
                  <c:v>111.67068822570165</c:v>
                </c:pt>
                <c:pt idx="87">
                  <c:v>111.02889734636774</c:v>
                </c:pt>
                <c:pt idx="88">
                  <c:v>110.39804623272016</c:v>
                </c:pt>
                <c:pt idx="89">
                  <c:v>109.77782758223114</c:v>
                </c:pt>
                <c:pt idx="90">
                  <c:v>109.16794604330889</c:v>
                </c:pt>
                <c:pt idx="91">
                  <c:v>108.56811762430051</c:v>
                </c:pt>
                <c:pt idx="92">
                  <c:v>107.97806913782746</c:v>
                </c:pt>
                <c:pt idx="93">
                  <c:v>107.39753767798379</c:v>
                </c:pt>
                <c:pt idx="94">
                  <c:v>106.82627012812493</c:v>
                </c:pt>
                <c:pt idx="95">
                  <c:v>106.26402269715379</c:v>
                </c:pt>
                <c:pt idx="96">
                  <c:v>105.71056048237458</c:v>
                </c:pt>
                <c:pt idx="97">
                  <c:v>105.16565705713401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B-4412-914E-DCBE9993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87824"/>
        <c:axId val="755188656"/>
      </c:scatterChart>
      <c:valAx>
        <c:axId val="75518782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Radius (kpc)</a:t>
                </a:r>
              </a:p>
            </c:rich>
          </c:tx>
          <c:layout>
            <c:manualLayout>
              <c:xMode val="edge"/>
              <c:yMode val="edge"/>
              <c:x val="0.46512385170603676"/>
              <c:y val="0.9296062992125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88656"/>
        <c:crosses val="autoZero"/>
        <c:crossBetween val="midCat"/>
        <c:majorUnit val="10"/>
      </c:valAx>
      <c:valAx>
        <c:axId val="755188656"/>
        <c:scaling>
          <c:orientation val="minMax"/>
          <c:max val="3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(km s</a:t>
                </a:r>
                <a:r>
                  <a:rPr lang="en-US" baseline="30000">
                    <a:solidFill>
                      <a:schemeClr val="tx1"/>
                    </a:solidFill>
                  </a:rPr>
                  <a:t>-1</a:t>
                </a:r>
                <a:r>
                  <a:rPr lang="en-US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722722159730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8782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670412292213474"/>
          <c:y val="0.49575459317585302"/>
          <c:w val="0.23433399139516806"/>
          <c:h val="0.34838948798381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5910511186102"/>
          <c:y val="1.7300415573053368E-2"/>
          <c:w val="0.82171009873765777"/>
          <c:h val="0.828261154855643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ED2-4CBA-974C-69A9188E934B}"/>
              </c:ext>
            </c:extLst>
          </c:dPt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Data'!$R$3:$R$49</c:f>
              <c:numCache>
                <c:formatCode>0.00</c:formatCode>
                <c:ptCount val="47"/>
                <c:pt idx="0">
                  <c:v>36.933454237021891</c:v>
                </c:pt>
                <c:pt idx="1">
                  <c:v>37.21577853416472</c:v>
                </c:pt>
                <c:pt idx="2">
                  <c:v>37.21577853416472</c:v>
                </c:pt>
                <c:pt idx="3">
                  <c:v>37.603418586196945</c:v>
                </c:pt>
                <c:pt idx="4">
                  <c:v>37.737113608144746</c:v>
                </c:pt>
                <c:pt idx="5">
                  <c:v>37.861250543104617</c:v>
                </c:pt>
                <c:pt idx="6">
                  <c:v>37.920143570387445</c:v>
                </c:pt>
                <c:pt idx="7">
                  <c:v>37.977105326845887</c:v>
                </c:pt>
                <c:pt idx="8">
                  <c:v>38.187930728909897</c:v>
                </c:pt>
                <c:pt idx="9">
                  <c:v>38.284465447776775</c:v>
                </c:pt>
                <c:pt idx="10">
                  <c:v>38.284465447776775</c:v>
                </c:pt>
                <c:pt idx="11">
                  <c:v>38.330792937976035</c:v>
                </c:pt>
                <c:pt idx="12">
                  <c:v>38.330792937976035</c:v>
                </c:pt>
                <c:pt idx="13">
                  <c:v>38.419898516820645</c:v>
                </c:pt>
                <c:pt idx="14">
                  <c:v>38.462793978387737</c:v>
                </c:pt>
                <c:pt idx="15">
                  <c:v>38.585469257453546</c:v>
                </c:pt>
                <c:pt idx="16">
                  <c:v>38.624508606610171</c:v>
                </c:pt>
                <c:pt idx="17">
                  <c:v>38.908762029911955</c:v>
                </c:pt>
                <c:pt idx="18">
                  <c:v>38.941233590800671</c:v>
                </c:pt>
                <c:pt idx="19">
                  <c:v>39.004410659533598</c:v>
                </c:pt>
                <c:pt idx="20">
                  <c:v>39.065370525760542</c:v>
                </c:pt>
                <c:pt idx="21">
                  <c:v>39.095066598077373</c:v>
                </c:pt>
                <c:pt idx="22">
                  <c:v>39.095066598077373</c:v>
                </c:pt>
                <c:pt idx="23">
                  <c:v>39.12426355304337</c:v>
                </c:pt>
                <c:pt idx="24">
                  <c:v>39.236378447444345</c:v>
                </c:pt>
                <c:pt idx="25">
                  <c:v>39.289834293676272</c:v>
                </c:pt>
                <c:pt idx="26">
                  <c:v>39.289834293676272</c:v>
                </c:pt>
                <c:pt idx="27">
                  <c:v>39.341694202333741</c:v>
                </c:pt>
                <c:pt idx="28">
                  <c:v>39.341694202333741</c:v>
                </c:pt>
                <c:pt idx="29">
                  <c:v>39.440988537233871</c:v>
                </c:pt>
                <c:pt idx="30">
                  <c:v>39.4885854304327</c:v>
                </c:pt>
                <c:pt idx="31">
                  <c:v>39.557621452198724</c:v>
                </c:pt>
                <c:pt idx="32">
                  <c:v>39.580036962270718</c:v>
                </c:pt>
                <c:pt idx="33">
                  <c:v>39.602166916670562</c:v>
                </c:pt>
                <c:pt idx="34">
                  <c:v>39.68797092101309</c:v>
                </c:pt>
                <c:pt idx="35">
                  <c:v>39.68797092101309</c:v>
                </c:pt>
                <c:pt idx="36">
                  <c:v>39.708775695756323</c:v>
                </c:pt>
                <c:pt idx="37">
                  <c:v>39.708775695756323</c:v>
                </c:pt>
                <c:pt idx="38">
                  <c:v>39.828628589266096</c:v>
                </c:pt>
                <c:pt idx="39">
                  <c:v>39.922552972664185</c:v>
                </c:pt>
                <c:pt idx="40">
                  <c:v>40.145353573456596</c:v>
                </c:pt>
                <c:pt idx="41">
                  <c:v>40.192950466655425</c:v>
                </c:pt>
                <c:pt idx="42">
                  <c:v>40.299186580733299</c:v>
                </c:pt>
                <c:pt idx="43">
                  <c:v>40.328383535699295</c:v>
                </c:pt>
                <c:pt idx="44">
                  <c:v>40.385345292157737</c:v>
                </c:pt>
                <c:pt idx="45">
                  <c:v>40.520077744968027</c:v>
                </c:pt>
                <c:pt idx="46">
                  <c:v>40.704403625157894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Data'!$Q$3:$Q$49</c:f>
              <c:numCache>
                <c:formatCode>0.00</c:formatCode>
                <c:ptCount val="47"/>
                <c:pt idx="0">
                  <c:v>37.008243353365344</c:v>
                </c:pt>
                <c:pt idx="1">
                  <c:v>37.792142455437066</c:v>
                </c:pt>
                <c:pt idx="2">
                  <c:v>37.838239159635499</c:v>
                </c:pt>
                <c:pt idx="3">
                  <c:v>38.015091479827632</c:v>
                </c:pt>
                <c:pt idx="4">
                  <c:v>37.755967034225655</c:v>
                </c:pt>
                <c:pt idx="5">
                  <c:v>37.724310817693883</c:v>
                </c:pt>
                <c:pt idx="6">
                  <c:v>38.035091479827635</c:v>
                </c:pt>
                <c:pt idx="7">
                  <c:v>38.176442072630309</c:v>
                </c:pt>
                <c:pt idx="8">
                  <c:v>38.437257849117486</c:v>
                </c:pt>
                <c:pt idx="9">
                  <c:v>38.728708395446382</c:v>
                </c:pt>
                <c:pt idx="10">
                  <c:v>38.409986433303608</c:v>
                </c:pt>
                <c:pt idx="11">
                  <c:v>38.191372978249923</c:v>
                </c:pt>
                <c:pt idx="12">
                  <c:v>38.401057633273851</c:v>
                </c:pt>
                <c:pt idx="13">
                  <c:v>38.287257849117481</c:v>
                </c:pt>
                <c:pt idx="14">
                  <c:v>38.015967034225653</c:v>
                </c:pt>
                <c:pt idx="15">
                  <c:v>38.774641867750908</c:v>
                </c:pt>
                <c:pt idx="16">
                  <c:v>38.282863839047302</c:v>
                </c:pt>
                <c:pt idx="17">
                  <c:v>38.605232250865896</c:v>
                </c:pt>
                <c:pt idx="18">
                  <c:v>39.12280239411573</c:v>
                </c:pt>
                <c:pt idx="19">
                  <c:v>38.252170762462278</c:v>
                </c:pt>
                <c:pt idx="20">
                  <c:v>38.96725784911748</c:v>
                </c:pt>
                <c:pt idx="21">
                  <c:v>38.960967968235749</c:v>
                </c:pt>
                <c:pt idx="22">
                  <c:v>38.941194102726989</c:v>
                </c:pt>
                <c:pt idx="23">
                  <c:v>39.4782391596355</c:v>
                </c:pt>
                <c:pt idx="24">
                  <c:v>39.542596013161351</c:v>
                </c:pt>
                <c:pt idx="25">
                  <c:v>39.106393835993103</c:v>
                </c:pt>
                <c:pt idx="26">
                  <c:v>39.366900167850297</c:v>
                </c:pt>
                <c:pt idx="27">
                  <c:v>39.368272025831288</c:v>
                </c:pt>
                <c:pt idx="28">
                  <c:v>39.68885965395657</c:v>
                </c:pt>
                <c:pt idx="29">
                  <c:v>39.850721953349186</c:v>
                </c:pt>
                <c:pt idx="30">
                  <c:v>39.722170762462277</c:v>
                </c:pt>
                <c:pt idx="31">
                  <c:v>39.640966936847128</c:v>
                </c:pt>
                <c:pt idx="32">
                  <c:v>39.355979411099845</c:v>
                </c:pt>
                <c:pt idx="33">
                  <c:v>39.402436158454826</c:v>
                </c:pt>
                <c:pt idx="34">
                  <c:v>39.411263102642053</c:v>
                </c:pt>
                <c:pt idx="35">
                  <c:v>39.79530430985448</c:v>
                </c:pt>
                <c:pt idx="36">
                  <c:v>39.775967034225658</c:v>
                </c:pt>
                <c:pt idx="37">
                  <c:v>39.143930392095442</c:v>
                </c:pt>
                <c:pt idx="38">
                  <c:v>39.748455754981094</c:v>
                </c:pt>
                <c:pt idx="39">
                  <c:v>39.567013820639801</c:v>
                </c:pt>
                <c:pt idx="40">
                  <c:v>40.247257849117481</c:v>
                </c:pt>
                <c:pt idx="41">
                  <c:v>40.133470803739378</c:v>
                </c:pt>
                <c:pt idx="42">
                  <c:v>40.32295260201672</c:v>
                </c:pt>
                <c:pt idx="43">
                  <c:v>40.267013820639797</c:v>
                </c:pt>
                <c:pt idx="44">
                  <c:v>40.135339469175413</c:v>
                </c:pt>
                <c:pt idx="45">
                  <c:v>40.297013588349387</c:v>
                </c:pt>
                <c:pt idx="46">
                  <c:v>40.812952132200245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valAx>
        <c:axId val="-1737998000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Log(km s</a:t>
                </a:r>
                <a:r>
                  <a:rPr lang="en-US" baseline="30000">
                    <a:solidFill>
                      <a:schemeClr val="tx1"/>
                    </a:solidFill>
                  </a:rPr>
                  <a:t>-1</a:t>
                </a:r>
                <a:r>
                  <a:rPr lang="en-US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37278215223097111"/>
              <c:y val="0.94513888888888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8006160"/>
        <c:crosses val="autoZero"/>
        <c:crossBetween val="midCat"/>
        <c:majorUnit val="0.5"/>
      </c:valAx>
      <c:valAx>
        <c:axId val="-17380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 Log(kg)</a:t>
                </a:r>
              </a:p>
            </c:rich>
          </c:tx>
          <c:layout>
            <c:manualLayout>
              <c:xMode val="edge"/>
              <c:yMode val="edge"/>
              <c:x val="4.811898512685914E-4"/>
              <c:y val="0.34135076865391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799800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447676</xdr:colOff>
      <xdr:row>10</xdr:row>
      <xdr:rowOff>85724</xdr:rowOff>
    </xdr:from>
    <xdr:to>
      <xdr:col>12</xdr:col>
      <xdr:colOff>350341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8</xdr:col>
      <xdr:colOff>164854</xdr:colOff>
      <xdr:row>23</xdr:row>
      <xdr:rowOff>14655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F922BD3-2FC3-5489-3238-14D085C6EF6C}"/>
            </a:ext>
          </a:extLst>
        </xdr:cNvPr>
        <xdr:cNvGrpSpPr/>
      </xdr:nvGrpSpPr>
      <xdr:grpSpPr>
        <a:xfrm>
          <a:off x="1" y="1"/>
          <a:ext cx="5013944" cy="4396154"/>
          <a:chOff x="1" y="1"/>
          <a:chExt cx="5029930" cy="411332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E218162-D194-4F29-8C6C-32AEF1D32F1B}"/>
              </a:ext>
            </a:extLst>
          </xdr:cNvPr>
          <xdr:cNvGraphicFramePr>
            <a:graphicFrameLocks/>
          </xdr:cNvGraphicFramePr>
        </xdr:nvGraphicFramePr>
        <xdr:xfrm>
          <a:off x="731" y="2511622"/>
          <a:ext cx="5029200" cy="16017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49482B8-C9B4-490F-96F2-6DA21F12E4C2}"/>
              </a:ext>
            </a:extLst>
          </xdr:cNvPr>
          <xdr:cNvGraphicFramePr>
            <a:graphicFrameLocks/>
          </xdr:cNvGraphicFramePr>
        </xdr:nvGraphicFramePr>
        <xdr:xfrm>
          <a:off x="1" y="1"/>
          <a:ext cx="5029200" cy="26668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0</xdr:rowOff>
    </xdr:from>
    <xdr:to>
      <xdr:col>13</xdr:col>
      <xdr:colOff>190500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7720-3941-4168-9024-EAD938051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433387</xdr:colOff>
      <xdr:row>1</xdr:row>
      <xdr:rowOff>204787</xdr:rowOff>
    </xdr:from>
    <xdr:to>
      <xdr:col>16</xdr:col>
      <xdr:colOff>23812</xdr:colOff>
      <xdr:row>18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CA746-F338-64BB-CBC0-9315EA91E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</xdr:colOff>
      <xdr:row>2</xdr:row>
      <xdr:rowOff>121920</xdr:rowOff>
    </xdr:from>
    <xdr:to>
      <xdr:col>24</xdr:col>
      <xdr:colOff>173355</xdr:colOff>
      <xdr:row>17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naldAirey\Downloads\Old%20Quadratically%20Expanding%20Space.xlsx" TargetMode="External"/><Relationship Id="rId1" Type="http://schemas.openxmlformats.org/officeDocument/2006/relationships/externalLinkPath" Target="/Users/DonaldAirey/Downloads/Old%20Quadratically%20Expanding%20Sp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SNe Ia Data"/>
      <sheetName val="Binned SNe 1a Data"/>
      <sheetName val="SNe Ia Model"/>
      <sheetName val="Recombination"/>
      <sheetName val="Geometry"/>
      <sheetName val="Scale Factor"/>
      <sheetName val="BTFR Data"/>
      <sheetName val="Galaxy Cluster Data"/>
      <sheetName val="Galaxy Clusters"/>
      <sheetName val="Spiral Galaxies"/>
      <sheetName val="Milky Way"/>
      <sheetName val="NGC 0224"/>
      <sheetName val="NGC 0253"/>
      <sheetName val="NGC 0266"/>
      <sheetName val="NGC 0342"/>
      <sheetName val="NGC 0598"/>
      <sheetName val="NGC 0660"/>
      <sheetName val="NGC 0891"/>
      <sheetName val="NGC 1365"/>
      <sheetName val="NGC 1642"/>
      <sheetName val="NGC 1808"/>
      <sheetName val="NGC 2403"/>
      <sheetName val="NGC 2543"/>
      <sheetName val="NGC 2599"/>
      <sheetName val="NGC 2649"/>
      <sheetName val="NGC 2654"/>
      <sheetName val="NGC 2903"/>
      <sheetName val="NGC 2985"/>
      <sheetName val="NGC 3079"/>
      <sheetName val="NGC 3198"/>
      <sheetName val="NGC 3521"/>
      <sheetName val="NGC 3628"/>
      <sheetName val="NGC 3900"/>
      <sheetName val="NGC 3982"/>
      <sheetName val="NGC 4258"/>
      <sheetName val="NGC 4303"/>
      <sheetName val="NGC 4321"/>
      <sheetName val="NGC 4527"/>
      <sheetName val="NGC 4565"/>
      <sheetName val="NGC 4569"/>
      <sheetName val="NGC 4736"/>
      <sheetName val="NGC 4945"/>
      <sheetName val="NGC 5033"/>
      <sheetName val="NGC 5055"/>
      <sheetName val="NGC 5236"/>
      <sheetName val="NGC 5457"/>
      <sheetName val="NGC 5907"/>
      <sheetName val="NGC 6946"/>
      <sheetName val="NGC 7013"/>
      <sheetName val="UGC 03993"/>
      <sheetName val="De Vaucouleurs Deprojection"/>
    </sheetNames>
    <sheetDataSet>
      <sheetData sheetId="0">
        <row r="27">
          <cell r="B27">
            <v>266361708.74677199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4"/>
  <sheetViews>
    <sheetView tabSelected="1" zoomScaleNormal="100" workbookViewId="0"/>
  </sheetViews>
  <sheetFormatPr defaultRowHeight="15" x14ac:dyDescent="0.25"/>
  <cols>
    <col min="1" max="1" width="35.7109375" customWidth="1"/>
    <col min="2" max="2" width="14.7109375" style="1" customWidth="1"/>
    <col min="3" max="3" width="14.7109375" style="6" customWidth="1"/>
    <col min="4" max="4" width="8.85546875" style="1" hidden="1" customWidth="1"/>
    <col min="5" max="5" width="11.7109375" customWidth="1"/>
    <col min="6" max="6" width="11.140625" customWidth="1"/>
    <col min="7" max="7" width="9.140625" customWidth="1"/>
    <col min="8" max="8" width="8.85546875" style="2"/>
    <col min="9" max="9" width="10.28515625" customWidth="1"/>
    <col min="11" max="13" width="12" bestFit="1" customWidth="1"/>
  </cols>
  <sheetData>
    <row r="1" spans="1:2" x14ac:dyDescent="0.25">
      <c r="A1" t="s">
        <v>272</v>
      </c>
      <c r="B1" s="1">
        <v>1000</v>
      </c>
    </row>
    <row r="2" spans="1:2" x14ac:dyDescent="0.25">
      <c r="A2" t="s">
        <v>268</v>
      </c>
      <c r="B2" s="1">
        <v>3.08567758E+16</v>
      </c>
    </row>
    <row r="3" spans="1:2" x14ac:dyDescent="0.25">
      <c r="A3" t="s">
        <v>269</v>
      </c>
      <c r="B3" s="1">
        <f>1000*pc</f>
        <v>3.08567758E+19</v>
      </c>
    </row>
    <row r="4" spans="1:2" x14ac:dyDescent="0.25">
      <c r="A4" t="s">
        <v>270</v>
      </c>
      <c r="B4" s="1">
        <f>1000*kpc</f>
        <v>3.0856775799999998E+22</v>
      </c>
    </row>
    <row r="5" spans="1:2" x14ac:dyDescent="0.25">
      <c r="A5" t="s">
        <v>271</v>
      </c>
      <c r="B5" s="1">
        <f>1000*Mpc</f>
        <v>3.0856775799999996E+25</v>
      </c>
    </row>
    <row r="6" spans="1:2" x14ac:dyDescent="0.25">
      <c r="A6" t="s">
        <v>0</v>
      </c>
      <c r="B6" s="1">
        <v>31556900</v>
      </c>
    </row>
    <row r="7" spans="1:2" x14ac:dyDescent="0.25">
      <c r="A7" t="s">
        <v>262</v>
      </c>
      <c r="B7" s="1">
        <f>1000*SecondsPerYear</f>
        <v>31556900000</v>
      </c>
    </row>
    <row r="8" spans="1:2" x14ac:dyDescent="0.25">
      <c r="A8" t="s">
        <v>264</v>
      </c>
      <c r="B8" s="1">
        <f>1000*kyr</f>
        <v>31556900000000</v>
      </c>
    </row>
    <row r="9" spans="1:2" x14ac:dyDescent="0.25">
      <c r="A9" t="s">
        <v>263</v>
      </c>
      <c r="B9" s="1">
        <f>1000*Myr</f>
        <v>3.15569E+16</v>
      </c>
    </row>
    <row r="10" spans="1:2" x14ac:dyDescent="0.25">
      <c r="A10" t="s">
        <v>278</v>
      </c>
      <c r="B10" s="1">
        <v>299792458</v>
      </c>
    </row>
    <row r="11" spans="1:2" x14ac:dyDescent="0.25">
      <c r="A11" t="s">
        <v>292</v>
      </c>
      <c r="B11" s="1">
        <f>SecondsPerYear*VelocityOfLight</f>
        <v>9460520617860200</v>
      </c>
    </row>
    <row r="12" spans="1:2" x14ac:dyDescent="0.25">
      <c r="A12" t="s">
        <v>336</v>
      </c>
      <c r="B12" s="1">
        <f>LightYear*10^9</f>
        <v>9.4605206178602E+24</v>
      </c>
    </row>
    <row r="13" spans="1:2" x14ac:dyDescent="0.25">
      <c r="A13" t="s">
        <v>247</v>
      </c>
      <c r="B13" s="2">
        <v>2.7254999999999998</v>
      </c>
    </row>
    <row r="14" spans="1:2" ht="17.25" x14ac:dyDescent="0.25">
      <c r="A14" s="1" t="s">
        <v>273</v>
      </c>
      <c r="B14" s="10">
        <v>6.6740800000000003E-11</v>
      </c>
    </row>
    <row r="15" spans="1:2" ht="17.25" x14ac:dyDescent="0.25">
      <c r="A15" t="s">
        <v>255</v>
      </c>
      <c r="B15" s="1">
        <v>1.3806485199999999E-23</v>
      </c>
    </row>
    <row r="16" spans="1:2" ht="17.25" x14ac:dyDescent="0.25">
      <c r="A16" t="s">
        <v>276</v>
      </c>
      <c r="B16" s="1">
        <v>6.6260701499999998E-34</v>
      </c>
    </row>
    <row r="17" spans="1:6" ht="17.25" x14ac:dyDescent="0.25">
      <c r="A17" t="s">
        <v>277</v>
      </c>
      <c r="B17" s="1">
        <f>PlanckConstant/(2*PI())</f>
        <v>1.0545718176461565E-34</v>
      </c>
    </row>
    <row r="18" spans="1:6" x14ac:dyDescent="0.25">
      <c r="A18" t="s">
        <v>285</v>
      </c>
      <c r="B18" s="1">
        <f>2*PI()^5*BoltzmannConstant^4/(15*PlanckConstant^3*VelocityOfLight^2)</f>
        <v>5.6703665336804306E-8</v>
      </c>
    </row>
    <row r="19" spans="1:6" x14ac:dyDescent="0.25">
      <c r="A19" t="s">
        <v>286</v>
      </c>
      <c r="B19" s="1">
        <f>4*StefanBoltzmannConstant/VelocityOfLight</f>
        <v>7.5657227289959786E-16</v>
      </c>
      <c r="C19" s="1"/>
    </row>
    <row r="20" spans="1:6" x14ac:dyDescent="0.25">
      <c r="A20" t="s">
        <v>260</v>
      </c>
      <c r="B20" s="2">
        <v>67.400000000000006</v>
      </c>
    </row>
    <row r="21" spans="1:6" x14ac:dyDescent="0.25">
      <c r="A21" t="s">
        <v>254</v>
      </c>
      <c r="B21">
        <v>73.239999999999995</v>
      </c>
    </row>
    <row r="22" spans="1:6" ht="18" x14ac:dyDescent="0.35">
      <c r="A22" t="s">
        <v>267</v>
      </c>
      <c r="B22" s="2">
        <f>1/Age/km*Mpc</f>
        <v>73.299444257069496</v>
      </c>
      <c r="C22" s="2"/>
      <c r="F22" s="1"/>
    </row>
    <row r="23" spans="1:6" x14ac:dyDescent="0.25">
      <c r="A23" t="s">
        <v>261</v>
      </c>
      <c r="B23">
        <v>1.0410999999999999</v>
      </c>
    </row>
    <row r="24" spans="1:6" x14ac:dyDescent="0.25">
      <c r="A24" t="s">
        <v>288</v>
      </c>
      <c r="B24">
        <v>1090</v>
      </c>
    </row>
    <row r="25" spans="1:6" x14ac:dyDescent="0.25">
      <c r="A25" t="s">
        <v>290</v>
      </c>
      <c r="B25" s="1">
        <v>4.352012079E+17</v>
      </c>
      <c r="C25" s="11">
        <f>B25/Gyr</f>
        <v>13.791</v>
      </c>
    </row>
    <row r="26" spans="1:6" ht="17.25" x14ac:dyDescent="0.25">
      <c r="A26" t="s">
        <v>275</v>
      </c>
      <c r="B26" s="1">
        <v>3.6466161335543597E-11</v>
      </c>
      <c r="F26" s="1"/>
    </row>
    <row r="27" spans="1:6" x14ac:dyDescent="0.25">
      <c r="A27" t="s">
        <v>291</v>
      </c>
      <c r="B27" s="1">
        <v>4.2096875512155002E+17</v>
      </c>
      <c r="C27" s="11">
        <f>Age/Gyr</f>
        <v>13.339990782413672</v>
      </c>
      <c r="F27" s="1"/>
    </row>
    <row r="28" spans="1:6" x14ac:dyDescent="0.25">
      <c r="A28" t="s">
        <v>314</v>
      </c>
      <c r="B28" s="1">
        <v>315143130.81801301</v>
      </c>
      <c r="C28" s="11"/>
      <c r="F28" s="1"/>
    </row>
    <row r="29" spans="1:6" x14ac:dyDescent="0.25">
      <c r="A29" t="s">
        <v>335</v>
      </c>
      <c r="B29" s="1">
        <f>InitialTangentVelocity*Age-UniverseAcceleration/2*Age^2</f>
        <v>1.2943424167643801E+26</v>
      </c>
      <c r="C29" s="2">
        <f>B29/Gpc</f>
        <v>4.1946780997267394</v>
      </c>
      <c r="E29" s="2" cm="1">
        <f t="array" ref="E29">UniverseSize/Gly</f>
        <v>13.681513619037354</v>
      </c>
      <c r="F29" s="1"/>
    </row>
    <row r="30" spans="1:6" x14ac:dyDescent="0.25">
      <c r="A30" t="s">
        <v>274</v>
      </c>
      <c r="B30" s="1">
        <v>1.9890999999999999E+30</v>
      </c>
      <c r="C30" s="1"/>
      <c r="F30" s="1"/>
    </row>
    <row r="31" spans="1:6" x14ac:dyDescent="0.25">
      <c r="A31" t="s">
        <v>8</v>
      </c>
      <c r="B31" s="1">
        <f>3.846E+26</f>
        <v>3.8459999999999999E+26</v>
      </c>
      <c r="C31" s="20"/>
    </row>
    <row r="32" spans="1:6" x14ac:dyDescent="0.25">
      <c r="A32" t="s">
        <v>13</v>
      </c>
      <c r="B32" s="1">
        <f>9.10938356E-31</f>
        <v>9.1093835599999998E-31</v>
      </c>
    </row>
    <row r="33" spans="1:7" x14ac:dyDescent="0.25">
      <c r="A33" t="s">
        <v>287</v>
      </c>
      <c r="B33" s="1">
        <v>1.6726219E-27</v>
      </c>
    </row>
    <row r="34" spans="1:7" x14ac:dyDescent="0.25">
      <c r="A34" t="s">
        <v>265</v>
      </c>
      <c r="B34" s="1">
        <f>1.6735575E-27</f>
        <v>1.6735574999999999E-27</v>
      </c>
    </row>
    <row r="35" spans="1:7" x14ac:dyDescent="0.25">
      <c r="A35" t="s">
        <v>266</v>
      </c>
      <c r="B35" s="1">
        <v>6.6464730999999995E-27</v>
      </c>
    </row>
    <row r="36" spans="1:7" x14ac:dyDescent="0.25">
      <c r="A36" t="s">
        <v>282</v>
      </c>
      <c r="B36" s="31">
        <v>0.75</v>
      </c>
    </row>
    <row r="37" spans="1:7" x14ac:dyDescent="0.25">
      <c r="A37" t="s">
        <v>283</v>
      </c>
      <c r="B37" s="31">
        <v>0.249</v>
      </c>
    </row>
    <row r="38" spans="1:7" x14ac:dyDescent="0.25">
      <c r="A38" t="s">
        <v>284</v>
      </c>
      <c r="B38" s="9">
        <v>1.2020599999999999</v>
      </c>
    </row>
    <row r="39" spans="1:7" x14ac:dyDescent="0.25">
      <c r="A39" t="s">
        <v>321</v>
      </c>
      <c r="B39" s="1">
        <f>InitialTangentVelocity/UniverseAcceleration</f>
        <v>8.6420703270141778E+18</v>
      </c>
      <c r="C39" s="6">
        <f>B39/Gyr</f>
        <v>273.85675801533665</v>
      </c>
      <c r="E39" s="6">
        <f>(B39-Age)/Gyr</f>
        <v>260.51676723292297</v>
      </c>
    </row>
    <row r="40" spans="1:7" x14ac:dyDescent="0.25">
      <c r="A40" t="s">
        <v>322</v>
      </c>
      <c r="B40" s="1">
        <v>1.53045E+19</v>
      </c>
      <c r="C40" s="6">
        <f>B40/Gyr</f>
        <v>484.98109763633312</v>
      </c>
      <c r="E40" s="6">
        <f>(B40-Age)/Gyr</f>
        <v>471.64110685391944</v>
      </c>
    </row>
    <row r="42" spans="1:7" x14ac:dyDescent="0.25">
      <c r="B42" s="1" t="s">
        <v>324</v>
      </c>
      <c r="C42" s="6" t="s">
        <v>326</v>
      </c>
    </row>
    <row r="43" spans="1:7" x14ac:dyDescent="0.25">
      <c r="A43" t="s">
        <v>325</v>
      </c>
      <c r="B43" s="1">
        <f>6371000</f>
        <v>6371000</v>
      </c>
      <c r="C43" s="1">
        <v>5.9720000000000003E+24</v>
      </c>
      <c r="E43" s="1">
        <f>C43*GravitationalConstant/B43^2</f>
        <v>9.819649737724955</v>
      </c>
    </row>
    <row r="44" spans="1:7" x14ac:dyDescent="0.25">
      <c r="A44" t="s">
        <v>323</v>
      </c>
      <c r="B44" s="1">
        <v>149597870700</v>
      </c>
      <c r="C44" s="1">
        <v>1.9890999999999999E+30</v>
      </c>
      <c r="E44" s="1">
        <f>C44*GravitationalConstant/B44^2</f>
        <v>5.9319461709069618E-3</v>
      </c>
      <c r="F44" s="1">
        <f>C44*GravitationalConstant/(B44+2*B43)^2</f>
        <v>5.9309357928589166E-3</v>
      </c>
      <c r="G44" s="1">
        <f>E44-F44</f>
        <v>1.010378048045199E-6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U1709"/>
  <sheetViews>
    <sheetView zoomScaleNormal="100" workbookViewId="0"/>
  </sheetViews>
  <sheetFormatPr defaultRowHeight="15" x14ac:dyDescent="0.25"/>
  <cols>
    <col min="1" max="1" width="15.7109375" customWidth="1"/>
    <col min="2" max="10" width="10.7109375" style="2" customWidth="1"/>
    <col min="11" max="11" width="12" style="2" customWidth="1"/>
    <col min="12" max="12" width="10.7109375" style="2" customWidth="1"/>
    <col min="13" max="13" width="10.7109375" style="1" customWidth="1"/>
    <col min="14" max="16" width="8.7109375" style="2" customWidth="1"/>
    <col min="17" max="17" width="10.5703125" style="2" bestFit="1" customWidth="1"/>
    <col min="18" max="21" width="8.7109375" style="2" customWidth="1"/>
  </cols>
  <sheetData>
    <row r="1" spans="1:21" x14ac:dyDescent="0.25">
      <c r="A1" t="s">
        <v>17</v>
      </c>
    </row>
    <row r="2" spans="1:21" ht="17.25" x14ac:dyDescent="0.25">
      <c r="A2" t="s">
        <v>18</v>
      </c>
      <c r="B2" s="2">
        <v>0.14699999999999999</v>
      </c>
      <c r="D2" s="17" t="s">
        <v>257</v>
      </c>
      <c r="E2" s="15">
        <f>Q1709</f>
        <v>1.0501514948455273</v>
      </c>
    </row>
    <row r="3" spans="1:21" ht="17.25" x14ac:dyDescent="0.25">
      <c r="A3" t="s">
        <v>19</v>
      </c>
      <c r="B3" s="2">
        <v>3.13</v>
      </c>
      <c r="D3" s="17" t="s">
        <v>295</v>
      </c>
      <c r="E3" s="15">
        <f>U1709</f>
        <v>1.6512815337178819</v>
      </c>
    </row>
    <row r="4" spans="1:21" ht="18" x14ac:dyDescent="0.35">
      <c r="A4" t="s">
        <v>20</v>
      </c>
      <c r="B4" s="2">
        <v>-19.34</v>
      </c>
    </row>
    <row r="6" spans="1:21" s="3" customFormat="1" ht="60" customHeight="1" x14ac:dyDescent="0.25">
      <c r="A6" s="3" t="s">
        <v>1</v>
      </c>
      <c r="B6" s="7" t="s">
        <v>2</v>
      </c>
      <c r="C6" s="7" t="s">
        <v>193</v>
      </c>
      <c r="D6" s="7" t="s">
        <v>14</v>
      </c>
      <c r="E6" s="7" t="s">
        <v>190</v>
      </c>
      <c r="F6" s="7" t="s">
        <v>15</v>
      </c>
      <c r="G6" s="7" t="s">
        <v>191</v>
      </c>
      <c r="H6" s="7" t="s">
        <v>16</v>
      </c>
      <c r="I6" s="7" t="s">
        <v>192</v>
      </c>
      <c r="J6" s="7" t="s">
        <v>21</v>
      </c>
      <c r="K6" s="7" t="s">
        <v>194</v>
      </c>
      <c r="L6" s="7" t="s">
        <v>246</v>
      </c>
      <c r="M6" s="4" t="s">
        <v>279</v>
      </c>
      <c r="N6" s="7" t="s">
        <v>258</v>
      </c>
      <c r="O6" s="7" t="s">
        <v>256</v>
      </c>
      <c r="P6" s="7" t="s">
        <v>315</v>
      </c>
      <c r="Q6" s="7" t="s">
        <v>311</v>
      </c>
      <c r="R6" s="7" t="s">
        <v>296</v>
      </c>
      <c r="S6" s="7" t="s">
        <v>294</v>
      </c>
      <c r="T6" s="7" t="s">
        <v>316</v>
      </c>
      <c r="U6" s="7" t="s">
        <v>312</v>
      </c>
    </row>
    <row r="7" spans="1:21" ht="15" customHeight="1" x14ac:dyDescent="0.25">
      <c r="A7" t="s">
        <v>338</v>
      </c>
      <c r="B7" s="2">
        <v>1.2199999999999999E-3</v>
      </c>
      <c r="C7" s="2">
        <v>8.4000000000000003E-4</v>
      </c>
      <c r="D7" s="2">
        <v>9.5843600000000002</v>
      </c>
      <c r="E7" s="2">
        <v>3.2722099999999997E-2</v>
      </c>
      <c r="F7" s="2">
        <v>-0.54818800000000001</v>
      </c>
      <c r="G7" s="2">
        <v>0.13372999999999999</v>
      </c>
      <c r="H7" s="2">
        <v>-0.1076</v>
      </c>
      <c r="I7" s="2">
        <v>4.0079999999999998E-2</v>
      </c>
      <c r="J7" s="2">
        <f t="shared" ref="J7:J70" si="0">PeakMagnitudeError+StretchError+ColorError</f>
        <v>0.2065321</v>
      </c>
      <c r="K7" s="2">
        <f t="shared" ref="K7:K70" si="1">PeakMagnitude+α*(Stretch-1)-β*Color-Mb</f>
        <v>29.033564364</v>
      </c>
      <c r="L7" s="2">
        <f t="shared" ref="L7:L70" si="2">10^((ObservedDistanceModuli-25)/5)</f>
        <v>6.407857907184777</v>
      </c>
      <c r="M7" s="1">
        <f t="shared" ref="M7:M70" si="3">-(RedShift*Age*(-2*InitialTangentVelocity+UniverseAcceleration*Age))/(2+RedShift)*(1+RedShift)</f>
        <v>1.5800604108550339E+23</v>
      </c>
      <c r="N7" s="2">
        <f t="shared" ref="N7:N70" si="4">M7/Mpc</f>
        <v>5.1206270580448461</v>
      </c>
      <c r="O7" s="2">
        <f t="shared" ref="O7:O70" si="5">(LOG10(T2LuminousDistance)*5+25)</f>
        <v>28.546615733759783</v>
      </c>
      <c r="P7" s="2">
        <f t="shared" ref="P7:P70" si="6">ObservedDistanceModuli-T2DistanceModuli</f>
        <v>0.48694863024021728</v>
      </c>
      <c r="Q7" s="2">
        <f>(ObservedDistanceModuli-T2DistanceModuli)^2/TotalError^2</f>
        <v>5.5589296148131186</v>
      </c>
      <c r="R7" s="2">
        <v>5.4315637633026546</v>
      </c>
      <c r="S7" s="2">
        <f t="shared" ref="S7:S70" si="7">(LOG10(ΛCDMLuminousDistance)*5+25)</f>
        <v>28.674624411297504</v>
      </c>
      <c r="T7" s="2">
        <f t="shared" ref="T7:T70" si="8">ObservedDistanceModuli-ΛCDMDistanceModuli</f>
        <v>0.3589399527024959</v>
      </c>
      <c r="U7" s="2">
        <f>(ObservedDistanceModuli-ΛCDMDistanceModuli)^2/TotalError^2</f>
        <v>3.020427951487306</v>
      </c>
    </row>
    <row r="8" spans="1:21" ht="15" customHeight="1" x14ac:dyDescent="0.25">
      <c r="A8" t="s">
        <v>338</v>
      </c>
      <c r="B8" s="2">
        <v>1.2199999999999999E-3</v>
      </c>
      <c r="C8" s="2">
        <v>8.4000000000000003E-4</v>
      </c>
      <c r="D8" s="2">
        <v>9.7844800000000003</v>
      </c>
      <c r="E8" s="2">
        <v>3.5244200000000003E-2</v>
      </c>
      <c r="F8" s="2">
        <v>-0.38048100000000001</v>
      </c>
      <c r="G8" s="2">
        <v>8.6099999999999996E-2</v>
      </c>
      <c r="H8" s="2">
        <v>-3.2895000000000001E-2</v>
      </c>
      <c r="I8" s="2">
        <v>3.8462999999999997E-2</v>
      </c>
      <c r="J8" s="2">
        <f t="shared" si="0"/>
        <v>0.15980719999999998</v>
      </c>
      <c r="K8" s="2">
        <f t="shared" si="1"/>
        <v>29.024510642999999</v>
      </c>
      <c r="L8" s="2">
        <f t="shared" si="2"/>
        <v>6.3811966510758458</v>
      </c>
      <c r="M8" s="1">
        <f t="shared" si="3"/>
        <v>1.5800604108550339E+23</v>
      </c>
      <c r="N8" s="2">
        <f t="shared" si="4"/>
        <v>5.1206270580448461</v>
      </c>
      <c r="O8" s="2">
        <f t="shared" si="5"/>
        <v>28.546615733759783</v>
      </c>
      <c r="P8" s="2">
        <f t="shared" si="6"/>
        <v>0.47789490924021649</v>
      </c>
      <c r="Q8" s="2">
        <f t="shared" ref="Q8:Q70" si="9">(ObservedDistanceModuli-T2DistanceModuli)^2/TotalError^2</f>
        <v>8.9427712920345535</v>
      </c>
      <c r="R8" s="2">
        <v>5.4315637633026546</v>
      </c>
      <c r="S8" s="2">
        <f t="shared" si="7"/>
        <v>28.674624411297504</v>
      </c>
      <c r="T8" s="2">
        <f t="shared" si="8"/>
        <v>0.34988623170249511</v>
      </c>
      <c r="U8" s="2">
        <f t="shared" ref="U8:U70" si="10">(ObservedDistanceModuli-ΛCDMDistanceModuli)^2/TotalError^2</f>
        <v>4.7935914988072783</v>
      </c>
    </row>
    <row r="9" spans="1:21" ht="15" customHeight="1" x14ac:dyDescent="0.25">
      <c r="A9" t="s">
        <v>339</v>
      </c>
      <c r="B9" s="2">
        <v>2.5600000000000002E-3</v>
      </c>
      <c r="C9" s="2">
        <v>8.4000000000000003E-4</v>
      </c>
      <c r="D9" s="2">
        <v>11.8161</v>
      </c>
      <c r="E9" s="2">
        <v>2.3711900000000001E-2</v>
      </c>
      <c r="F9" s="2">
        <v>0.49196000000000001</v>
      </c>
      <c r="G9" s="2">
        <v>2.3545E-2</v>
      </c>
      <c r="H9" s="2">
        <v>0.10073</v>
      </c>
      <c r="I9" s="2">
        <v>1.8231000000000001E-2</v>
      </c>
      <c r="J9" s="2">
        <f t="shared" si="0"/>
        <v>6.5487900000000002E-2</v>
      </c>
      <c r="K9" s="2">
        <f t="shared" si="1"/>
        <v>30.76613322</v>
      </c>
      <c r="L9" s="2">
        <f t="shared" si="2"/>
        <v>14.230712474322047</v>
      </c>
      <c r="M9" s="1">
        <f t="shared" si="3"/>
        <v>3.3177524662225548E+23</v>
      </c>
      <c r="N9" s="2">
        <f t="shared" si="4"/>
        <v>10.75210348523372</v>
      </c>
      <c r="O9" s="2">
        <f t="shared" si="5"/>
        <v>30.157467178311435</v>
      </c>
      <c r="P9" s="2">
        <f t="shared" si="6"/>
        <v>0.60866604168856497</v>
      </c>
      <c r="Q9" s="2">
        <f t="shared" si="9"/>
        <v>86.384538380992552</v>
      </c>
      <c r="R9" s="2">
        <v>11.409015527246371</v>
      </c>
      <c r="S9" s="2">
        <f t="shared" si="7"/>
        <v>30.286240855951529</v>
      </c>
      <c r="T9" s="2">
        <f t="shared" si="8"/>
        <v>0.47989236404847091</v>
      </c>
      <c r="U9" s="2">
        <f t="shared" si="10"/>
        <v>53.698919962240751</v>
      </c>
    </row>
    <row r="10" spans="1:21" ht="15" customHeight="1" x14ac:dyDescent="0.25">
      <c r="A10" t="s">
        <v>339</v>
      </c>
      <c r="B10" s="2">
        <v>2.5600000000000002E-3</v>
      </c>
      <c r="C10" s="2">
        <v>8.4000000000000003E-4</v>
      </c>
      <c r="D10" s="2">
        <v>11.880100000000001</v>
      </c>
      <c r="E10" s="2">
        <v>3.5961100000000003E-2</v>
      </c>
      <c r="F10" s="2">
        <v>0.71260999999999997</v>
      </c>
      <c r="G10" s="2">
        <v>8.3554000000000003E-2</v>
      </c>
      <c r="H10" s="2">
        <v>0.12247</v>
      </c>
      <c r="I10" s="2">
        <v>3.9030000000000002E-2</v>
      </c>
      <c r="J10" s="2">
        <f t="shared" si="0"/>
        <v>0.15854510000000002</v>
      </c>
      <c r="K10" s="2">
        <f t="shared" si="1"/>
        <v>30.794522570000002</v>
      </c>
      <c r="L10" s="2">
        <f t="shared" si="2"/>
        <v>14.417983162057007</v>
      </c>
      <c r="M10" s="1">
        <f t="shared" si="3"/>
        <v>3.3177524662225548E+23</v>
      </c>
      <c r="N10" s="2">
        <f t="shared" si="4"/>
        <v>10.75210348523372</v>
      </c>
      <c r="O10" s="2">
        <f t="shared" si="5"/>
        <v>30.157467178311435</v>
      </c>
      <c r="P10" s="2">
        <f t="shared" si="6"/>
        <v>0.63705539168856617</v>
      </c>
      <c r="Q10" s="2">
        <f t="shared" si="9"/>
        <v>16.145397539415082</v>
      </c>
      <c r="R10" s="2">
        <v>11.409015527246371</v>
      </c>
      <c r="S10" s="2">
        <f t="shared" si="7"/>
        <v>30.286240855951529</v>
      </c>
      <c r="T10" s="2">
        <f t="shared" si="8"/>
        <v>0.50828171404847211</v>
      </c>
      <c r="U10" s="2">
        <f t="shared" si="10"/>
        <v>10.27787480174246</v>
      </c>
    </row>
    <row r="11" spans="1:21" ht="15" customHeight="1" x14ac:dyDescent="0.25">
      <c r="A11" t="s">
        <v>892</v>
      </c>
      <c r="B11" s="2">
        <v>2.99E-3</v>
      </c>
      <c r="C11" s="2">
        <v>8.4000000000000003E-4</v>
      </c>
      <c r="D11" s="2">
        <v>11.5334</v>
      </c>
      <c r="E11" s="2">
        <v>3.22548E-2</v>
      </c>
      <c r="F11" s="2">
        <v>-1.6180300000000001</v>
      </c>
      <c r="G11" s="2">
        <v>4.9542999999999997E-2</v>
      </c>
      <c r="H11" s="2">
        <v>-0.11168400000000001</v>
      </c>
      <c r="I11" s="2">
        <v>2.6044000000000001E-2</v>
      </c>
      <c r="J11" s="2">
        <f t="shared" si="0"/>
        <v>0.1078418</v>
      </c>
      <c r="K11" s="2">
        <f t="shared" si="1"/>
        <v>30.83812051</v>
      </c>
      <c r="L11" s="2">
        <f t="shared" si="2"/>
        <v>14.710387126287154</v>
      </c>
      <c r="M11" s="1">
        <f t="shared" si="3"/>
        <v>3.8758609646234992E+23</v>
      </c>
      <c r="N11" s="2">
        <f t="shared" si="4"/>
        <v>12.560809948988577</v>
      </c>
      <c r="O11" s="2">
        <f t="shared" si="5"/>
        <v>30.495088222895657</v>
      </c>
      <c r="P11" s="2">
        <f t="shared" si="6"/>
        <v>0.34303228710434297</v>
      </c>
      <c r="Q11" s="2">
        <f t="shared" si="9"/>
        <v>10.118024847433713</v>
      </c>
      <c r="R11" s="2">
        <v>13.329731809370799</v>
      </c>
      <c r="S11" s="2">
        <f t="shared" si="7"/>
        <v>30.624107058066272</v>
      </c>
      <c r="T11" s="2">
        <f t="shared" si="8"/>
        <v>0.21401345193372734</v>
      </c>
      <c r="U11" s="2">
        <f t="shared" si="10"/>
        <v>3.9382917695242874</v>
      </c>
    </row>
    <row r="12" spans="1:21" ht="15" customHeight="1" x14ac:dyDescent="0.25">
      <c r="A12" t="s">
        <v>374</v>
      </c>
      <c r="B12" s="2">
        <v>3.1700000000000001E-3</v>
      </c>
      <c r="C12" s="2">
        <v>8.4000000000000003E-4</v>
      </c>
      <c r="D12" s="2">
        <v>11.664400000000001</v>
      </c>
      <c r="E12" s="2">
        <v>3.3571499999999997E-2</v>
      </c>
      <c r="F12" s="2">
        <v>-0.445048</v>
      </c>
      <c r="G12" s="2">
        <v>0.16525999999999999</v>
      </c>
      <c r="H12" s="2">
        <v>-5.1370000000000001E-3</v>
      </c>
      <c r="I12" s="2">
        <v>3.0609999999999998E-2</v>
      </c>
      <c r="J12" s="2">
        <f t="shared" si="0"/>
        <v>0.22944149999999999</v>
      </c>
      <c r="K12" s="2">
        <f t="shared" si="1"/>
        <v>30.808056753999999</v>
      </c>
      <c r="L12" s="2">
        <f t="shared" si="2"/>
        <v>14.508127072996244</v>
      </c>
      <c r="M12" s="1">
        <f t="shared" si="3"/>
        <v>4.1095585283874143E+23</v>
      </c>
      <c r="N12" s="2">
        <f t="shared" si="4"/>
        <v>13.318172173994325</v>
      </c>
      <c r="O12" s="2">
        <f t="shared" si="5"/>
        <v>30.622223125215552</v>
      </c>
      <c r="P12" s="2">
        <f t="shared" si="6"/>
        <v>0.18583362878444731</v>
      </c>
      <c r="Q12" s="2">
        <f t="shared" si="9"/>
        <v>0.65600125231647954</v>
      </c>
      <c r="R12" s="2">
        <v>14.134124336796241</v>
      </c>
      <c r="S12" s="2">
        <f t="shared" si="7"/>
        <v>30.751344537252013</v>
      </c>
      <c r="T12" s="2">
        <f t="shared" si="8"/>
        <v>5.6712216747985877E-2</v>
      </c>
      <c r="U12" s="2">
        <f t="shared" si="10"/>
        <v>6.109551075784779E-2</v>
      </c>
    </row>
    <row r="13" spans="1:21" ht="15" customHeight="1" x14ac:dyDescent="0.25">
      <c r="A13" t="s">
        <v>341</v>
      </c>
      <c r="B13" s="2">
        <v>3.31E-3</v>
      </c>
      <c r="C13" s="2">
        <v>8.4999999999999995E-4</v>
      </c>
      <c r="D13" s="2">
        <v>10.8911</v>
      </c>
      <c r="E13" s="2">
        <v>0.10563</v>
      </c>
      <c r="F13" s="2">
        <v>0.51292000000000004</v>
      </c>
      <c r="G13" s="2">
        <v>0.15225</v>
      </c>
      <c r="H13" s="2">
        <v>-0.104394</v>
      </c>
      <c r="I13" s="2">
        <v>5.4066999999999997E-2</v>
      </c>
      <c r="J13" s="2">
        <f t="shared" si="0"/>
        <v>0.31194699999999997</v>
      </c>
      <c r="K13" s="2">
        <f t="shared" si="1"/>
        <v>30.486252459999999</v>
      </c>
      <c r="L13" s="2">
        <f t="shared" si="2"/>
        <v>12.509803615567796</v>
      </c>
      <c r="M13" s="1">
        <f t="shared" si="3"/>
        <v>4.2913521566231982E+23</v>
      </c>
      <c r="N13" s="2">
        <f t="shared" si="4"/>
        <v>13.907325199618549</v>
      </c>
      <c r="O13" s="2">
        <f t="shared" si="5"/>
        <v>30.716218050122325</v>
      </c>
      <c r="P13" s="2">
        <f t="shared" si="6"/>
        <v>-0.22996559012232609</v>
      </c>
      <c r="Q13" s="2">
        <f t="shared" si="9"/>
        <v>0.54345562415911641</v>
      </c>
      <c r="R13" s="2">
        <v>14.759914609838457</v>
      </c>
      <c r="S13" s="2">
        <f t="shared" si="7"/>
        <v>30.845419224906916</v>
      </c>
      <c r="T13" s="2">
        <f t="shared" si="8"/>
        <v>-0.35916676490691657</v>
      </c>
      <c r="U13" s="2">
        <f t="shared" si="10"/>
        <v>1.3256554422123501</v>
      </c>
    </row>
    <row r="14" spans="1:21" ht="15" customHeight="1" x14ac:dyDescent="0.25">
      <c r="A14" t="s">
        <v>341</v>
      </c>
      <c r="B14" s="2">
        <v>3.31E-3</v>
      </c>
      <c r="C14" s="2">
        <v>8.4999999999999995E-4</v>
      </c>
      <c r="D14" s="2">
        <v>10.8438</v>
      </c>
      <c r="E14" s="2">
        <v>0.10031</v>
      </c>
      <c r="F14" s="2">
        <v>0.63346000000000002</v>
      </c>
      <c r="G14" s="2">
        <v>0.13866000000000001</v>
      </c>
      <c r="H14" s="2">
        <v>-0.15770700000000001</v>
      </c>
      <c r="I14" s="2">
        <v>3.6080000000000001E-2</v>
      </c>
      <c r="J14" s="2">
        <f t="shared" si="0"/>
        <v>0.27505000000000002</v>
      </c>
      <c r="K14" s="2">
        <f t="shared" si="1"/>
        <v>30.623541530000001</v>
      </c>
      <c r="L14" s="2">
        <f t="shared" si="2"/>
        <v>13.326260728696848</v>
      </c>
      <c r="M14" s="1">
        <f t="shared" si="3"/>
        <v>4.2913521566231982E+23</v>
      </c>
      <c r="N14" s="2">
        <f t="shared" si="4"/>
        <v>13.907325199618549</v>
      </c>
      <c r="O14" s="2">
        <f t="shared" si="5"/>
        <v>30.716218050122325</v>
      </c>
      <c r="P14" s="2">
        <f t="shared" si="6"/>
        <v>-9.2676520122324746E-2</v>
      </c>
      <c r="Q14" s="2">
        <f t="shared" si="9"/>
        <v>0.11353143779987532</v>
      </c>
      <c r="R14" s="2">
        <v>14.759914609838457</v>
      </c>
      <c r="S14" s="2">
        <f t="shared" si="7"/>
        <v>30.845419224906916</v>
      </c>
      <c r="T14" s="2">
        <f t="shared" si="8"/>
        <v>-0.22187769490691522</v>
      </c>
      <c r="U14" s="2">
        <f t="shared" si="10"/>
        <v>0.65073473937238424</v>
      </c>
    </row>
    <row r="15" spans="1:21" ht="15" customHeight="1" x14ac:dyDescent="0.25">
      <c r="A15" t="s">
        <v>340</v>
      </c>
      <c r="B15" s="2">
        <v>3.31E-3</v>
      </c>
      <c r="C15" s="2">
        <v>8.4999999999999995E-4</v>
      </c>
      <c r="D15" s="2">
        <v>10.7729</v>
      </c>
      <c r="E15" s="2">
        <v>9.4443700000000005E-2</v>
      </c>
      <c r="F15" s="2">
        <v>0.61655000000000004</v>
      </c>
      <c r="G15" s="2">
        <v>5.2564E-2</v>
      </c>
      <c r="H15" s="2">
        <v>-0.125638</v>
      </c>
      <c r="I15" s="2">
        <v>3.2336999999999998E-2</v>
      </c>
      <c r="J15" s="2">
        <f t="shared" si="0"/>
        <v>0.17934470000000002</v>
      </c>
      <c r="K15" s="2">
        <f t="shared" si="1"/>
        <v>30.449779790000001</v>
      </c>
      <c r="L15" s="2">
        <f t="shared" si="2"/>
        <v>12.301440150253114</v>
      </c>
      <c r="M15" s="1">
        <f t="shared" si="3"/>
        <v>4.2913521566231982E+23</v>
      </c>
      <c r="N15" s="2">
        <f t="shared" si="4"/>
        <v>13.907325199618549</v>
      </c>
      <c r="O15" s="2">
        <f t="shared" si="5"/>
        <v>30.716218050122325</v>
      </c>
      <c r="P15" s="2">
        <f t="shared" si="6"/>
        <v>-0.26643826012232452</v>
      </c>
      <c r="Q15" s="2">
        <f t="shared" si="9"/>
        <v>2.2070698809491862</v>
      </c>
      <c r="R15" s="2">
        <v>14.759914609838457</v>
      </c>
      <c r="S15" s="2">
        <f t="shared" si="7"/>
        <v>30.845419224906916</v>
      </c>
      <c r="T15" s="2">
        <f t="shared" si="8"/>
        <v>-0.395639434906915</v>
      </c>
      <c r="U15" s="2">
        <f t="shared" si="10"/>
        <v>4.8665596611497204</v>
      </c>
    </row>
    <row r="16" spans="1:21" ht="15" customHeight="1" x14ac:dyDescent="0.25">
      <c r="A16" t="s">
        <v>340</v>
      </c>
      <c r="B16" s="2">
        <v>3.31E-3</v>
      </c>
      <c r="C16" s="2">
        <v>8.4999999999999995E-4</v>
      </c>
      <c r="D16" s="2">
        <v>10.914</v>
      </c>
      <c r="E16" s="2">
        <v>9.90172E-2</v>
      </c>
      <c r="F16" s="2">
        <v>0.81894999999999996</v>
      </c>
      <c r="G16" s="2">
        <v>6.5942000000000001E-2</v>
      </c>
      <c r="H16" s="2">
        <v>-9.6024999999999999E-2</v>
      </c>
      <c r="I16" s="2">
        <v>3.5108E-2</v>
      </c>
      <c r="J16" s="2">
        <f t="shared" si="0"/>
        <v>0.2000672</v>
      </c>
      <c r="K16" s="2">
        <f t="shared" si="1"/>
        <v>30.5279439</v>
      </c>
      <c r="L16" s="2">
        <f t="shared" si="2"/>
        <v>12.752307604414076</v>
      </c>
      <c r="M16" s="1">
        <f t="shared" si="3"/>
        <v>4.2913521566231982E+23</v>
      </c>
      <c r="N16" s="2">
        <f t="shared" si="4"/>
        <v>13.907325199618549</v>
      </c>
      <c r="O16" s="2">
        <f t="shared" si="5"/>
        <v>30.716218050122325</v>
      </c>
      <c r="P16" s="2">
        <f t="shared" si="6"/>
        <v>-0.18827415012232507</v>
      </c>
      <c r="Q16" s="2">
        <f t="shared" si="9"/>
        <v>0.88558367789669346</v>
      </c>
      <c r="R16" s="2">
        <v>14.759914609838457</v>
      </c>
      <c r="S16" s="2">
        <f t="shared" si="7"/>
        <v>30.845419224906916</v>
      </c>
      <c r="T16" s="2">
        <f t="shared" si="8"/>
        <v>-0.31747532490691555</v>
      </c>
      <c r="U16" s="2">
        <f t="shared" si="10"/>
        <v>2.5180721193742999</v>
      </c>
    </row>
    <row r="17" spans="1:21" ht="15" customHeight="1" x14ac:dyDescent="0.25">
      <c r="A17" t="s">
        <v>343</v>
      </c>
      <c r="B17" s="2">
        <v>3.3300000000000001E-3</v>
      </c>
      <c r="C17" s="2">
        <v>8.4000000000000003E-4</v>
      </c>
      <c r="D17" s="2">
        <v>12.4717</v>
      </c>
      <c r="E17" s="2">
        <v>3.0510599999999999E-2</v>
      </c>
      <c r="F17" s="2">
        <v>-0.13108300000000001</v>
      </c>
      <c r="G17" s="2">
        <v>2.6693000000000001E-2</v>
      </c>
      <c r="H17" s="2">
        <v>7.4105000000000004E-2</v>
      </c>
      <c r="I17" s="2">
        <v>2.5318E-2</v>
      </c>
      <c r="J17" s="2">
        <f t="shared" si="0"/>
        <v>8.2521600000000001E-2</v>
      </c>
      <c r="K17" s="2">
        <f t="shared" si="1"/>
        <v>31.413482149</v>
      </c>
      <c r="L17" s="2">
        <f t="shared" si="2"/>
        <v>19.173280670959734</v>
      </c>
      <c r="M17" s="1">
        <f t="shared" si="3"/>
        <v>4.3173247357655943E+23</v>
      </c>
      <c r="N17" s="2">
        <f t="shared" si="4"/>
        <v>13.991496596237363</v>
      </c>
      <c r="O17" s="2">
        <f t="shared" si="5"/>
        <v>30.729320855777477</v>
      </c>
      <c r="P17" s="2">
        <f t="shared" si="6"/>
        <v>0.68416129322252317</v>
      </c>
      <c r="Q17" s="2">
        <f t="shared" si="9"/>
        <v>68.735598809987223</v>
      </c>
      <c r="R17" s="2">
        <v>14.849324050379778</v>
      </c>
      <c r="S17" s="2">
        <f t="shared" si="7"/>
        <v>30.858533423864962</v>
      </c>
      <c r="T17" s="2">
        <f t="shared" si="8"/>
        <v>0.55494872513503779</v>
      </c>
      <c r="U17" s="2">
        <f t="shared" si="10"/>
        <v>45.224152440760228</v>
      </c>
    </row>
    <row r="18" spans="1:21" ht="15" customHeight="1" x14ac:dyDescent="0.25">
      <c r="A18" t="s">
        <v>345</v>
      </c>
      <c r="B18" s="2">
        <v>3.49E-3</v>
      </c>
      <c r="C18" s="2">
        <v>8.4000000000000003E-4</v>
      </c>
      <c r="D18" s="2">
        <v>12.627000000000001</v>
      </c>
      <c r="E18" s="2">
        <v>2.3435500000000001E-2</v>
      </c>
      <c r="F18" s="2">
        <v>-0.334036</v>
      </c>
      <c r="G18" s="2">
        <v>4.4392000000000001E-2</v>
      </c>
      <c r="H18" s="2">
        <v>1.1283E-2</v>
      </c>
      <c r="I18" s="2">
        <v>1.8908999999999999E-2</v>
      </c>
      <c r="J18" s="2">
        <f t="shared" si="0"/>
        <v>8.6736499999999994E-2</v>
      </c>
      <c r="K18" s="2">
        <f t="shared" si="1"/>
        <v>31.735580918</v>
      </c>
      <c r="L18" s="2">
        <f t="shared" si="2"/>
        <v>22.239047559168625</v>
      </c>
      <c r="M18" s="1">
        <f t="shared" si="3"/>
        <v>4.5251239133493233E+23</v>
      </c>
      <c r="N18" s="2">
        <f t="shared" si="4"/>
        <v>14.664927867639767</v>
      </c>
      <c r="O18" s="2">
        <f t="shared" si="5"/>
        <v>30.831399655790811</v>
      </c>
      <c r="P18" s="2">
        <f t="shared" si="6"/>
        <v>0.90418126220918893</v>
      </c>
      <c r="Q18" s="2">
        <f t="shared" si="9"/>
        <v>108.66938730461949</v>
      </c>
      <c r="R18" s="2">
        <v>15.56469703411107</v>
      </c>
      <c r="S18" s="2">
        <f t="shared" si="7"/>
        <v>30.960703357924562</v>
      </c>
      <c r="T18" s="2">
        <f t="shared" si="8"/>
        <v>0.77487756007543851</v>
      </c>
      <c r="U18" s="2">
        <f t="shared" si="10"/>
        <v>79.810931836393138</v>
      </c>
    </row>
    <row r="19" spans="1:21" ht="15" customHeight="1" x14ac:dyDescent="0.25">
      <c r="A19" t="s">
        <v>351</v>
      </c>
      <c r="B19" s="2">
        <v>3.49E-3</v>
      </c>
      <c r="C19" s="2">
        <v>8.4000000000000003E-4</v>
      </c>
      <c r="D19" s="2">
        <v>12.0503</v>
      </c>
      <c r="E19" s="2">
        <v>2.9881499999999998E-2</v>
      </c>
      <c r="F19" s="2">
        <v>-0.45158999999999999</v>
      </c>
      <c r="G19" s="2">
        <v>3.6414000000000002E-2</v>
      </c>
      <c r="H19" s="2">
        <v>-0.118814</v>
      </c>
      <c r="I19" s="2">
        <v>2.5128000000000001E-2</v>
      </c>
      <c r="J19" s="2">
        <f t="shared" si="0"/>
        <v>9.1423500000000005E-2</v>
      </c>
      <c r="K19" s="2">
        <f t="shared" si="1"/>
        <v>31.548804089999997</v>
      </c>
      <c r="L19" s="2">
        <f t="shared" si="2"/>
        <v>20.406137938116188</v>
      </c>
      <c r="M19" s="1">
        <f t="shared" si="3"/>
        <v>4.5251239133493233E+23</v>
      </c>
      <c r="N19" s="2">
        <f t="shared" si="4"/>
        <v>14.664927867639767</v>
      </c>
      <c r="O19" s="2">
        <f t="shared" si="5"/>
        <v>30.831399655790811</v>
      </c>
      <c r="P19" s="2">
        <f t="shared" si="6"/>
        <v>0.71740443420918609</v>
      </c>
      <c r="Q19" s="2">
        <f t="shared" si="9"/>
        <v>61.576135085215</v>
      </c>
      <c r="R19" s="2">
        <v>15.56469703411107</v>
      </c>
      <c r="S19" s="2">
        <f t="shared" si="7"/>
        <v>30.960703357924562</v>
      </c>
      <c r="T19" s="2">
        <f t="shared" si="8"/>
        <v>0.58810073207543567</v>
      </c>
      <c r="U19" s="2">
        <f t="shared" si="10"/>
        <v>41.3797395642883</v>
      </c>
    </row>
    <row r="20" spans="1:21" ht="15" customHeight="1" x14ac:dyDescent="0.25">
      <c r="A20" t="s">
        <v>342</v>
      </c>
      <c r="B20" s="2">
        <v>3.5899999999999999E-3</v>
      </c>
      <c r="C20" s="2">
        <v>8.4000000000000003E-4</v>
      </c>
      <c r="D20" s="2">
        <v>12.4026</v>
      </c>
      <c r="E20" s="2">
        <v>3.3609699999999999E-2</v>
      </c>
      <c r="F20" s="2">
        <v>0.62892000000000003</v>
      </c>
      <c r="G20" s="2">
        <v>6.6106999999999999E-2</v>
      </c>
      <c r="H20" s="2">
        <v>-6.1900000000000002E-3</v>
      </c>
      <c r="I20" s="2">
        <v>2.5918E-2</v>
      </c>
      <c r="J20" s="2">
        <f t="shared" si="0"/>
        <v>0.12563469999999999</v>
      </c>
      <c r="K20" s="2">
        <f t="shared" si="1"/>
        <v>31.70742594</v>
      </c>
      <c r="L20" s="2">
        <f t="shared" si="2"/>
        <v>21.952560766999163</v>
      </c>
      <c r="M20" s="1">
        <f t="shared" si="3"/>
        <v>4.6550151385119962E+23</v>
      </c>
      <c r="N20" s="2">
        <f t="shared" si="4"/>
        <v>15.085876660230964</v>
      </c>
      <c r="O20" s="2">
        <f t="shared" si="5"/>
        <v>30.892852763353268</v>
      </c>
      <c r="P20" s="2">
        <f t="shared" si="6"/>
        <v>0.81457317664673212</v>
      </c>
      <c r="Q20" s="2">
        <f t="shared" si="9"/>
        <v>42.037898359757037</v>
      </c>
      <c r="R20" s="2">
        <v>16.011893123993243</v>
      </c>
      <c r="S20" s="2">
        <f t="shared" si="7"/>
        <v>31.022213413093738</v>
      </c>
      <c r="T20" s="2">
        <f t="shared" si="8"/>
        <v>0.68521252690626255</v>
      </c>
      <c r="U20" s="2">
        <f t="shared" si="10"/>
        <v>29.746191805881502</v>
      </c>
    </row>
    <row r="21" spans="1:21" x14ac:dyDescent="0.25">
      <c r="A21" t="s">
        <v>344</v>
      </c>
      <c r="B21" s="2">
        <v>3.8400000000000001E-3</v>
      </c>
      <c r="C21" s="2">
        <v>8.4000000000000003E-4</v>
      </c>
      <c r="D21" s="2">
        <v>12.0868</v>
      </c>
      <c r="E21" s="2">
        <v>3.8330200000000002E-2</v>
      </c>
      <c r="F21" s="2">
        <v>-4.2209000000000003E-2</v>
      </c>
      <c r="G21" s="2">
        <v>0.12206</v>
      </c>
      <c r="H21" s="2">
        <v>7.2388999999999995E-2</v>
      </c>
      <c r="I21" s="2">
        <v>4.2032E-2</v>
      </c>
      <c r="J21" s="2">
        <f t="shared" si="0"/>
        <v>0.2024222</v>
      </c>
      <c r="K21" s="2">
        <f t="shared" si="1"/>
        <v>31.047017707000002</v>
      </c>
      <c r="L21" s="2">
        <f t="shared" si="2"/>
        <v>16.195842375981666</v>
      </c>
      <c r="M21" s="1">
        <f t="shared" si="3"/>
        <v>4.9797995208358566E+23</v>
      </c>
      <c r="N21" s="2">
        <f t="shared" si="4"/>
        <v>16.138431160509832</v>
      </c>
      <c r="O21" s="2">
        <f t="shared" si="5"/>
        <v>31.039306570316434</v>
      </c>
      <c r="P21" s="2">
        <f t="shared" si="6"/>
        <v>7.7111366835680428E-3</v>
      </c>
      <c r="Q21" s="2">
        <f t="shared" si="9"/>
        <v>1.4511774502473081E-3</v>
      </c>
      <c r="R21" s="2">
        <v>17.130179362608704</v>
      </c>
      <c r="S21" s="2">
        <f t="shared" si="7"/>
        <v>31.168809551483541</v>
      </c>
      <c r="T21" s="2">
        <f t="shared" si="8"/>
        <v>-0.12179184448353908</v>
      </c>
      <c r="U21" s="2">
        <f t="shared" si="10"/>
        <v>0.36200963885326681</v>
      </c>
    </row>
    <row r="22" spans="1:21" x14ac:dyDescent="0.25">
      <c r="A22" t="s">
        <v>346</v>
      </c>
      <c r="B22" s="2">
        <v>4.0699999999999998E-3</v>
      </c>
      <c r="C22" s="2">
        <v>8.4000000000000003E-4</v>
      </c>
      <c r="D22" s="2">
        <v>12.015499999999999</v>
      </c>
      <c r="E22" s="2">
        <v>3.6238800000000002E-2</v>
      </c>
      <c r="F22" s="2">
        <v>-0.103725</v>
      </c>
      <c r="G22" s="2">
        <v>7.9744999999999996E-2</v>
      </c>
      <c r="H22" s="2">
        <v>-5.9471000000000003E-2</v>
      </c>
      <c r="I22" s="2">
        <v>2.7314999999999999E-2</v>
      </c>
      <c r="J22" s="2">
        <f t="shared" si="0"/>
        <v>0.1432988</v>
      </c>
      <c r="K22" s="2">
        <f t="shared" si="1"/>
        <v>31.379396655000001</v>
      </c>
      <c r="L22" s="2">
        <f t="shared" si="2"/>
        <v>18.874668423611666</v>
      </c>
      <c r="M22" s="1">
        <f t="shared" si="3"/>
        <v>5.2786721910217578E+23</v>
      </c>
      <c r="N22" s="2">
        <f t="shared" si="4"/>
        <v>17.10701152069737</v>
      </c>
      <c r="O22" s="2">
        <f t="shared" si="5"/>
        <v>31.165870739280823</v>
      </c>
      <c r="P22" s="2">
        <f t="shared" si="6"/>
        <v>0.21352591571917756</v>
      </c>
      <c r="Q22" s="2">
        <f t="shared" si="9"/>
        <v>2.2203225969977733</v>
      </c>
      <c r="R22" s="2">
        <v>18.159376106806562</v>
      </c>
      <c r="S22" s="2">
        <f t="shared" si="7"/>
        <v>31.295504617944697</v>
      </c>
      <c r="T22" s="2">
        <f t="shared" si="8"/>
        <v>8.3892037055303348E-2</v>
      </c>
      <c r="U22" s="2">
        <f t="shared" si="10"/>
        <v>0.34273335545749029</v>
      </c>
    </row>
    <row r="23" spans="1:21" x14ac:dyDescent="0.25">
      <c r="A23" t="s">
        <v>893</v>
      </c>
      <c r="B23" s="2">
        <v>4.0699999999999998E-3</v>
      </c>
      <c r="C23" s="2">
        <v>8.4000000000000003E-4</v>
      </c>
      <c r="D23" s="2">
        <v>11.980700000000001</v>
      </c>
      <c r="E23" s="2">
        <v>3.4115800000000002E-2</v>
      </c>
      <c r="F23" s="2">
        <v>-1.7559999999999999E-2</v>
      </c>
      <c r="G23" s="2">
        <v>5.4078000000000001E-2</v>
      </c>
      <c r="H23" s="2">
        <v>-7.6883999999999994E-2</v>
      </c>
      <c r="I23" s="2">
        <v>2.6127000000000001E-2</v>
      </c>
      <c r="J23" s="2">
        <f t="shared" si="0"/>
        <v>0.1143208</v>
      </c>
      <c r="K23" s="2">
        <f t="shared" si="1"/>
        <v>31.411765600000003</v>
      </c>
      <c r="L23" s="2">
        <f t="shared" si="2"/>
        <v>19.158130181077411</v>
      </c>
      <c r="M23" s="1">
        <f t="shared" si="3"/>
        <v>5.2786721910217578E+23</v>
      </c>
      <c r="N23" s="2">
        <f t="shared" si="4"/>
        <v>17.10701152069737</v>
      </c>
      <c r="O23" s="2">
        <f t="shared" si="5"/>
        <v>31.165870739280823</v>
      </c>
      <c r="P23" s="2">
        <f t="shared" si="6"/>
        <v>0.24589486071917932</v>
      </c>
      <c r="Q23" s="2">
        <f t="shared" si="9"/>
        <v>4.626455551310694</v>
      </c>
      <c r="R23" s="2">
        <v>18.159376106806562</v>
      </c>
      <c r="S23" s="2">
        <f t="shared" si="7"/>
        <v>31.295504617944697</v>
      </c>
      <c r="T23" s="2">
        <f t="shared" si="8"/>
        <v>0.11626098205530511</v>
      </c>
      <c r="U23" s="2">
        <f t="shared" si="10"/>
        <v>1.0342307933719248</v>
      </c>
    </row>
    <row r="24" spans="1:21" x14ac:dyDescent="0.25">
      <c r="A24" t="s">
        <v>348</v>
      </c>
      <c r="B24" s="2">
        <v>4.3200000000000001E-3</v>
      </c>
      <c r="C24" s="2">
        <v>8.4000000000000003E-4</v>
      </c>
      <c r="D24" s="2">
        <v>12.4377</v>
      </c>
      <c r="E24" s="2">
        <v>8.1236000000000003E-2</v>
      </c>
      <c r="F24" s="2">
        <v>0.87178</v>
      </c>
      <c r="G24" s="2">
        <v>2.3879999999999998E-2</v>
      </c>
      <c r="H24" s="2">
        <v>7.3844999999999994E-2</v>
      </c>
      <c r="I24" s="2">
        <v>2.5996999999999999E-2</v>
      </c>
      <c r="J24" s="2">
        <f t="shared" si="0"/>
        <v>0.13111300000000001</v>
      </c>
      <c r="K24" s="2">
        <f t="shared" si="1"/>
        <v>31.527716810000001</v>
      </c>
      <c r="L24" s="2">
        <f t="shared" si="2"/>
        <v>20.208931973840112</v>
      </c>
      <c r="M24" s="1">
        <f t="shared" si="3"/>
        <v>5.6036109766312219E+23</v>
      </c>
      <c r="N24" s="2">
        <f t="shared" si="4"/>
        <v>18.160066407946687</v>
      </c>
      <c r="O24" s="2">
        <f t="shared" si="5"/>
        <v>31.295587161605965</v>
      </c>
      <c r="P24" s="2">
        <f t="shared" si="6"/>
        <v>0.23212964839403583</v>
      </c>
      <c r="Q24" s="2">
        <f t="shared" si="9"/>
        <v>3.13451042034092</v>
      </c>
      <c r="R24" s="2">
        <v>19.278473984847977</v>
      </c>
      <c r="S24" s="2">
        <f t="shared" si="7"/>
        <v>31.425363268635618</v>
      </c>
      <c r="T24" s="2">
        <f t="shared" si="8"/>
        <v>0.10235354136438346</v>
      </c>
      <c r="U24" s="2">
        <f t="shared" si="10"/>
        <v>0.60941654111499866</v>
      </c>
    </row>
    <row r="25" spans="1:21" x14ac:dyDescent="0.25">
      <c r="A25" t="s">
        <v>348</v>
      </c>
      <c r="B25" s="2">
        <v>4.3200000000000001E-3</v>
      </c>
      <c r="C25" s="2">
        <v>8.4000000000000003E-4</v>
      </c>
      <c r="D25" s="2">
        <v>12.448399999999999</v>
      </c>
      <c r="E25" s="2">
        <v>9.3824199999999996E-2</v>
      </c>
      <c r="F25" s="2">
        <v>1.1702699999999999</v>
      </c>
      <c r="G25" s="2">
        <v>0.13725999999999999</v>
      </c>
      <c r="H25" s="2">
        <v>6.8781999999999996E-2</v>
      </c>
      <c r="I25" s="2">
        <v>4.6197000000000002E-2</v>
      </c>
      <c r="J25" s="2">
        <f t="shared" si="0"/>
        <v>0.27728120000000001</v>
      </c>
      <c r="K25" s="2">
        <f t="shared" si="1"/>
        <v>31.598142029999998</v>
      </c>
      <c r="L25" s="2">
        <f t="shared" si="2"/>
        <v>20.875092376466782</v>
      </c>
      <c r="M25" s="1">
        <f t="shared" si="3"/>
        <v>5.6036109766312219E+23</v>
      </c>
      <c r="N25" s="2">
        <f t="shared" si="4"/>
        <v>18.160066407946687</v>
      </c>
      <c r="O25" s="2">
        <f t="shared" si="5"/>
        <v>31.295587161605965</v>
      </c>
      <c r="P25" s="2">
        <f t="shared" si="6"/>
        <v>0.30255486839403289</v>
      </c>
      <c r="Q25" s="2">
        <f t="shared" si="9"/>
        <v>1.1906042851244876</v>
      </c>
      <c r="R25" s="2">
        <v>19.278473984847977</v>
      </c>
      <c r="S25" s="2">
        <f t="shared" si="7"/>
        <v>31.425363268635618</v>
      </c>
      <c r="T25" s="2">
        <f t="shared" si="8"/>
        <v>0.17277876136438053</v>
      </c>
      <c r="U25" s="2">
        <f t="shared" si="10"/>
        <v>0.38827538834886521</v>
      </c>
    </row>
    <row r="26" spans="1:21" x14ac:dyDescent="0.25">
      <c r="A26" t="s">
        <v>349</v>
      </c>
      <c r="B26" s="2">
        <v>4.6499999999999996E-3</v>
      </c>
      <c r="C26" s="2">
        <v>8.4000000000000003E-4</v>
      </c>
      <c r="D26" s="2">
        <v>12.750999999999999</v>
      </c>
      <c r="E26" s="2">
        <v>3.79431E-2</v>
      </c>
      <c r="F26" s="2">
        <v>-1.2791699999999999</v>
      </c>
      <c r="G26" s="2">
        <v>0.11291</v>
      </c>
      <c r="H26" s="2">
        <v>-6.5579999999999999E-2</v>
      </c>
      <c r="I26" s="2">
        <v>4.0908E-2</v>
      </c>
      <c r="J26" s="2">
        <f t="shared" si="0"/>
        <v>0.19176109999999999</v>
      </c>
      <c r="K26" s="2">
        <f t="shared" si="1"/>
        <v>31.961227409999999</v>
      </c>
      <c r="L26" s="2">
        <f t="shared" si="2"/>
        <v>24.67433643209208</v>
      </c>
      <c r="M26" s="1">
        <f t="shared" si="3"/>
        <v>6.0326532380823138E+23</v>
      </c>
      <c r="N26" s="2">
        <f t="shared" si="4"/>
        <v>19.550497683825782</v>
      </c>
      <c r="O26" s="2">
        <f t="shared" si="5"/>
        <v>31.455789087070723</v>
      </c>
      <c r="P26" s="2">
        <f t="shared" si="6"/>
        <v>0.50543832292927604</v>
      </c>
      <c r="Q26" s="2">
        <f t="shared" si="9"/>
        <v>6.9472881217535649</v>
      </c>
      <c r="R26" s="2">
        <v>20.756330184274134</v>
      </c>
      <c r="S26" s="2">
        <f t="shared" si="7"/>
        <v>31.585752853395356</v>
      </c>
      <c r="T26" s="2">
        <f t="shared" si="8"/>
        <v>0.37547455660464379</v>
      </c>
      <c r="U26" s="2">
        <f t="shared" si="10"/>
        <v>3.8338931206165512</v>
      </c>
    </row>
    <row r="27" spans="1:21" x14ac:dyDescent="0.25">
      <c r="A27" t="s">
        <v>349</v>
      </c>
      <c r="B27" s="2">
        <v>4.6499999999999996E-3</v>
      </c>
      <c r="C27" s="2">
        <v>8.4000000000000003E-4</v>
      </c>
      <c r="D27" s="2">
        <v>12.6928</v>
      </c>
      <c r="E27" s="2">
        <v>2.8437899999999999E-2</v>
      </c>
      <c r="F27" s="2">
        <v>-1.16357</v>
      </c>
      <c r="G27" s="2">
        <v>3.9406999999999998E-2</v>
      </c>
      <c r="H27" s="2">
        <v>-0.12840299999999999</v>
      </c>
      <c r="I27" s="2">
        <v>2.2952E-2</v>
      </c>
      <c r="J27" s="2">
        <f t="shared" si="0"/>
        <v>9.07969E-2</v>
      </c>
      <c r="K27" s="2">
        <f t="shared" si="1"/>
        <v>32.116656599999999</v>
      </c>
      <c r="L27" s="2">
        <f t="shared" si="2"/>
        <v>26.50521430396314</v>
      </c>
      <c r="M27" s="1">
        <f t="shared" si="3"/>
        <v>6.0326532380823138E+23</v>
      </c>
      <c r="N27" s="2">
        <f t="shared" si="4"/>
        <v>19.550497683825782</v>
      </c>
      <c r="O27" s="2">
        <f t="shared" si="5"/>
        <v>31.455789087070723</v>
      </c>
      <c r="P27" s="2">
        <f t="shared" si="6"/>
        <v>0.66086751292927559</v>
      </c>
      <c r="Q27" s="2">
        <f t="shared" si="9"/>
        <v>52.976927194777637</v>
      </c>
      <c r="R27" s="2">
        <v>20.756330184274134</v>
      </c>
      <c r="S27" s="2">
        <f t="shared" si="7"/>
        <v>31.585752853395356</v>
      </c>
      <c r="T27" s="2">
        <f t="shared" si="8"/>
        <v>0.53090374660464335</v>
      </c>
      <c r="U27" s="2">
        <f t="shared" si="10"/>
        <v>34.189247196832191</v>
      </c>
    </row>
    <row r="28" spans="1:21" x14ac:dyDescent="0.25">
      <c r="A28" t="s">
        <v>360</v>
      </c>
      <c r="B28" s="2">
        <v>4.8199999999999996E-3</v>
      </c>
      <c r="C28" s="2">
        <v>8.4000000000000003E-4</v>
      </c>
      <c r="D28" s="2">
        <v>12.1471</v>
      </c>
      <c r="E28" s="2">
        <v>3.29384E-2</v>
      </c>
      <c r="F28" s="2">
        <v>-1.1428</v>
      </c>
      <c r="G28" s="2">
        <v>0.11783</v>
      </c>
      <c r="H28" s="2">
        <v>-1.0995E-2</v>
      </c>
      <c r="I28" s="2">
        <v>2.8329E-2</v>
      </c>
      <c r="J28" s="2">
        <f t="shared" si="0"/>
        <v>0.17909739999999999</v>
      </c>
      <c r="K28" s="2">
        <f t="shared" si="1"/>
        <v>31.206522749999998</v>
      </c>
      <c r="L28" s="2">
        <f t="shared" si="2"/>
        <v>17.430287478214897</v>
      </c>
      <c r="M28" s="1">
        <f t="shared" si="3"/>
        <v>6.2537296411324196E+23</v>
      </c>
      <c r="N28" s="2">
        <f t="shared" si="4"/>
        <v>20.266957512561699</v>
      </c>
      <c r="O28" s="2">
        <f t="shared" si="5"/>
        <v>31.533942785231059</v>
      </c>
      <c r="P28" s="2">
        <f t="shared" si="6"/>
        <v>-0.32742003523106078</v>
      </c>
      <c r="Q28" s="2">
        <f t="shared" si="9"/>
        <v>3.3421961879086344</v>
      </c>
      <c r="R28" s="2">
        <v>21.517937295026371</v>
      </c>
      <c r="S28" s="2">
        <f t="shared" si="7"/>
        <v>31.66400318805654</v>
      </c>
      <c r="T28" s="2">
        <f t="shared" si="8"/>
        <v>-0.45748043805654248</v>
      </c>
      <c r="U28" s="2">
        <f t="shared" si="10"/>
        <v>6.5247893361934377</v>
      </c>
    </row>
    <row r="29" spans="1:21" x14ac:dyDescent="0.25">
      <c r="A29" t="s">
        <v>357</v>
      </c>
      <c r="B29" s="2">
        <v>4.8300000000000001E-3</v>
      </c>
      <c r="C29" s="2">
        <v>8.4999999999999995E-4</v>
      </c>
      <c r="D29" s="2">
        <v>11.7919</v>
      </c>
      <c r="E29" s="2">
        <v>3.9793000000000002E-2</v>
      </c>
      <c r="F29" s="2">
        <v>1.49515</v>
      </c>
      <c r="G29" s="2">
        <v>0.13300000000000001</v>
      </c>
      <c r="H29" s="2">
        <v>4.7577000000000001E-2</v>
      </c>
      <c r="I29" s="2">
        <v>4.1981999999999998E-2</v>
      </c>
      <c r="J29" s="2">
        <f t="shared" si="0"/>
        <v>0.21477499999999999</v>
      </c>
      <c r="K29" s="2">
        <f t="shared" si="1"/>
        <v>31.05577104</v>
      </c>
      <c r="L29" s="2">
        <f t="shared" si="2"/>
        <v>16.261260532808201</v>
      </c>
      <c r="M29" s="1">
        <f t="shared" si="3"/>
        <v>6.2667352920481116E+23</v>
      </c>
      <c r="N29" s="2">
        <f t="shared" si="4"/>
        <v>20.309105956715388</v>
      </c>
      <c r="O29" s="2">
        <f t="shared" si="5"/>
        <v>31.538454027016325</v>
      </c>
      <c r="P29" s="2">
        <f t="shared" si="6"/>
        <v>-0.48268298701632517</v>
      </c>
      <c r="Q29" s="2">
        <f t="shared" si="9"/>
        <v>5.05075762163961</v>
      </c>
      <c r="R29" s="2">
        <v>21.562743795105369</v>
      </c>
      <c r="S29" s="2">
        <f t="shared" si="7"/>
        <v>31.668520113569745</v>
      </c>
      <c r="T29" s="2">
        <f t="shared" si="8"/>
        <v>-0.61274907356974495</v>
      </c>
      <c r="U29" s="2">
        <f t="shared" si="10"/>
        <v>8.1395026929973913</v>
      </c>
    </row>
    <row r="30" spans="1:21" x14ac:dyDescent="0.25">
      <c r="A30" t="s">
        <v>372</v>
      </c>
      <c r="B30" s="2">
        <v>4.8300000000000001E-3</v>
      </c>
      <c r="C30" s="2">
        <v>8.4999999999999995E-4</v>
      </c>
      <c r="D30" s="2">
        <v>12.7485</v>
      </c>
      <c r="E30" s="2">
        <v>2.36245E-2</v>
      </c>
      <c r="F30" s="2">
        <v>-2.2206800000000002</v>
      </c>
      <c r="G30" s="2">
        <v>4.4450000000000003E-2</v>
      </c>
      <c r="H30" s="2">
        <v>3.0669999999999998E-3</v>
      </c>
      <c r="I30" s="2">
        <v>2.3696999999999999E-2</v>
      </c>
      <c r="J30" s="2">
        <f t="shared" si="0"/>
        <v>9.1771500000000006E-2</v>
      </c>
      <c r="K30" s="2">
        <f t="shared" si="1"/>
        <v>31.60546033</v>
      </c>
      <c r="L30" s="2">
        <f t="shared" si="2"/>
        <v>20.945564333875424</v>
      </c>
      <c r="M30" s="1">
        <f t="shared" si="3"/>
        <v>6.2667352920481116E+23</v>
      </c>
      <c r="N30" s="2">
        <f t="shared" si="4"/>
        <v>20.309105956715388</v>
      </c>
      <c r="O30" s="2">
        <f t="shared" si="5"/>
        <v>31.538454027016325</v>
      </c>
      <c r="P30" s="2">
        <f t="shared" si="6"/>
        <v>6.7006302983674715E-2</v>
      </c>
      <c r="Q30" s="2">
        <f t="shared" si="9"/>
        <v>0.53310855634282517</v>
      </c>
      <c r="R30" s="2">
        <v>21.562743795105369</v>
      </c>
      <c r="S30" s="2">
        <f t="shared" si="7"/>
        <v>31.668520113569745</v>
      </c>
      <c r="T30" s="2">
        <f t="shared" si="8"/>
        <v>-6.3059783569745065E-2</v>
      </c>
      <c r="U30" s="2">
        <f t="shared" si="10"/>
        <v>0.47216010761888449</v>
      </c>
    </row>
    <row r="31" spans="1:21" x14ac:dyDescent="0.25">
      <c r="A31" t="s">
        <v>357</v>
      </c>
      <c r="B31" s="2">
        <v>4.8300000000000001E-3</v>
      </c>
      <c r="C31" s="2">
        <v>8.4999999999999995E-4</v>
      </c>
      <c r="D31" s="2">
        <v>11.711</v>
      </c>
      <c r="E31" s="2">
        <v>2.3954799999999998E-2</v>
      </c>
      <c r="F31" s="2">
        <v>1.1575</v>
      </c>
      <c r="G31" s="2">
        <v>3.5649E-2</v>
      </c>
      <c r="H31" s="2">
        <v>-3.6255999999999997E-2</v>
      </c>
      <c r="I31" s="2">
        <v>2.0594999999999999E-2</v>
      </c>
      <c r="J31" s="2">
        <f t="shared" si="0"/>
        <v>8.0198800000000001E-2</v>
      </c>
      <c r="K31" s="2">
        <f t="shared" si="1"/>
        <v>31.187633779999999</v>
      </c>
      <c r="L31" s="2">
        <f t="shared" si="2"/>
        <v>17.279324316325017</v>
      </c>
      <c r="M31" s="1">
        <f t="shared" si="3"/>
        <v>6.2667352920481116E+23</v>
      </c>
      <c r="N31" s="2">
        <f t="shared" si="4"/>
        <v>20.309105956715388</v>
      </c>
      <c r="O31" s="2">
        <f t="shared" si="5"/>
        <v>31.538454027016325</v>
      </c>
      <c r="P31" s="2">
        <f t="shared" si="6"/>
        <v>-0.35082024701632619</v>
      </c>
      <c r="Q31" s="2">
        <f t="shared" si="9"/>
        <v>19.13522441356654</v>
      </c>
      <c r="R31" s="2">
        <v>21.562743795105369</v>
      </c>
      <c r="S31" s="2">
        <f t="shared" si="7"/>
        <v>31.668520113569745</v>
      </c>
      <c r="T31" s="2">
        <f t="shared" si="8"/>
        <v>-0.48088633356974597</v>
      </c>
      <c r="U31" s="2">
        <f t="shared" si="10"/>
        <v>35.954158590248888</v>
      </c>
    </row>
    <row r="32" spans="1:21" x14ac:dyDescent="0.25">
      <c r="A32" t="s">
        <v>368</v>
      </c>
      <c r="B32" s="2">
        <v>4.8300000000000001E-3</v>
      </c>
      <c r="C32" s="2">
        <v>8.4999999999999995E-4</v>
      </c>
      <c r="D32" s="2">
        <v>12.2736</v>
      </c>
      <c r="E32" s="2">
        <v>2.9744300000000001E-2</v>
      </c>
      <c r="F32" s="2">
        <v>-1.6748099999999999</v>
      </c>
      <c r="G32" s="2">
        <v>3.7983000000000003E-2</v>
      </c>
      <c r="H32" s="2">
        <v>-2.9988999999999998E-2</v>
      </c>
      <c r="I32" s="2">
        <v>2.4923000000000001E-2</v>
      </c>
      <c r="J32" s="2">
        <f t="shared" si="0"/>
        <v>9.2650300000000005E-2</v>
      </c>
      <c r="K32" s="2">
        <f t="shared" si="1"/>
        <v>31.314268500000001</v>
      </c>
      <c r="L32" s="2">
        <f t="shared" si="2"/>
        <v>18.3169727786557</v>
      </c>
      <c r="M32" s="1">
        <f t="shared" si="3"/>
        <v>6.2667352920481116E+23</v>
      </c>
      <c r="N32" s="2">
        <f t="shared" si="4"/>
        <v>20.309105956715388</v>
      </c>
      <c r="O32" s="2">
        <f t="shared" si="5"/>
        <v>31.538454027016325</v>
      </c>
      <c r="P32" s="2">
        <f t="shared" si="6"/>
        <v>-0.22418552701632422</v>
      </c>
      <c r="Q32" s="2">
        <f t="shared" si="9"/>
        <v>5.8549269934542361</v>
      </c>
      <c r="R32" s="2">
        <v>21.562743795105369</v>
      </c>
      <c r="S32" s="2">
        <f t="shared" si="7"/>
        <v>31.668520113569745</v>
      </c>
      <c r="T32" s="2">
        <f t="shared" si="8"/>
        <v>-0.35425161356974399</v>
      </c>
      <c r="U32" s="2">
        <f t="shared" si="10"/>
        <v>14.619415666971344</v>
      </c>
    </row>
    <row r="33" spans="1:21" x14ac:dyDescent="0.25">
      <c r="A33" t="s">
        <v>372</v>
      </c>
      <c r="B33" s="2">
        <v>4.8300000000000001E-3</v>
      </c>
      <c r="C33" s="2">
        <v>8.4999999999999995E-4</v>
      </c>
      <c r="D33" s="2">
        <v>12.8139</v>
      </c>
      <c r="E33" s="2">
        <v>3.5066800000000002E-2</v>
      </c>
      <c r="F33" s="2">
        <v>-2.2818900000000002</v>
      </c>
      <c r="G33" s="2">
        <v>8.5466E-2</v>
      </c>
      <c r="H33" s="2">
        <v>-1.8119E-2</v>
      </c>
      <c r="I33" s="2">
        <v>4.1071000000000003E-2</v>
      </c>
      <c r="J33" s="2">
        <f t="shared" si="0"/>
        <v>0.16160379999999999</v>
      </c>
      <c r="K33" s="2">
        <f t="shared" si="1"/>
        <v>31.728174639999999</v>
      </c>
      <c r="L33" s="2">
        <f t="shared" si="2"/>
        <v>22.163325666564734</v>
      </c>
      <c r="M33" s="1">
        <f t="shared" si="3"/>
        <v>6.2667352920481116E+23</v>
      </c>
      <c r="N33" s="2">
        <f t="shared" si="4"/>
        <v>20.309105956715388</v>
      </c>
      <c r="O33" s="2">
        <f t="shared" si="5"/>
        <v>31.538454027016325</v>
      </c>
      <c r="P33" s="2">
        <f t="shared" si="6"/>
        <v>0.18972061298367393</v>
      </c>
      <c r="Q33" s="2">
        <f t="shared" si="9"/>
        <v>1.3782433350462264</v>
      </c>
      <c r="R33" s="2">
        <v>21.562743795105369</v>
      </c>
      <c r="S33" s="2">
        <f t="shared" si="7"/>
        <v>31.668520113569745</v>
      </c>
      <c r="T33" s="2">
        <f t="shared" si="8"/>
        <v>5.9654526430254151E-2</v>
      </c>
      <c r="U33" s="2">
        <f t="shared" si="10"/>
        <v>0.13626479506756067</v>
      </c>
    </row>
    <row r="34" spans="1:21" x14ac:dyDescent="0.25">
      <c r="A34" t="s">
        <v>350</v>
      </c>
      <c r="B34" s="2">
        <v>4.8799999999999998E-3</v>
      </c>
      <c r="C34" s="2">
        <v>8.4000000000000003E-4</v>
      </c>
      <c r="D34" s="2">
        <v>12.4955</v>
      </c>
      <c r="E34" s="2">
        <v>0.12098</v>
      </c>
      <c r="F34" s="2">
        <v>-1.16422</v>
      </c>
      <c r="G34" s="2">
        <v>0.11969</v>
      </c>
      <c r="H34" s="2">
        <v>4.4139999999999999E-2</v>
      </c>
      <c r="I34" s="2">
        <v>5.3809999999999997E-2</v>
      </c>
      <c r="J34" s="2">
        <f t="shared" si="0"/>
        <v>0.29447999999999996</v>
      </c>
      <c r="K34" s="2">
        <f t="shared" si="1"/>
        <v>31.379201460000001</v>
      </c>
      <c r="L34" s="2">
        <f t="shared" si="2"/>
        <v>18.872971844229681</v>
      </c>
      <c r="M34" s="1">
        <f t="shared" si="3"/>
        <v>6.3317654741031563E+23</v>
      </c>
      <c r="N34" s="2">
        <f t="shared" si="4"/>
        <v>20.519854424010031</v>
      </c>
      <c r="O34" s="2">
        <f t="shared" si="5"/>
        <v>31.560871376966581</v>
      </c>
      <c r="P34" s="2">
        <f t="shared" si="6"/>
        <v>-0.1816699169665803</v>
      </c>
      <c r="Q34" s="2">
        <f t="shared" si="9"/>
        <v>0.3805874178639132</v>
      </c>
      <c r="R34" s="2">
        <v>21.786786430967645</v>
      </c>
      <c r="S34" s="2">
        <f t="shared" si="7"/>
        <v>31.690965880872952</v>
      </c>
      <c r="T34" s="2">
        <f t="shared" si="8"/>
        <v>-0.31176442087295086</v>
      </c>
      <c r="U34" s="2">
        <f t="shared" si="10"/>
        <v>1.1208345081954589</v>
      </c>
    </row>
    <row r="35" spans="1:21" x14ac:dyDescent="0.25">
      <c r="A35" t="s">
        <v>350</v>
      </c>
      <c r="B35" s="2">
        <v>4.8799999999999998E-3</v>
      </c>
      <c r="C35" s="2">
        <v>8.4000000000000003E-4</v>
      </c>
      <c r="D35" s="2">
        <v>12.2751</v>
      </c>
      <c r="E35" s="2">
        <v>0.10716000000000001</v>
      </c>
      <c r="F35" s="2">
        <v>-0.99448099999999995</v>
      </c>
      <c r="G35" s="2">
        <v>2.9596999999999998E-2</v>
      </c>
      <c r="H35" s="2">
        <v>-6.8708000000000005E-2</v>
      </c>
      <c r="I35" s="2">
        <v>3.3307999999999997E-2</v>
      </c>
      <c r="J35" s="2">
        <f t="shared" si="0"/>
        <v>0.17006500000000002</v>
      </c>
      <c r="K35" s="2">
        <f t="shared" si="1"/>
        <v>31.536967333</v>
      </c>
      <c r="L35" s="2">
        <f t="shared" si="2"/>
        <v>20.295206128840071</v>
      </c>
      <c r="M35" s="1">
        <f t="shared" si="3"/>
        <v>6.3317654741031563E+23</v>
      </c>
      <c r="N35" s="2">
        <f t="shared" si="4"/>
        <v>20.519854424010031</v>
      </c>
      <c r="O35" s="2">
        <f t="shared" si="5"/>
        <v>31.560871376966581</v>
      </c>
      <c r="P35" s="2">
        <f t="shared" si="6"/>
        <v>-2.3904043966581412E-2</v>
      </c>
      <c r="Q35" s="2">
        <f t="shared" si="9"/>
        <v>1.975663020612246E-2</v>
      </c>
      <c r="R35" s="2">
        <v>21.786786430967645</v>
      </c>
      <c r="S35" s="2">
        <f t="shared" si="7"/>
        <v>31.690965880872952</v>
      </c>
      <c r="T35" s="2">
        <f t="shared" si="8"/>
        <v>-0.15399854787295197</v>
      </c>
      <c r="U35" s="2">
        <f t="shared" si="10"/>
        <v>0.81998019793035559</v>
      </c>
    </row>
    <row r="36" spans="1:21" x14ac:dyDescent="0.25">
      <c r="A36" t="s">
        <v>352</v>
      </c>
      <c r="B36" s="2">
        <v>5.3800000000000002E-3</v>
      </c>
      <c r="C36" s="2">
        <v>8.4000000000000003E-4</v>
      </c>
      <c r="D36" s="2">
        <v>12.4933</v>
      </c>
      <c r="E36" s="2">
        <v>3.8801099999999998E-2</v>
      </c>
      <c r="F36" s="2">
        <v>-1.0219199999999999</v>
      </c>
      <c r="G36" s="2">
        <v>9.8385E-2</v>
      </c>
      <c r="H36" s="2">
        <v>-2.6950999999999999E-2</v>
      </c>
      <c r="I36" s="2">
        <v>4.1038999999999999E-2</v>
      </c>
      <c r="J36" s="2">
        <f t="shared" si="0"/>
        <v>0.1782251</v>
      </c>
      <c r="K36" s="2">
        <f t="shared" si="1"/>
        <v>31.62043439</v>
      </c>
      <c r="L36" s="2">
        <f t="shared" si="2"/>
        <v>21.090500105109278</v>
      </c>
      <c r="M36" s="1">
        <f t="shared" si="3"/>
        <v>6.9822439306666654E+23</v>
      </c>
      <c r="N36" s="2">
        <f t="shared" si="4"/>
        <v>22.627911535289652</v>
      </c>
      <c r="O36" s="2">
        <f t="shared" si="5"/>
        <v>31.773222360901642</v>
      </c>
      <c r="P36" s="2">
        <f t="shared" si="6"/>
        <v>-0.15278797090164176</v>
      </c>
      <c r="Q36" s="2">
        <f t="shared" si="9"/>
        <v>0.73492089026946694</v>
      </c>
      <c r="R36" s="2">
        <v>24.028141681006684</v>
      </c>
      <c r="S36" s="2">
        <f t="shared" si="7"/>
        <v>31.90360092041729</v>
      </c>
      <c r="T36" s="2">
        <f t="shared" si="8"/>
        <v>-0.28316653041729012</v>
      </c>
      <c r="U36" s="2">
        <f t="shared" si="10"/>
        <v>2.5243298621589672</v>
      </c>
    </row>
    <row r="37" spans="1:21" x14ac:dyDescent="0.25">
      <c r="A37" t="s">
        <v>353</v>
      </c>
      <c r="B37" s="2">
        <v>5.4799999999999996E-3</v>
      </c>
      <c r="C37" s="2">
        <v>8.4999999999999995E-4</v>
      </c>
      <c r="D37" s="2">
        <v>12.401</v>
      </c>
      <c r="E37" s="2">
        <v>5.7331500000000001E-2</v>
      </c>
      <c r="F37" s="2">
        <v>-1.12558</v>
      </c>
      <c r="G37" s="2">
        <v>6.8755999999999998E-2</v>
      </c>
      <c r="H37" s="2">
        <v>-0.118271</v>
      </c>
      <c r="I37" s="2">
        <v>3.0100999999999999E-2</v>
      </c>
      <c r="J37" s="2">
        <f t="shared" si="0"/>
        <v>0.15618849999999998</v>
      </c>
      <c r="K37" s="2">
        <f t="shared" si="1"/>
        <v>31.798727970000002</v>
      </c>
      <c r="L37" s="2">
        <f t="shared" si="2"/>
        <v>22.895260750342914</v>
      </c>
      <c r="M37" s="1">
        <f t="shared" si="3"/>
        <v>7.112378148254984E+23</v>
      </c>
      <c r="N37" s="2">
        <f t="shared" si="4"/>
        <v>23.049647812701757</v>
      </c>
      <c r="O37" s="2">
        <f t="shared" si="5"/>
        <v>31.813321469849868</v>
      </c>
      <c r="P37" s="2">
        <f t="shared" si="6"/>
        <v>-1.4593499849866021E-2</v>
      </c>
      <c r="Q37" s="2">
        <f t="shared" si="9"/>
        <v>8.7301319504658869E-3</v>
      </c>
      <c r="R37" s="2">
        <v>24.47661534933675</v>
      </c>
      <c r="S37" s="2">
        <f t="shared" si="7"/>
        <v>31.943756814766804</v>
      </c>
      <c r="T37" s="2">
        <f t="shared" si="8"/>
        <v>-0.14502884476680222</v>
      </c>
      <c r="U37" s="2">
        <f t="shared" si="10"/>
        <v>0.86220525816310611</v>
      </c>
    </row>
    <row r="38" spans="1:21" x14ac:dyDescent="0.25">
      <c r="A38" t="s">
        <v>354</v>
      </c>
      <c r="B38" s="2">
        <v>5.7000000000000002E-3</v>
      </c>
      <c r="C38" s="2">
        <v>8.4000000000000003E-4</v>
      </c>
      <c r="D38" s="2">
        <v>12.7918</v>
      </c>
      <c r="E38" s="2">
        <v>2.3598299999999999E-2</v>
      </c>
      <c r="F38" s="2">
        <v>-1.69279</v>
      </c>
      <c r="G38" s="2">
        <v>3.9136999999999998E-2</v>
      </c>
      <c r="H38" s="2">
        <v>-5.3109999999999997E-2</v>
      </c>
      <c r="I38" s="2">
        <v>1.9664000000000001E-2</v>
      </c>
      <c r="J38" s="2">
        <f t="shared" si="0"/>
        <v>8.2399299999999995E-2</v>
      </c>
      <c r="K38" s="2">
        <f t="shared" si="1"/>
        <v>31.902194170000001</v>
      </c>
      <c r="L38" s="2">
        <f t="shared" si="2"/>
        <v>24.012580510777155</v>
      </c>
      <c r="M38" s="1">
        <f t="shared" si="3"/>
        <v>7.3987186126316411E+23</v>
      </c>
      <c r="N38" s="2">
        <f t="shared" si="4"/>
        <v>23.97761405983201</v>
      </c>
      <c r="O38" s="2">
        <f t="shared" si="5"/>
        <v>31.89902982788379</v>
      </c>
      <c r="P38" s="2">
        <f t="shared" si="6"/>
        <v>3.1643421162108609E-3</v>
      </c>
      <c r="Q38" s="2">
        <f t="shared" si="9"/>
        <v>1.4747548006729262E-3</v>
      </c>
      <c r="R38" s="2">
        <v>25.463495086122464</v>
      </c>
      <c r="S38" s="2">
        <f t="shared" si="7"/>
        <v>32.029590070515866</v>
      </c>
      <c r="T38" s="2">
        <f t="shared" si="8"/>
        <v>-0.12739590051586447</v>
      </c>
      <c r="U38" s="2">
        <f t="shared" si="10"/>
        <v>2.3903630201000858</v>
      </c>
    </row>
    <row r="39" spans="1:21" x14ac:dyDescent="0.25">
      <c r="A39" t="s">
        <v>894</v>
      </c>
      <c r="B39" s="2">
        <v>5.7000000000000002E-3</v>
      </c>
      <c r="C39" s="2">
        <v>8.4000000000000003E-4</v>
      </c>
      <c r="D39" s="2">
        <v>12.871700000000001</v>
      </c>
      <c r="E39" s="2">
        <v>3.9449100000000001E-2</v>
      </c>
      <c r="F39" s="2">
        <v>-1.47692</v>
      </c>
      <c r="G39" s="2">
        <v>8.5214999999999999E-2</v>
      </c>
      <c r="H39" s="2">
        <v>-6.9160000000000003E-3</v>
      </c>
      <c r="I39" s="2">
        <v>3.4308999999999999E-2</v>
      </c>
      <c r="J39" s="2">
        <f t="shared" si="0"/>
        <v>0.15897310000000001</v>
      </c>
      <c r="K39" s="2">
        <f t="shared" si="1"/>
        <v>31.869239839999999</v>
      </c>
      <c r="L39" s="2">
        <f t="shared" si="2"/>
        <v>23.650916129323363</v>
      </c>
      <c r="M39" s="1">
        <f t="shared" si="3"/>
        <v>7.3987186126316411E+23</v>
      </c>
      <c r="N39" s="2">
        <f t="shared" si="4"/>
        <v>23.97761405983201</v>
      </c>
      <c r="O39" s="2">
        <f t="shared" si="5"/>
        <v>31.89902982788379</v>
      </c>
      <c r="P39" s="2">
        <f t="shared" si="6"/>
        <v>-2.9789987883791724E-2</v>
      </c>
      <c r="Q39" s="2">
        <f t="shared" si="9"/>
        <v>3.5115056125942977E-2</v>
      </c>
      <c r="R39" s="2">
        <v>25.463495086122464</v>
      </c>
      <c r="S39" s="2">
        <f t="shared" si="7"/>
        <v>32.029590070515866</v>
      </c>
      <c r="T39" s="2">
        <f t="shared" si="8"/>
        <v>-0.16035023051586705</v>
      </c>
      <c r="U39" s="2">
        <f t="shared" si="10"/>
        <v>1.0174003693101448</v>
      </c>
    </row>
    <row r="40" spans="1:21" x14ac:dyDescent="0.25">
      <c r="A40" t="s">
        <v>355</v>
      </c>
      <c r="B40" s="2">
        <v>5.7099999999999998E-3</v>
      </c>
      <c r="C40" s="2">
        <v>8.4000000000000003E-4</v>
      </c>
      <c r="D40" s="2">
        <v>12.463699999999999</v>
      </c>
      <c r="E40" s="2">
        <v>4.3381900000000001E-2</v>
      </c>
      <c r="F40" s="2">
        <v>0.10543</v>
      </c>
      <c r="G40" s="2">
        <v>5.1013999999999997E-2</v>
      </c>
      <c r="H40" s="2">
        <v>1.7138E-2</v>
      </c>
      <c r="I40" s="2">
        <v>2.7385E-2</v>
      </c>
      <c r="J40" s="2">
        <f t="shared" si="0"/>
        <v>0.1217809</v>
      </c>
      <c r="K40" s="2">
        <f t="shared" si="1"/>
        <v>31.618556269999999</v>
      </c>
      <c r="L40" s="2">
        <f t="shared" si="2"/>
        <v>21.07226668655802</v>
      </c>
      <c r="M40" s="1">
        <f t="shared" si="3"/>
        <v>7.4117355642790204E+23</v>
      </c>
      <c r="N40" s="2">
        <f t="shared" si="4"/>
        <v>24.019799127162926</v>
      </c>
      <c r="O40" s="2">
        <f t="shared" si="5"/>
        <v>31.902846855815394</v>
      </c>
      <c r="P40" s="2">
        <f t="shared" si="6"/>
        <v>-0.28429058581539479</v>
      </c>
      <c r="Q40" s="2">
        <f t="shared" si="9"/>
        <v>5.4496247442716061</v>
      </c>
      <c r="R40" s="2">
        <v>25.508361019696142</v>
      </c>
      <c r="S40" s="2">
        <f t="shared" si="7"/>
        <v>32.033412774630889</v>
      </c>
      <c r="T40" s="2">
        <f t="shared" si="8"/>
        <v>-0.4148565046308903</v>
      </c>
      <c r="U40" s="2">
        <f t="shared" si="10"/>
        <v>11.604794362884236</v>
      </c>
    </row>
    <row r="41" spans="1:21" x14ac:dyDescent="0.25">
      <c r="A41" t="s">
        <v>355</v>
      </c>
      <c r="B41" s="2">
        <v>5.7099999999999998E-3</v>
      </c>
      <c r="C41" s="2">
        <v>8.4000000000000003E-4</v>
      </c>
      <c r="D41" s="2">
        <v>12.498699999999999</v>
      </c>
      <c r="E41" s="2">
        <v>4.1125200000000001E-2</v>
      </c>
      <c r="F41" s="2">
        <v>5.6985000000000001E-2</v>
      </c>
      <c r="G41" s="2">
        <v>4.2095E-2</v>
      </c>
      <c r="H41" s="2">
        <v>4.6871000000000003E-2</v>
      </c>
      <c r="I41" s="2">
        <v>2.6685E-2</v>
      </c>
      <c r="J41" s="2">
        <f t="shared" si="0"/>
        <v>0.10990519999999999</v>
      </c>
      <c r="K41" s="2">
        <f t="shared" si="1"/>
        <v>31.553370565000002</v>
      </c>
      <c r="L41" s="2">
        <f t="shared" si="2"/>
        <v>20.449095963891867</v>
      </c>
      <c r="M41" s="1">
        <f t="shared" si="3"/>
        <v>7.4117355642790204E+23</v>
      </c>
      <c r="N41" s="2">
        <f t="shared" si="4"/>
        <v>24.019799127162926</v>
      </c>
      <c r="O41" s="2">
        <f t="shared" si="5"/>
        <v>31.902846855815394</v>
      </c>
      <c r="P41" s="2">
        <f t="shared" si="6"/>
        <v>-0.34947629081539233</v>
      </c>
      <c r="Q41" s="2">
        <f t="shared" si="9"/>
        <v>10.111112755432828</v>
      </c>
      <c r="R41" s="2">
        <v>25.508361019696142</v>
      </c>
      <c r="S41" s="2">
        <f t="shared" si="7"/>
        <v>32.033412774630889</v>
      </c>
      <c r="T41" s="2">
        <f t="shared" si="8"/>
        <v>-0.48004220963088784</v>
      </c>
      <c r="U41" s="2">
        <f t="shared" si="10"/>
        <v>19.077539896592931</v>
      </c>
    </row>
    <row r="42" spans="1:21" x14ac:dyDescent="0.25">
      <c r="A42" t="s">
        <v>356</v>
      </c>
      <c r="B42" s="2">
        <v>5.8700000000000002E-3</v>
      </c>
      <c r="C42" s="2">
        <v>8.4000000000000003E-4</v>
      </c>
      <c r="D42" s="2">
        <v>12.8324</v>
      </c>
      <c r="E42" s="2">
        <v>3.3712699999999998E-2</v>
      </c>
      <c r="F42" s="2">
        <v>-1.3741699999999999</v>
      </c>
      <c r="G42" s="2">
        <v>7.9635999999999998E-2</v>
      </c>
      <c r="H42" s="2">
        <v>2.1825000000000001E-2</v>
      </c>
      <c r="I42" s="2">
        <v>2.7088999999999998E-2</v>
      </c>
      <c r="J42" s="2">
        <f t="shared" si="0"/>
        <v>0.1404377</v>
      </c>
      <c r="K42" s="2">
        <f t="shared" si="1"/>
        <v>31.755084759999999</v>
      </c>
      <c r="L42" s="2">
        <f t="shared" si="2"/>
        <v>22.439695118833495</v>
      </c>
      <c r="M42" s="1">
        <f t="shared" si="3"/>
        <v>7.6200242424754541E+23</v>
      </c>
      <c r="N42" s="2">
        <f t="shared" si="4"/>
        <v>24.694816762013918</v>
      </c>
      <c r="O42" s="2">
        <f t="shared" si="5"/>
        <v>31.963029040007278</v>
      </c>
      <c r="P42" s="2">
        <f t="shared" si="6"/>
        <v>-0.20794428000727905</v>
      </c>
      <c r="Q42" s="2">
        <f t="shared" si="9"/>
        <v>2.1924340617108595</v>
      </c>
      <c r="R42" s="2">
        <v>26.226307758002338</v>
      </c>
      <c r="S42" s="2">
        <f t="shared" si="7"/>
        <v>32.093685766105587</v>
      </c>
      <c r="T42" s="2">
        <f t="shared" si="8"/>
        <v>-0.33860100610558774</v>
      </c>
      <c r="U42" s="2">
        <f t="shared" si="10"/>
        <v>5.8131171056754631</v>
      </c>
    </row>
    <row r="43" spans="1:21" x14ac:dyDescent="0.25">
      <c r="A43" t="s">
        <v>358</v>
      </c>
      <c r="B43" s="2">
        <v>5.8799999999999998E-3</v>
      </c>
      <c r="C43" s="2">
        <v>8.4000000000000003E-4</v>
      </c>
      <c r="D43" s="2">
        <v>12.6957</v>
      </c>
      <c r="E43" s="2">
        <v>3.45957E-2</v>
      </c>
      <c r="F43" s="2">
        <v>0.43761</v>
      </c>
      <c r="G43" s="2">
        <v>5.5223000000000001E-2</v>
      </c>
      <c r="H43" s="2">
        <v>-7.2951000000000002E-2</v>
      </c>
      <c r="I43" s="2">
        <v>2.6098E-2</v>
      </c>
      <c r="J43" s="2">
        <f t="shared" si="0"/>
        <v>0.1159167</v>
      </c>
      <c r="K43" s="2">
        <f t="shared" si="1"/>
        <v>32.181365299999996</v>
      </c>
      <c r="L43" s="2">
        <f t="shared" si="2"/>
        <v>27.306941504239017</v>
      </c>
      <c r="M43" s="1">
        <f t="shared" si="3"/>
        <v>7.6330433755047497E+23</v>
      </c>
      <c r="N43" s="2">
        <f t="shared" si="4"/>
        <v>24.737008898722173</v>
      </c>
      <c r="O43" s="2">
        <f t="shared" si="5"/>
        <v>31.96673592648315</v>
      </c>
      <c r="P43" s="2">
        <f t="shared" si="6"/>
        <v>0.2146293735168463</v>
      </c>
      <c r="Q43" s="2">
        <f t="shared" si="9"/>
        <v>3.4283590430104969</v>
      </c>
      <c r="R43" s="2">
        <v>26.27118516633335</v>
      </c>
      <c r="S43" s="2">
        <f t="shared" si="7"/>
        <v>32.097398327308447</v>
      </c>
      <c r="T43" s="2">
        <f t="shared" si="8"/>
        <v>8.3966972691548847E-2</v>
      </c>
      <c r="U43" s="2">
        <f t="shared" si="10"/>
        <v>0.52471680507723828</v>
      </c>
    </row>
    <row r="44" spans="1:21" x14ac:dyDescent="0.25">
      <c r="A44" t="s">
        <v>347</v>
      </c>
      <c r="B44" s="2">
        <v>5.9199999999999999E-3</v>
      </c>
      <c r="C44" s="2">
        <v>8.4000000000000003E-4</v>
      </c>
      <c r="D44" s="2">
        <v>13.463200000000001</v>
      </c>
      <c r="E44" s="2">
        <v>4.6886200000000003E-2</v>
      </c>
      <c r="F44" s="2">
        <v>-2.13402</v>
      </c>
      <c r="G44" s="2">
        <v>0.11368</v>
      </c>
      <c r="H44" s="2">
        <v>-4.9813000000000003E-2</v>
      </c>
      <c r="I44" s="2">
        <v>4.5087000000000002E-2</v>
      </c>
      <c r="J44" s="2">
        <f t="shared" si="0"/>
        <v>0.20565319999999998</v>
      </c>
      <c r="K44" s="2">
        <f t="shared" si="1"/>
        <v>32.498413749999997</v>
      </c>
      <c r="L44" s="2">
        <f t="shared" si="2"/>
        <v>31.599684752939872</v>
      </c>
      <c r="M44" s="1">
        <f t="shared" si="3"/>
        <v>7.6851211905958555E+23</v>
      </c>
      <c r="N44" s="2">
        <f t="shared" si="4"/>
        <v>24.905781603390515</v>
      </c>
      <c r="O44" s="2">
        <f t="shared" si="5"/>
        <v>31.981500877443629</v>
      </c>
      <c r="P44" s="2">
        <f t="shared" si="6"/>
        <v>0.51691287255636809</v>
      </c>
      <c r="Q44" s="2">
        <f t="shared" si="9"/>
        <v>6.3177691332135524</v>
      </c>
      <c r="R44" s="2">
        <v>26.450701548762559</v>
      </c>
      <c r="S44" s="2">
        <f t="shared" si="7"/>
        <v>32.112185976320269</v>
      </c>
      <c r="T44" s="2">
        <f t="shared" si="8"/>
        <v>0.38622777367972816</v>
      </c>
      <c r="U44" s="2">
        <f t="shared" si="10"/>
        <v>3.5270860745541679</v>
      </c>
    </row>
    <row r="45" spans="1:21" x14ac:dyDescent="0.25">
      <c r="A45" t="s">
        <v>367</v>
      </c>
      <c r="B45" s="2">
        <v>6.0200000000000002E-3</v>
      </c>
      <c r="C45" s="2">
        <v>8.4999999999999995E-4</v>
      </c>
      <c r="D45" s="2">
        <v>12.468500000000001</v>
      </c>
      <c r="E45" s="2">
        <v>4.1459599999999999E-2</v>
      </c>
      <c r="F45" s="2">
        <v>0.39822999999999997</v>
      </c>
      <c r="G45" s="2">
        <v>8.2966999999999999E-2</v>
      </c>
      <c r="H45" s="2">
        <v>-6.7296999999999996E-2</v>
      </c>
      <c r="I45" s="2">
        <v>2.2547999999999999E-2</v>
      </c>
      <c r="J45" s="2">
        <f t="shared" si="0"/>
        <v>0.14697460000000001</v>
      </c>
      <c r="K45" s="2">
        <f t="shared" si="1"/>
        <v>31.930679420000001</v>
      </c>
      <c r="L45" s="2">
        <f t="shared" si="2"/>
        <v>24.329651270076635</v>
      </c>
      <c r="M45" s="1">
        <f t="shared" si="3"/>
        <v>7.8153247084695805E+23</v>
      </c>
      <c r="N45" s="2">
        <f t="shared" si="4"/>
        <v>25.327742467732424</v>
      </c>
      <c r="O45" s="2">
        <f t="shared" si="5"/>
        <v>32.017982408190875</v>
      </c>
      <c r="P45" s="2">
        <f t="shared" si="6"/>
        <v>-8.7302988190874231E-2</v>
      </c>
      <c r="Q45" s="2">
        <f t="shared" si="9"/>
        <v>0.35283661262012389</v>
      </c>
      <c r="R45" s="2">
        <v>26.899539745939315</v>
      </c>
      <c r="S45" s="2">
        <f t="shared" si="7"/>
        <v>32.148724246199983</v>
      </c>
      <c r="T45" s="2">
        <f t="shared" si="8"/>
        <v>-0.21804482619998211</v>
      </c>
      <c r="U45" s="2">
        <f t="shared" si="10"/>
        <v>2.2009338935892293</v>
      </c>
    </row>
    <row r="46" spans="1:21" x14ac:dyDescent="0.25">
      <c r="A46" t="s">
        <v>367</v>
      </c>
      <c r="B46" s="2">
        <v>6.0200000000000002E-3</v>
      </c>
      <c r="C46" s="2">
        <v>8.4999999999999995E-4</v>
      </c>
      <c r="D46" s="2">
        <v>12.4682</v>
      </c>
      <c r="E46" s="2">
        <v>3.9734400000000003E-2</v>
      </c>
      <c r="F46" s="2">
        <v>0.59016000000000002</v>
      </c>
      <c r="G46" s="2">
        <v>4.0938000000000002E-2</v>
      </c>
      <c r="H46" s="2">
        <v>-0.11196399999999999</v>
      </c>
      <c r="I46" s="2">
        <v>2.2277999999999999E-2</v>
      </c>
      <c r="J46" s="2">
        <f t="shared" si="0"/>
        <v>0.1029504</v>
      </c>
      <c r="K46" s="2">
        <f t="shared" si="1"/>
        <v>32.098400839999996</v>
      </c>
      <c r="L46" s="2">
        <f t="shared" si="2"/>
        <v>26.283316693758287</v>
      </c>
      <c r="M46" s="1">
        <f t="shared" si="3"/>
        <v>7.8153247084695805E+23</v>
      </c>
      <c r="N46" s="2">
        <f t="shared" si="4"/>
        <v>25.327742467732424</v>
      </c>
      <c r="O46" s="2">
        <f t="shared" si="5"/>
        <v>32.017982408190875</v>
      </c>
      <c r="P46" s="2">
        <f t="shared" si="6"/>
        <v>8.0418431809121671E-2</v>
      </c>
      <c r="Q46" s="2">
        <f t="shared" si="9"/>
        <v>0.61017600224604662</v>
      </c>
      <c r="R46" s="2">
        <v>26.899539745939315</v>
      </c>
      <c r="S46" s="2">
        <f t="shared" si="7"/>
        <v>32.148724246199983</v>
      </c>
      <c r="T46" s="2">
        <f t="shared" si="8"/>
        <v>-5.0323406199986209E-2</v>
      </c>
      <c r="U46" s="2">
        <f t="shared" si="10"/>
        <v>0.23893731639822915</v>
      </c>
    </row>
    <row r="47" spans="1:21" x14ac:dyDescent="0.25">
      <c r="A47" t="s">
        <v>367</v>
      </c>
      <c r="B47" s="2">
        <v>6.0200000000000002E-3</v>
      </c>
      <c r="C47" s="2">
        <v>8.4999999999999995E-4</v>
      </c>
      <c r="D47" s="2">
        <v>12.382899999999999</v>
      </c>
      <c r="E47" s="2">
        <v>4.59817E-2</v>
      </c>
      <c r="F47" s="2">
        <v>0.12088</v>
      </c>
      <c r="G47" s="2">
        <v>5.3582999999999999E-2</v>
      </c>
      <c r="H47" s="2">
        <v>-0.11231099999999999</v>
      </c>
      <c r="I47" s="2">
        <v>3.1401999999999999E-2</v>
      </c>
      <c r="J47" s="2">
        <f t="shared" si="0"/>
        <v>0.13096669999999999</v>
      </c>
      <c r="K47" s="2">
        <f t="shared" si="1"/>
        <v>31.94520279</v>
      </c>
      <c r="L47" s="2">
        <f t="shared" si="2"/>
        <v>24.492919662456586</v>
      </c>
      <c r="M47" s="1">
        <f t="shared" si="3"/>
        <v>7.8153247084695805E+23</v>
      </c>
      <c r="N47" s="2">
        <f t="shared" si="4"/>
        <v>25.327742467732424</v>
      </c>
      <c r="O47" s="2">
        <f t="shared" si="5"/>
        <v>32.017982408190875</v>
      </c>
      <c r="P47" s="2">
        <f t="shared" si="6"/>
        <v>-7.2779618190875084E-2</v>
      </c>
      <c r="Q47" s="2">
        <f t="shared" si="9"/>
        <v>0.30881456588367118</v>
      </c>
      <c r="R47" s="2">
        <v>26.899539745939315</v>
      </c>
      <c r="S47" s="2">
        <f t="shared" si="7"/>
        <v>32.148724246199983</v>
      </c>
      <c r="T47" s="2">
        <f t="shared" si="8"/>
        <v>-0.20352145619998296</v>
      </c>
      <c r="U47" s="2">
        <f t="shared" si="10"/>
        <v>2.414897119475258</v>
      </c>
    </row>
    <row r="48" spans="1:21" x14ac:dyDescent="0.25">
      <c r="A48" t="s">
        <v>361</v>
      </c>
      <c r="B48" s="2">
        <v>6.1599999999999997E-3</v>
      </c>
      <c r="C48" s="2">
        <v>8.4000000000000003E-4</v>
      </c>
      <c r="D48" s="2">
        <v>12.2753</v>
      </c>
      <c r="E48" s="2">
        <v>5.98886E-2</v>
      </c>
      <c r="F48" s="2">
        <v>-1.15194</v>
      </c>
      <c r="G48" s="2">
        <v>0.36241000000000001</v>
      </c>
      <c r="H48" s="2">
        <v>0.16109999999999999</v>
      </c>
      <c r="I48" s="2">
        <v>5.8793999999999999E-2</v>
      </c>
      <c r="J48" s="2">
        <f t="shared" si="0"/>
        <v>0.48109260000000004</v>
      </c>
      <c r="K48" s="2">
        <f t="shared" si="1"/>
        <v>30.794721819999999</v>
      </c>
      <c r="L48" s="2">
        <f t="shared" si="2"/>
        <v>14.419306188284228</v>
      </c>
      <c r="M48" s="1">
        <f t="shared" si="3"/>
        <v>7.9976311828350234E+23</v>
      </c>
      <c r="N48" s="2">
        <f t="shared" si="4"/>
        <v>25.918557514473122</v>
      </c>
      <c r="O48" s="2">
        <f t="shared" si="5"/>
        <v>32.068054137046602</v>
      </c>
      <c r="P48" s="2">
        <f t="shared" si="6"/>
        <v>-1.2733323170466022</v>
      </c>
      <c r="Q48" s="2">
        <f t="shared" si="9"/>
        <v>7.0052908219354766</v>
      </c>
      <c r="R48" s="2">
        <v>27.528026588843044</v>
      </c>
      <c r="S48" s="2">
        <f t="shared" si="7"/>
        <v>32.198875395452887</v>
      </c>
      <c r="T48" s="2">
        <f t="shared" si="8"/>
        <v>-1.404153575452888</v>
      </c>
      <c r="U48" s="2">
        <f t="shared" si="10"/>
        <v>8.5186714136765911</v>
      </c>
    </row>
    <row r="49" spans="1:21" x14ac:dyDescent="0.25">
      <c r="A49" t="s">
        <v>359</v>
      </c>
      <c r="B49" s="2">
        <v>6.1599999999999997E-3</v>
      </c>
      <c r="C49" s="2">
        <v>8.4000000000000003E-4</v>
      </c>
      <c r="D49" s="2">
        <v>12.0382</v>
      </c>
      <c r="E49" s="2">
        <v>3.1650900000000003E-2</v>
      </c>
      <c r="F49" s="2">
        <v>-0.28556300000000001</v>
      </c>
      <c r="G49" s="2">
        <v>4.4371000000000001E-2</v>
      </c>
      <c r="H49" s="2">
        <v>2.1184999999999999E-2</v>
      </c>
      <c r="I49" s="2">
        <v>2.5883E-2</v>
      </c>
      <c r="J49" s="2">
        <f t="shared" si="0"/>
        <v>0.10190490000000001</v>
      </c>
      <c r="K49" s="2">
        <f t="shared" si="1"/>
        <v>31.122913189000002</v>
      </c>
      <c r="L49" s="2">
        <f t="shared" si="2"/>
        <v>16.771914423253452</v>
      </c>
      <c r="M49" s="1">
        <f t="shared" si="3"/>
        <v>7.9976311828350234E+23</v>
      </c>
      <c r="N49" s="2">
        <f t="shared" si="4"/>
        <v>25.918557514473122</v>
      </c>
      <c r="O49" s="2">
        <f t="shared" si="5"/>
        <v>32.068054137046602</v>
      </c>
      <c r="P49" s="2">
        <f t="shared" si="6"/>
        <v>-0.94514094804659976</v>
      </c>
      <c r="Q49" s="2">
        <f t="shared" si="9"/>
        <v>86.020710293178865</v>
      </c>
      <c r="R49" s="2">
        <v>27.528026588843044</v>
      </c>
      <c r="S49" s="2">
        <f t="shared" si="7"/>
        <v>32.198875395452887</v>
      </c>
      <c r="T49" s="2">
        <f t="shared" si="8"/>
        <v>-1.0759622064528855</v>
      </c>
      <c r="U49" s="2">
        <f t="shared" si="10"/>
        <v>111.48178129781883</v>
      </c>
    </row>
    <row r="50" spans="1:21" x14ac:dyDescent="0.25">
      <c r="A50" t="s">
        <v>364</v>
      </c>
      <c r="B50" s="2">
        <v>6.2500000000000003E-3</v>
      </c>
      <c r="C50" s="2">
        <v>8.4000000000000003E-4</v>
      </c>
      <c r="D50" s="2">
        <v>12.8497</v>
      </c>
      <c r="E50" s="2">
        <v>3.6527400000000002E-2</v>
      </c>
      <c r="F50" s="2">
        <v>-0.53309899999999999</v>
      </c>
      <c r="G50" s="2">
        <v>3.5089000000000002E-2</v>
      </c>
      <c r="H50" s="2">
        <v>-1.9682000000000002E-2</v>
      </c>
      <c r="I50" s="2">
        <v>2.5871000000000002E-2</v>
      </c>
      <c r="J50" s="2">
        <f t="shared" si="0"/>
        <v>9.7487400000000002E-2</v>
      </c>
      <c r="K50" s="2">
        <f t="shared" si="1"/>
        <v>32.025939106999999</v>
      </c>
      <c r="L50" s="2">
        <f t="shared" si="2"/>
        <v>25.420718497585245</v>
      </c>
      <c r="M50" s="1">
        <f t="shared" si="3"/>
        <v>8.1148414758202947E+23</v>
      </c>
      <c r="N50" s="2">
        <f t="shared" si="4"/>
        <v>26.298410204673086</v>
      </c>
      <c r="O50" s="2">
        <f t="shared" si="5"/>
        <v>32.0996474762498</v>
      </c>
      <c r="P50" s="2">
        <f t="shared" si="6"/>
        <v>-7.3708369249800398E-2</v>
      </c>
      <c r="Q50" s="2">
        <f t="shared" si="9"/>
        <v>0.5716584532836968</v>
      </c>
      <c r="R50" s="2">
        <v>27.932123678514316</v>
      </c>
      <c r="S50" s="2">
        <f t="shared" si="7"/>
        <v>32.230519781762801</v>
      </c>
      <c r="T50" s="2">
        <f t="shared" si="8"/>
        <v>-0.20458067476280206</v>
      </c>
      <c r="U50" s="2">
        <f t="shared" si="10"/>
        <v>4.4038471573663927</v>
      </c>
    </row>
    <row r="51" spans="1:21" x14ac:dyDescent="0.25">
      <c r="A51" t="s">
        <v>364</v>
      </c>
      <c r="B51" s="2">
        <v>6.2500000000000003E-3</v>
      </c>
      <c r="C51" s="2">
        <v>8.4000000000000003E-4</v>
      </c>
      <c r="D51" s="2">
        <v>12.9062</v>
      </c>
      <c r="E51" s="2">
        <v>3.9151100000000001E-2</v>
      </c>
      <c r="F51" s="2">
        <v>-0.444525</v>
      </c>
      <c r="G51" s="2">
        <v>4.4012999999999997E-2</v>
      </c>
      <c r="H51" s="2">
        <v>3.1580999999999998E-2</v>
      </c>
      <c r="I51" s="2">
        <v>3.8353999999999999E-2</v>
      </c>
      <c r="J51" s="2">
        <f t="shared" si="0"/>
        <v>0.12151809999999999</v>
      </c>
      <c r="K51" s="2">
        <f t="shared" si="1"/>
        <v>31.935006295000001</v>
      </c>
      <c r="L51" s="2">
        <f t="shared" si="2"/>
        <v>24.378178854819623</v>
      </c>
      <c r="M51" s="1">
        <f t="shared" si="3"/>
        <v>8.1148414758202947E+23</v>
      </c>
      <c r="N51" s="2">
        <f t="shared" si="4"/>
        <v>26.298410204673086</v>
      </c>
      <c r="O51" s="2">
        <f t="shared" si="5"/>
        <v>32.0996474762498</v>
      </c>
      <c r="P51" s="2">
        <f t="shared" si="6"/>
        <v>-0.16464118124979876</v>
      </c>
      <c r="Q51" s="2">
        <f t="shared" si="9"/>
        <v>1.8356716711364145</v>
      </c>
      <c r="R51" s="2">
        <v>27.932123678514316</v>
      </c>
      <c r="S51" s="2">
        <f t="shared" si="7"/>
        <v>32.230519781762801</v>
      </c>
      <c r="T51" s="2">
        <f t="shared" si="8"/>
        <v>-0.29551348676280043</v>
      </c>
      <c r="U51" s="2">
        <f t="shared" si="10"/>
        <v>5.9138822261556054</v>
      </c>
    </row>
    <row r="52" spans="1:21" x14ac:dyDescent="0.25">
      <c r="A52" t="s">
        <v>364</v>
      </c>
      <c r="B52" s="2">
        <v>6.2500000000000003E-3</v>
      </c>
      <c r="C52" s="2">
        <v>8.4000000000000003E-4</v>
      </c>
      <c r="D52" s="2">
        <v>12.8231</v>
      </c>
      <c r="E52" s="2">
        <v>3.10192E-2</v>
      </c>
      <c r="F52" s="2">
        <v>-0.55800000000000005</v>
      </c>
      <c r="G52" s="2">
        <v>2.5940000000000001E-2</v>
      </c>
      <c r="H52" s="2">
        <v>-4.6439000000000001E-2</v>
      </c>
      <c r="I52" s="2">
        <v>2.1801000000000001E-2</v>
      </c>
      <c r="J52" s="2">
        <f t="shared" si="0"/>
        <v>7.8760200000000002E-2</v>
      </c>
      <c r="K52" s="2">
        <f t="shared" si="1"/>
        <v>32.079428069999999</v>
      </c>
      <c r="L52" s="2">
        <f t="shared" si="2"/>
        <v>26.054672225470355</v>
      </c>
      <c r="M52" s="1">
        <f t="shared" si="3"/>
        <v>8.1148414758202947E+23</v>
      </c>
      <c r="N52" s="2">
        <f t="shared" si="4"/>
        <v>26.298410204673086</v>
      </c>
      <c r="O52" s="2">
        <f t="shared" si="5"/>
        <v>32.0996474762498</v>
      </c>
      <c r="P52" s="2">
        <f t="shared" si="6"/>
        <v>-2.0219406249800898E-2</v>
      </c>
      <c r="Q52" s="2">
        <f t="shared" si="9"/>
        <v>6.5905730157868575E-2</v>
      </c>
      <c r="R52" s="2">
        <v>27.932123678514316</v>
      </c>
      <c r="S52" s="2">
        <f t="shared" si="7"/>
        <v>32.230519781762801</v>
      </c>
      <c r="T52" s="2">
        <f t="shared" si="8"/>
        <v>-0.15109171176280256</v>
      </c>
      <c r="U52" s="2">
        <f t="shared" si="10"/>
        <v>3.680168149623058</v>
      </c>
    </row>
    <row r="53" spans="1:21" x14ac:dyDescent="0.25">
      <c r="A53" t="s">
        <v>364</v>
      </c>
      <c r="B53" s="2">
        <v>6.2500000000000003E-3</v>
      </c>
      <c r="C53" s="2">
        <v>8.4000000000000003E-4</v>
      </c>
      <c r="D53" s="2">
        <v>12.8851</v>
      </c>
      <c r="E53" s="2">
        <v>3.6184500000000001E-2</v>
      </c>
      <c r="F53" s="2">
        <v>-0.39307199999999998</v>
      </c>
      <c r="G53" s="2">
        <v>2.7078999999999999E-2</v>
      </c>
      <c r="H53" s="2">
        <v>1.4649000000000001E-2</v>
      </c>
      <c r="I53" s="2">
        <v>2.5590000000000002E-2</v>
      </c>
      <c r="J53" s="2">
        <f t="shared" si="0"/>
        <v>8.8853500000000002E-2</v>
      </c>
      <c r="K53" s="2">
        <f t="shared" si="1"/>
        <v>31.974467046000001</v>
      </c>
      <c r="L53" s="2">
        <f t="shared" si="2"/>
        <v>24.825237338271265</v>
      </c>
      <c r="M53" s="1">
        <f t="shared" si="3"/>
        <v>8.1148414758202947E+23</v>
      </c>
      <c r="N53" s="2">
        <f t="shared" si="4"/>
        <v>26.298410204673086</v>
      </c>
      <c r="O53" s="2">
        <f t="shared" si="5"/>
        <v>32.0996474762498</v>
      </c>
      <c r="P53" s="2">
        <f t="shared" si="6"/>
        <v>-0.12518043024979875</v>
      </c>
      <c r="Q53" s="2">
        <f t="shared" si="9"/>
        <v>1.9848322166738659</v>
      </c>
      <c r="R53" s="2">
        <v>27.932123678514316</v>
      </c>
      <c r="S53" s="2">
        <f t="shared" si="7"/>
        <v>32.230519781762801</v>
      </c>
      <c r="T53" s="2">
        <f t="shared" si="8"/>
        <v>-0.25605273576280041</v>
      </c>
      <c r="U53" s="2">
        <f t="shared" si="10"/>
        <v>8.3044287144902267</v>
      </c>
    </row>
    <row r="54" spans="1:21" x14ac:dyDescent="0.25">
      <c r="A54" t="s">
        <v>365</v>
      </c>
      <c r="B54" s="2">
        <v>6.3E-3</v>
      </c>
      <c r="C54" s="2">
        <v>8.4000000000000003E-4</v>
      </c>
      <c r="D54" s="2">
        <v>13.5777</v>
      </c>
      <c r="E54" s="2">
        <v>2.8609800000000001E-2</v>
      </c>
      <c r="F54" s="2">
        <v>0.20585999999999999</v>
      </c>
      <c r="G54" s="2">
        <v>3.6951999999999999E-2</v>
      </c>
      <c r="H54" s="2">
        <v>0.20907999999999999</v>
      </c>
      <c r="I54" s="2">
        <v>1.9005000000000001E-2</v>
      </c>
      <c r="J54" s="2">
        <f t="shared" si="0"/>
        <v>8.4566799999999998E-2</v>
      </c>
      <c r="K54" s="2">
        <f t="shared" si="1"/>
        <v>32.146541020000001</v>
      </c>
      <c r="L54" s="2">
        <f t="shared" si="2"/>
        <v>26.872508195023038</v>
      </c>
      <c r="M54" s="1">
        <f t="shared" si="3"/>
        <v>8.179962793337957E+23</v>
      </c>
      <c r="N54" s="2">
        <f t="shared" si="4"/>
        <v>26.50945402188766</v>
      </c>
      <c r="O54" s="2">
        <f t="shared" si="5"/>
        <v>32.117003916348764</v>
      </c>
      <c r="P54" s="2">
        <f t="shared" si="6"/>
        <v>2.9537103651236407E-2</v>
      </c>
      <c r="Q54" s="2">
        <f t="shared" si="9"/>
        <v>0.12199331127772463</v>
      </c>
      <c r="R54" s="2">
        <v>28.156645674407955</v>
      </c>
      <c r="S54" s="2">
        <f t="shared" si="7"/>
        <v>32.247904578368747</v>
      </c>
      <c r="T54" s="2">
        <f t="shared" si="8"/>
        <v>-0.101363558368746</v>
      </c>
      <c r="U54" s="2">
        <f t="shared" si="10"/>
        <v>1.4366927547997359</v>
      </c>
    </row>
    <row r="55" spans="1:21" x14ac:dyDescent="0.25">
      <c r="A55" t="s">
        <v>365</v>
      </c>
      <c r="B55" s="2">
        <v>6.3E-3</v>
      </c>
      <c r="C55" s="2">
        <v>8.4000000000000003E-4</v>
      </c>
      <c r="D55" s="2">
        <v>13.5748</v>
      </c>
      <c r="E55" s="2">
        <v>2.84815E-2</v>
      </c>
      <c r="F55" s="2">
        <v>0.23463000000000001</v>
      </c>
      <c r="G55" s="2">
        <v>2.7154999999999999E-2</v>
      </c>
      <c r="H55" s="2">
        <v>0.20677000000000001</v>
      </c>
      <c r="I55" s="2">
        <v>2.1163999999999999E-2</v>
      </c>
      <c r="J55" s="2">
        <f t="shared" si="0"/>
        <v>7.6800499999999994E-2</v>
      </c>
      <c r="K55" s="2">
        <f t="shared" si="1"/>
        <v>32.155100509999997</v>
      </c>
      <c r="L55" s="2">
        <f t="shared" si="2"/>
        <v>26.9786430442789</v>
      </c>
      <c r="M55" s="1">
        <f t="shared" si="3"/>
        <v>8.179962793337957E+23</v>
      </c>
      <c r="N55" s="2">
        <f t="shared" si="4"/>
        <v>26.50945402188766</v>
      </c>
      <c r="O55" s="2">
        <f t="shared" si="5"/>
        <v>32.117003916348764</v>
      </c>
      <c r="P55" s="2">
        <f t="shared" si="6"/>
        <v>3.8096593651232524E-2</v>
      </c>
      <c r="Q55" s="2">
        <f t="shared" si="9"/>
        <v>0.24606179982831969</v>
      </c>
      <c r="R55" s="2">
        <v>28.156645674407955</v>
      </c>
      <c r="S55" s="2">
        <f t="shared" si="7"/>
        <v>32.247904578368747</v>
      </c>
      <c r="T55" s="2">
        <f t="shared" si="8"/>
        <v>-9.2804068368749881E-2</v>
      </c>
      <c r="U55" s="2">
        <f t="shared" si="10"/>
        <v>1.4601784538644242</v>
      </c>
    </row>
    <row r="56" spans="1:21" x14ac:dyDescent="0.25">
      <c r="A56" t="s">
        <v>365</v>
      </c>
      <c r="B56" s="2">
        <v>6.3E-3</v>
      </c>
      <c r="C56" s="2">
        <v>8.4000000000000003E-4</v>
      </c>
      <c r="D56" s="2">
        <v>13.570399999999999</v>
      </c>
      <c r="E56" s="2">
        <v>3.5469899999999999E-2</v>
      </c>
      <c r="F56" s="2">
        <v>0.27267000000000002</v>
      </c>
      <c r="G56" s="2">
        <v>4.7652E-2</v>
      </c>
      <c r="H56" s="2">
        <v>0.22564999999999999</v>
      </c>
      <c r="I56" s="2">
        <v>2.6259000000000001E-2</v>
      </c>
      <c r="J56" s="2">
        <f t="shared" si="0"/>
        <v>0.1093809</v>
      </c>
      <c r="K56" s="2">
        <f t="shared" si="1"/>
        <v>32.097197989999998</v>
      </c>
      <c r="L56" s="2">
        <f t="shared" si="2"/>
        <v>26.268761531694057</v>
      </c>
      <c r="M56" s="1">
        <f t="shared" si="3"/>
        <v>8.179962793337957E+23</v>
      </c>
      <c r="N56" s="2">
        <f t="shared" si="4"/>
        <v>26.50945402188766</v>
      </c>
      <c r="O56" s="2">
        <f t="shared" si="5"/>
        <v>32.117003916348764</v>
      </c>
      <c r="P56" s="2">
        <f t="shared" si="6"/>
        <v>-1.9805926348766434E-2</v>
      </c>
      <c r="Q56" s="2">
        <f t="shared" si="9"/>
        <v>3.2787426836368774E-2</v>
      </c>
      <c r="R56" s="2">
        <v>28.156645674407955</v>
      </c>
      <c r="S56" s="2">
        <f t="shared" si="7"/>
        <v>32.247904578368747</v>
      </c>
      <c r="T56" s="2">
        <f t="shared" si="8"/>
        <v>-0.15070658836874884</v>
      </c>
      <c r="U56" s="2">
        <f t="shared" si="10"/>
        <v>1.8983727542296425</v>
      </c>
    </row>
    <row r="57" spans="1:21" x14ac:dyDescent="0.25">
      <c r="A57" t="s">
        <v>366</v>
      </c>
      <c r="B57" s="2">
        <v>6.3099999999999996E-3</v>
      </c>
      <c r="C57" s="2">
        <v>8.4999999999999995E-4</v>
      </c>
      <c r="D57" s="2">
        <v>14.3994</v>
      </c>
      <c r="E57" s="2">
        <v>4.2392600000000003E-2</v>
      </c>
      <c r="F57" s="2">
        <v>0.56096999999999997</v>
      </c>
      <c r="G57" s="2">
        <v>5.3113E-2</v>
      </c>
      <c r="H57" s="2">
        <v>0.22921</v>
      </c>
      <c r="I57" s="2">
        <v>3.9830999999999998E-2</v>
      </c>
      <c r="J57" s="2">
        <f t="shared" si="0"/>
        <v>0.1353366</v>
      </c>
      <c r="K57" s="2">
        <f t="shared" si="1"/>
        <v>32.957435289999999</v>
      </c>
      <c r="L57" s="2">
        <f t="shared" si="2"/>
        <v>39.037954900179301</v>
      </c>
      <c r="M57" s="1">
        <f t="shared" si="3"/>
        <v>8.1929874415054201E+23</v>
      </c>
      <c r="N57" s="2">
        <f t="shared" si="4"/>
        <v>26.551664031941474</v>
      </c>
      <c r="O57" s="2">
        <f t="shared" si="5"/>
        <v>32.120458720730326</v>
      </c>
      <c r="P57" s="2">
        <f t="shared" si="6"/>
        <v>0.83697656926967312</v>
      </c>
      <c r="Q57" s="2">
        <f t="shared" si="9"/>
        <v>38.246885634615808</v>
      </c>
      <c r="R57" s="2">
        <v>28.201552097423274</v>
      </c>
      <c r="S57" s="2">
        <f t="shared" si="7"/>
        <v>32.251365053794856</v>
      </c>
      <c r="T57" s="2">
        <f t="shared" si="8"/>
        <v>0.70607023620514298</v>
      </c>
      <c r="U57" s="2">
        <f t="shared" si="10"/>
        <v>27.218568813825943</v>
      </c>
    </row>
    <row r="58" spans="1:21" x14ac:dyDescent="0.25">
      <c r="A58" t="s">
        <v>370</v>
      </c>
      <c r="B58" s="2">
        <v>6.3400000000000001E-3</v>
      </c>
      <c r="C58" s="2">
        <v>8.4999999999999995E-4</v>
      </c>
      <c r="D58" s="2">
        <v>13.6699</v>
      </c>
      <c r="E58" s="2">
        <v>5.2427300000000003E-2</v>
      </c>
      <c r="F58" s="2">
        <v>-2.4108900000000002</v>
      </c>
      <c r="G58" s="2">
        <v>0.15848999999999999</v>
      </c>
      <c r="H58" s="2">
        <v>5.7168999999999998E-2</v>
      </c>
      <c r="I58" s="2">
        <v>4.9160000000000002E-2</v>
      </c>
      <c r="J58" s="2">
        <f t="shared" si="0"/>
        <v>0.26007730000000001</v>
      </c>
      <c r="K58" s="2">
        <f t="shared" si="1"/>
        <v>32.329560200000003</v>
      </c>
      <c r="L58" s="2">
        <f t="shared" si="2"/>
        <v>29.235601934875067</v>
      </c>
      <c r="M58" s="1">
        <f t="shared" si="3"/>
        <v>8.2320621553011598E+23</v>
      </c>
      <c r="N58" s="2">
        <f t="shared" si="4"/>
        <v>26.678296555212874</v>
      </c>
      <c r="O58" s="2">
        <f t="shared" si="5"/>
        <v>32.13079047924181</v>
      </c>
      <c r="P58" s="2">
        <f t="shared" si="6"/>
        <v>0.1987697207581931</v>
      </c>
      <c r="Q58" s="2">
        <f t="shared" si="9"/>
        <v>0.58411123468737491</v>
      </c>
      <c r="R58" s="2">
        <v>28.336275414007059</v>
      </c>
      <c r="S58" s="2">
        <f t="shared" si="7"/>
        <v>32.261713824926325</v>
      </c>
      <c r="T58" s="2">
        <f t="shared" si="8"/>
        <v>6.7846375073678189E-2</v>
      </c>
      <c r="U58" s="2">
        <f t="shared" si="10"/>
        <v>6.805317660523566E-2</v>
      </c>
    </row>
    <row r="59" spans="1:21" x14ac:dyDescent="0.25">
      <c r="A59" t="s">
        <v>363</v>
      </c>
      <c r="B59" s="2">
        <v>6.4799999999999996E-3</v>
      </c>
      <c r="C59" s="2">
        <v>8.4000000000000003E-4</v>
      </c>
      <c r="D59" s="2">
        <v>13.1265</v>
      </c>
      <c r="E59" s="2">
        <v>2.52112E-2</v>
      </c>
      <c r="F59" s="2">
        <v>0.11525000000000001</v>
      </c>
      <c r="G59" s="2">
        <v>4.9520000000000002E-2</v>
      </c>
      <c r="H59" s="2">
        <v>-2.7859999999999999E-2</v>
      </c>
      <c r="I59" s="2">
        <v>1.9016000000000002E-2</v>
      </c>
      <c r="J59" s="2">
        <f t="shared" si="0"/>
        <v>9.3747200000000003E-2</v>
      </c>
      <c r="K59" s="2">
        <f t="shared" si="1"/>
        <v>32.423643550000001</v>
      </c>
      <c r="L59" s="2">
        <f t="shared" si="2"/>
        <v>30.530133967139665</v>
      </c>
      <c r="M59" s="1">
        <f t="shared" si="3"/>
        <v>8.4144260759639619E+23</v>
      </c>
      <c r="N59" s="2">
        <f t="shared" si="4"/>
        <v>27.269297772724403</v>
      </c>
      <c r="O59" s="2">
        <f t="shared" si="5"/>
        <v>32.178369771600785</v>
      </c>
      <c r="P59" s="2">
        <f t="shared" si="6"/>
        <v>0.24527377839921627</v>
      </c>
      <c r="Q59" s="2">
        <f t="shared" si="9"/>
        <v>6.8451919692624106</v>
      </c>
      <c r="R59" s="2">
        <v>28.965064495528662</v>
      </c>
      <c r="S59" s="2">
        <f t="shared" si="7"/>
        <v>32.309372499324873</v>
      </c>
      <c r="T59" s="2">
        <f t="shared" si="8"/>
        <v>0.11427105067512855</v>
      </c>
      <c r="U59" s="2">
        <f t="shared" si="10"/>
        <v>1.485784524529735</v>
      </c>
    </row>
    <row r="60" spans="1:21" x14ac:dyDescent="0.25">
      <c r="A60" t="s">
        <v>363</v>
      </c>
      <c r="B60" s="2">
        <v>6.4799999999999996E-3</v>
      </c>
      <c r="C60" s="2">
        <v>8.4000000000000003E-4</v>
      </c>
      <c r="D60" s="2">
        <v>13.116099999999999</v>
      </c>
      <c r="E60" s="2">
        <v>3.5898300000000001E-2</v>
      </c>
      <c r="F60" s="2">
        <v>0.11384</v>
      </c>
      <c r="G60" s="2">
        <v>7.4386999999999995E-2</v>
      </c>
      <c r="H60" s="2">
        <v>-2.5371999999999999E-2</v>
      </c>
      <c r="I60" s="2">
        <v>2.9597999999999999E-2</v>
      </c>
      <c r="J60" s="2">
        <f t="shared" si="0"/>
        <v>0.13988329999999999</v>
      </c>
      <c r="K60" s="2">
        <f t="shared" si="1"/>
        <v>32.405248839999999</v>
      </c>
      <c r="L60" s="2">
        <f t="shared" si="2"/>
        <v>30.272603172873133</v>
      </c>
      <c r="M60" s="1">
        <f t="shared" si="3"/>
        <v>8.4144260759639619E+23</v>
      </c>
      <c r="N60" s="2">
        <f t="shared" si="4"/>
        <v>27.269297772724403</v>
      </c>
      <c r="O60" s="2">
        <f t="shared" si="5"/>
        <v>32.178369771600785</v>
      </c>
      <c r="P60" s="2">
        <f t="shared" si="6"/>
        <v>0.22687906839921368</v>
      </c>
      <c r="Q60" s="2">
        <f t="shared" si="9"/>
        <v>2.6306139690666344</v>
      </c>
      <c r="R60" s="2">
        <v>28.965064495528662</v>
      </c>
      <c r="S60" s="2">
        <f t="shared" si="7"/>
        <v>32.309372499324873</v>
      </c>
      <c r="T60" s="2">
        <f t="shared" si="8"/>
        <v>9.5876340675125959E-2</v>
      </c>
      <c r="U60" s="2">
        <f t="shared" si="10"/>
        <v>0.46977636305404874</v>
      </c>
    </row>
    <row r="61" spans="1:21" x14ac:dyDescent="0.25">
      <c r="A61" t="s">
        <v>371</v>
      </c>
      <c r="B61" s="2">
        <v>6.6499999999999997E-3</v>
      </c>
      <c r="C61" s="2">
        <v>8.4999999999999995E-4</v>
      </c>
      <c r="D61" s="2">
        <v>13.3299</v>
      </c>
      <c r="E61" s="2">
        <v>7.5999499999999998E-2</v>
      </c>
      <c r="F61" s="2">
        <v>0.33528000000000002</v>
      </c>
      <c r="G61" s="2">
        <v>6.4341999999999996E-2</v>
      </c>
      <c r="H61" s="2">
        <v>0.23824999999999999</v>
      </c>
      <c r="I61" s="2">
        <v>3.4174999999999997E-2</v>
      </c>
      <c r="J61" s="2">
        <f t="shared" si="0"/>
        <v>0.17451650000000002</v>
      </c>
      <c r="K61" s="2">
        <f t="shared" si="1"/>
        <v>31.826463660000002</v>
      </c>
      <c r="L61" s="2">
        <f t="shared" si="2"/>
        <v>23.18957193994661</v>
      </c>
      <c r="M61" s="1">
        <f t="shared" si="3"/>
        <v>8.6359017556708853E+23</v>
      </c>
      <c r="N61" s="2">
        <f t="shared" si="4"/>
        <v>27.987051568981119</v>
      </c>
      <c r="O61" s="2">
        <f t="shared" si="5"/>
        <v>32.234785740139145</v>
      </c>
      <c r="P61" s="2">
        <f t="shared" si="6"/>
        <v>-0.4083220801391434</v>
      </c>
      <c r="Q61" s="2">
        <f t="shared" si="9"/>
        <v>5.4743522822028563</v>
      </c>
      <c r="R61" s="2">
        <v>29.728771814542014</v>
      </c>
      <c r="S61" s="2">
        <f t="shared" si="7"/>
        <v>32.365884837786368</v>
      </c>
      <c r="T61" s="2">
        <f t="shared" si="8"/>
        <v>-0.539421177786366</v>
      </c>
      <c r="U61" s="2">
        <f t="shared" si="10"/>
        <v>9.5539507234957295</v>
      </c>
    </row>
    <row r="62" spans="1:21" x14ac:dyDescent="0.25">
      <c r="A62" t="s">
        <v>373</v>
      </c>
      <c r="B62" s="2">
        <v>6.6800000000000002E-3</v>
      </c>
      <c r="C62" s="2">
        <v>8.4999999999999995E-4</v>
      </c>
      <c r="D62" s="2">
        <v>12.1617</v>
      </c>
      <c r="E62" s="2">
        <v>2.2898100000000001E-2</v>
      </c>
      <c r="F62" s="2">
        <v>-1.8966700000000001</v>
      </c>
      <c r="G62" s="2">
        <v>3.5883999999999999E-2</v>
      </c>
      <c r="H62" s="2">
        <v>-5.6402000000000001E-2</v>
      </c>
      <c r="I62" s="2">
        <v>2.2414E-2</v>
      </c>
      <c r="J62" s="2">
        <f t="shared" si="0"/>
        <v>8.1196100000000007E-2</v>
      </c>
      <c r="K62" s="2">
        <f t="shared" si="1"/>
        <v>31.252427769999997</v>
      </c>
      <c r="L62" s="2">
        <f t="shared" si="2"/>
        <v>17.802686905345762</v>
      </c>
      <c r="M62" s="1">
        <f t="shared" si="3"/>
        <v>8.6749895439670365E+23</v>
      </c>
      <c r="N62" s="2">
        <f t="shared" si="4"/>
        <v>28.113726463822694</v>
      </c>
      <c r="O62" s="2">
        <f t="shared" si="5"/>
        <v>32.244592074962227</v>
      </c>
      <c r="P62" s="2">
        <f t="shared" si="6"/>
        <v>-0.9921643049622304</v>
      </c>
      <c r="Q62" s="2">
        <f t="shared" si="9"/>
        <v>149.31273727908678</v>
      </c>
      <c r="R62" s="2">
        <v>29.863563925589862</v>
      </c>
      <c r="S62" s="2">
        <f t="shared" si="7"/>
        <v>32.375708176499103</v>
      </c>
      <c r="T62" s="2">
        <f t="shared" si="8"/>
        <v>-1.1232804064991058</v>
      </c>
      <c r="U62" s="2">
        <f t="shared" si="10"/>
        <v>191.38417636253362</v>
      </c>
    </row>
    <row r="63" spans="1:21" x14ac:dyDescent="0.25">
      <c r="A63" t="s">
        <v>376</v>
      </c>
      <c r="B63" s="2">
        <v>6.7299999999999999E-3</v>
      </c>
      <c r="C63" s="2">
        <v>8.4000000000000003E-4</v>
      </c>
      <c r="D63" s="2">
        <v>13.028499999999999</v>
      </c>
      <c r="E63" s="2">
        <v>3.06431E-2</v>
      </c>
      <c r="F63" s="2">
        <v>1.2031099999999999</v>
      </c>
      <c r="G63" s="2">
        <v>0.12078</v>
      </c>
      <c r="H63" s="2">
        <v>3.6406000000000001E-2</v>
      </c>
      <c r="I63" s="2">
        <v>2.6076999999999999E-2</v>
      </c>
      <c r="J63" s="2">
        <f t="shared" si="0"/>
        <v>0.17750009999999999</v>
      </c>
      <c r="K63" s="2">
        <f t="shared" si="1"/>
        <v>32.284406390000001</v>
      </c>
      <c r="L63" s="2">
        <f t="shared" si="2"/>
        <v>28.633951037241342</v>
      </c>
      <c r="M63" s="1">
        <f t="shared" si="3"/>
        <v>8.7401384206869312E+23</v>
      </c>
      <c r="N63" s="2">
        <f t="shared" si="4"/>
        <v>28.324859594329137</v>
      </c>
      <c r="O63" s="2">
        <f t="shared" si="5"/>
        <v>32.260838828765571</v>
      </c>
      <c r="P63" s="2">
        <f t="shared" si="6"/>
        <v>2.356756123442949E-2</v>
      </c>
      <c r="Q63" s="2">
        <f t="shared" si="9"/>
        <v>1.762917886776616E-2</v>
      </c>
      <c r="R63" s="2">
        <v>30.088230930231006</v>
      </c>
      <c r="S63" s="2">
        <f t="shared" si="7"/>
        <v>32.391983268407152</v>
      </c>
      <c r="T63" s="2">
        <f t="shared" si="8"/>
        <v>-0.10757687840715136</v>
      </c>
      <c r="U63" s="2">
        <f t="shared" si="10"/>
        <v>0.36731669837192815</v>
      </c>
    </row>
    <row r="64" spans="1:21" x14ac:dyDescent="0.25">
      <c r="A64" t="s">
        <v>362</v>
      </c>
      <c r="B64" s="2">
        <v>6.7600000000000004E-3</v>
      </c>
      <c r="C64" s="2">
        <v>8.4999999999999995E-4</v>
      </c>
      <c r="D64" s="2">
        <v>12.735799999999999</v>
      </c>
      <c r="E64" s="2">
        <v>4.9597599999999999E-2</v>
      </c>
      <c r="F64" s="2">
        <v>-1.07643</v>
      </c>
      <c r="G64" s="2">
        <v>3.7787000000000001E-2</v>
      </c>
      <c r="H64" s="2">
        <v>-7.6721999999999999E-2</v>
      </c>
      <c r="I64" s="2">
        <v>2.7555E-2</v>
      </c>
      <c r="J64" s="2">
        <f t="shared" si="0"/>
        <v>0.1149396</v>
      </c>
      <c r="K64" s="2">
        <f t="shared" si="1"/>
        <v>32.010704650000001</v>
      </c>
      <c r="L64" s="2">
        <f t="shared" si="2"/>
        <v>25.242997832406925</v>
      </c>
      <c r="M64" s="1">
        <f t="shared" si="3"/>
        <v>8.7792292843703722E+23</v>
      </c>
      <c r="N64" s="2">
        <f t="shared" si="4"/>
        <v>28.451544455822155</v>
      </c>
      <c r="O64" s="2">
        <f t="shared" si="5"/>
        <v>32.270529232466593</v>
      </c>
      <c r="P64" s="2">
        <f t="shared" si="6"/>
        <v>-0.25982458246659235</v>
      </c>
      <c r="Q64" s="2">
        <f t="shared" si="9"/>
        <v>5.110002507876878</v>
      </c>
      <c r="R64" s="2">
        <v>30.223039224421679</v>
      </c>
      <c r="S64" s="2">
        <f t="shared" si="7"/>
        <v>32.401690673944216</v>
      </c>
      <c r="T64" s="2">
        <f t="shared" si="8"/>
        <v>-0.39098602394421533</v>
      </c>
      <c r="U64" s="2">
        <f t="shared" si="10"/>
        <v>11.571325335139209</v>
      </c>
    </row>
    <row r="65" spans="1:21" x14ac:dyDescent="0.25">
      <c r="A65" t="s">
        <v>369</v>
      </c>
      <c r="B65" s="2">
        <v>6.77E-3</v>
      </c>
      <c r="C65" s="2">
        <v>8.4999999999999995E-4</v>
      </c>
      <c r="D65" s="2">
        <v>12.9977</v>
      </c>
      <c r="E65" s="2">
        <v>6.3433000000000003E-2</v>
      </c>
      <c r="F65" s="2">
        <v>0.26056000000000001</v>
      </c>
      <c r="G65" s="2">
        <v>2.2269000000000001E-2</v>
      </c>
      <c r="H65" s="2">
        <v>3.3239999999999999E-2</v>
      </c>
      <c r="I65" s="2">
        <v>2.3625E-2</v>
      </c>
      <c r="J65" s="2">
        <f t="shared" si="0"/>
        <v>0.10932700000000001</v>
      </c>
      <c r="K65" s="2">
        <f t="shared" si="1"/>
        <v>32.124961120000002</v>
      </c>
      <c r="L65" s="2">
        <f t="shared" si="2"/>
        <v>26.606774202047035</v>
      </c>
      <c r="M65" s="1">
        <f t="shared" si="3"/>
        <v>8.7922598285286039E+23</v>
      </c>
      <c r="N65" s="2">
        <f t="shared" si="4"/>
        <v>28.493773573480755</v>
      </c>
      <c r="O65" s="2">
        <f t="shared" si="5"/>
        <v>32.273749844234402</v>
      </c>
      <c r="P65" s="2">
        <f t="shared" si="6"/>
        <v>-0.14878872423440015</v>
      </c>
      <c r="Q65" s="2">
        <f t="shared" si="9"/>
        <v>1.8521884773037294</v>
      </c>
      <c r="R65" s="2">
        <v>30.267976671007769</v>
      </c>
      <c r="S65" s="2">
        <f t="shared" si="7"/>
        <v>32.404916952819576</v>
      </c>
      <c r="T65" s="2">
        <f t="shared" si="8"/>
        <v>-0.27995583281957437</v>
      </c>
      <c r="U65" s="2">
        <f t="shared" si="10"/>
        <v>6.5572867956457612</v>
      </c>
    </row>
    <row r="66" spans="1:21" x14ac:dyDescent="0.25">
      <c r="A66" t="s">
        <v>369</v>
      </c>
      <c r="B66" s="2">
        <v>6.77E-3</v>
      </c>
      <c r="C66" s="2">
        <v>8.4999999999999995E-4</v>
      </c>
      <c r="D66" s="2">
        <v>13.075100000000001</v>
      </c>
      <c r="E66" s="2">
        <v>6.5479999999999997E-2</v>
      </c>
      <c r="F66" s="2">
        <v>0.47217999999999999</v>
      </c>
      <c r="G66" s="2">
        <v>0.19972000000000001</v>
      </c>
      <c r="H66" s="2">
        <v>7.1171999999999999E-2</v>
      </c>
      <c r="I66" s="2">
        <v>3.9677999999999998E-2</v>
      </c>
      <c r="J66" s="2">
        <f t="shared" si="0"/>
        <v>0.30487799999999998</v>
      </c>
      <c r="K66" s="2">
        <f t="shared" si="1"/>
        <v>32.114742100000001</v>
      </c>
      <c r="L66" s="2">
        <f t="shared" si="2"/>
        <v>26.481856019713529</v>
      </c>
      <c r="M66" s="1">
        <f t="shared" si="3"/>
        <v>8.7922598285286039E+23</v>
      </c>
      <c r="N66" s="2">
        <f t="shared" si="4"/>
        <v>28.493773573480755</v>
      </c>
      <c r="O66" s="2">
        <f t="shared" si="5"/>
        <v>32.273749844234402</v>
      </c>
      <c r="P66" s="2">
        <f t="shared" si="6"/>
        <v>-0.15900774423440112</v>
      </c>
      <c r="Q66" s="2">
        <f t="shared" si="9"/>
        <v>0.27200969244000911</v>
      </c>
      <c r="R66" s="2">
        <v>30.267976671007769</v>
      </c>
      <c r="S66" s="2">
        <f t="shared" si="7"/>
        <v>32.404916952819576</v>
      </c>
      <c r="T66" s="2">
        <f t="shared" si="8"/>
        <v>-0.29017485281957534</v>
      </c>
      <c r="U66" s="2">
        <f t="shared" si="10"/>
        <v>0.90587311801439774</v>
      </c>
    </row>
    <row r="67" spans="1:21" x14ac:dyDescent="0.25">
      <c r="A67" t="s">
        <v>369</v>
      </c>
      <c r="B67" s="2">
        <v>6.77E-3</v>
      </c>
      <c r="C67" s="2">
        <v>8.4999999999999995E-4</v>
      </c>
      <c r="D67" s="2">
        <v>13.0604</v>
      </c>
      <c r="E67" s="2">
        <v>6.9262699999999996E-2</v>
      </c>
      <c r="F67" s="2">
        <v>0.35115000000000002</v>
      </c>
      <c r="G67" s="2">
        <v>7.9853999999999994E-2</v>
      </c>
      <c r="H67" s="2">
        <v>5.8715000000000003E-2</v>
      </c>
      <c r="I67" s="2">
        <v>3.1136E-2</v>
      </c>
      <c r="J67" s="2">
        <f t="shared" si="0"/>
        <v>0.18025269999999999</v>
      </c>
      <c r="K67" s="2">
        <f t="shared" si="1"/>
        <v>32.121241099999999</v>
      </c>
      <c r="L67" s="2">
        <f t="shared" si="2"/>
        <v>26.561232292722789</v>
      </c>
      <c r="M67" s="1">
        <f t="shared" si="3"/>
        <v>8.7922598285286039E+23</v>
      </c>
      <c r="N67" s="2">
        <f t="shared" si="4"/>
        <v>28.493773573480755</v>
      </c>
      <c r="O67" s="2">
        <f t="shared" si="5"/>
        <v>32.273749844234402</v>
      </c>
      <c r="P67" s="2">
        <f t="shared" si="6"/>
        <v>-0.15250874423440308</v>
      </c>
      <c r="Q67" s="2">
        <f t="shared" si="9"/>
        <v>0.7158564340673671</v>
      </c>
      <c r="R67" s="2">
        <v>30.267976671007769</v>
      </c>
      <c r="S67" s="2">
        <f t="shared" si="7"/>
        <v>32.404916952819576</v>
      </c>
      <c r="T67" s="2">
        <f t="shared" si="8"/>
        <v>-0.2836758528195773</v>
      </c>
      <c r="U67" s="2">
        <f t="shared" si="10"/>
        <v>2.4767443496221748</v>
      </c>
    </row>
    <row r="68" spans="1:21" x14ac:dyDescent="0.25">
      <c r="A68" t="s">
        <v>375</v>
      </c>
      <c r="B68" s="2">
        <v>6.9199999999999999E-3</v>
      </c>
      <c r="C68" s="2">
        <v>8.4000000000000003E-4</v>
      </c>
      <c r="D68" s="2">
        <v>13.280900000000001</v>
      </c>
      <c r="E68" s="2">
        <v>7.7987600000000004E-2</v>
      </c>
      <c r="F68" s="2">
        <v>-0.216055</v>
      </c>
      <c r="G68" s="2">
        <v>0.10475</v>
      </c>
      <c r="H68" s="2">
        <v>2.0575E-2</v>
      </c>
      <c r="I68" s="2">
        <v>5.7706E-2</v>
      </c>
      <c r="J68" s="2">
        <f t="shared" si="0"/>
        <v>0.24044360000000001</v>
      </c>
      <c r="K68" s="2">
        <f t="shared" si="1"/>
        <v>32.377740164999999</v>
      </c>
      <c r="L68" s="2">
        <f t="shared" si="2"/>
        <v>29.891522291229318</v>
      </c>
      <c r="M68" s="1">
        <f t="shared" si="3"/>
        <v>8.9877333652718155E+23</v>
      </c>
      <c r="N68" s="2">
        <f t="shared" si="4"/>
        <v>29.127260163298772</v>
      </c>
      <c r="O68" s="2">
        <f t="shared" si="5"/>
        <v>32.321498174610653</v>
      </c>
      <c r="P68" s="2">
        <f t="shared" si="6"/>
        <v>5.6241990389345631E-2</v>
      </c>
      <c r="Q68" s="2">
        <f t="shared" si="9"/>
        <v>5.4713553279462111E-2</v>
      </c>
      <c r="R68" s="2">
        <v>30.942119275437467</v>
      </c>
      <c r="S68" s="2">
        <f t="shared" si="7"/>
        <v>32.452750279542656</v>
      </c>
      <c r="T68" s="2">
        <f t="shared" si="8"/>
        <v>-7.5010114542656936E-2</v>
      </c>
      <c r="U68" s="2">
        <f t="shared" si="10"/>
        <v>9.7322490438287695E-2</v>
      </c>
    </row>
    <row r="69" spans="1:21" x14ac:dyDescent="0.25">
      <c r="A69" t="s">
        <v>377</v>
      </c>
      <c r="B69" s="2">
        <v>7.1000000000000004E-3</v>
      </c>
      <c r="C69" s="2">
        <v>8.4000000000000003E-4</v>
      </c>
      <c r="D69" s="2">
        <v>12.9947</v>
      </c>
      <c r="E69" s="2">
        <v>5.8274800000000002E-2</v>
      </c>
      <c r="F69" s="2">
        <v>-6.0166999999999998E-2</v>
      </c>
      <c r="G69" s="2">
        <v>2.2551000000000002E-2</v>
      </c>
      <c r="H69" s="2">
        <v>-5.0514999999999997E-2</v>
      </c>
      <c r="I69" s="2">
        <v>2.3116999999999999E-2</v>
      </c>
      <c r="J69" s="2">
        <f t="shared" si="0"/>
        <v>0.1039428</v>
      </c>
      <c r="K69" s="2">
        <f t="shared" si="1"/>
        <v>32.336967401000003</v>
      </c>
      <c r="L69" s="2">
        <f t="shared" si="2"/>
        <v>29.33549901275773</v>
      </c>
      <c r="M69" s="1">
        <f t="shared" si="3"/>
        <v>9.2223396544827798E+23</v>
      </c>
      <c r="N69" s="2">
        <f t="shared" si="4"/>
        <v>29.887567366914531</v>
      </c>
      <c r="O69" s="2">
        <f t="shared" si="5"/>
        <v>32.377452840148017</v>
      </c>
      <c r="P69" s="2">
        <f t="shared" si="6"/>
        <v>-4.0485439148014279E-2</v>
      </c>
      <c r="Q69" s="2">
        <f t="shared" si="9"/>
        <v>0.15170814066356908</v>
      </c>
      <c r="R69" s="2">
        <v>31.751290616898387</v>
      </c>
      <c r="S69" s="2">
        <f t="shared" si="7"/>
        <v>32.508806915290428</v>
      </c>
      <c r="T69" s="2">
        <f t="shared" si="8"/>
        <v>-0.17183951429042565</v>
      </c>
      <c r="U69" s="2">
        <f t="shared" si="10"/>
        <v>2.7331108717803274</v>
      </c>
    </row>
    <row r="70" spans="1:21" x14ac:dyDescent="0.25">
      <c r="A70" t="s">
        <v>377</v>
      </c>
      <c r="B70" s="2">
        <v>7.1000000000000004E-3</v>
      </c>
      <c r="C70" s="2">
        <v>8.4000000000000003E-4</v>
      </c>
      <c r="D70" s="2">
        <v>13.0265</v>
      </c>
      <c r="E70" s="2">
        <v>6.6805299999999998E-2</v>
      </c>
      <c r="F70" s="2">
        <v>-0.126135</v>
      </c>
      <c r="G70" s="2">
        <v>0.13804</v>
      </c>
      <c r="H70" s="2">
        <v>-4.7291E-2</v>
      </c>
      <c r="I70" s="2">
        <v>4.4637999999999997E-2</v>
      </c>
      <c r="J70" s="2">
        <f t="shared" si="0"/>
        <v>0.24948330000000002</v>
      </c>
      <c r="K70" s="2">
        <f t="shared" si="1"/>
        <v>32.348978985000002</v>
      </c>
      <c r="L70" s="2">
        <f t="shared" si="2"/>
        <v>29.4982190966244</v>
      </c>
      <c r="M70" s="1">
        <f t="shared" si="3"/>
        <v>9.2223396544827798E+23</v>
      </c>
      <c r="N70" s="2">
        <f t="shared" si="4"/>
        <v>29.887567366914531</v>
      </c>
      <c r="O70" s="2">
        <f t="shared" si="5"/>
        <v>32.377452840148017</v>
      </c>
      <c r="P70" s="2">
        <f t="shared" si="6"/>
        <v>-2.8473855148014593E-2</v>
      </c>
      <c r="Q70" s="2">
        <f t="shared" si="9"/>
        <v>1.3025955278098116E-2</v>
      </c>
      <c r="R70" s="2">
        <v>31.751290616898387</v>
      </c>
      <c r="S70" s="2">
        <f t="shared" si="7"/>
        <v>32.508806915290428</v>
      </c>
      <c r="T70" s="2">
        <f t="shared" si="8"/>
        <v>-0.15982793029042597</v>
      </c>
      <c r="U70" s="2">
        <f t="shared" si="10"/>
        <v>0.41041421184995153</v>
      </c>
    </row>
    <row r="71" spans="1:21" x14ac:dyDescent="0.25">
      <c r="A71" t="s">
        <v>377</v>
      </c>
      <c r="B71" s="2">
        <v>7.1000000000000004E-3</v>
      </c>
      <c r="C71" s="2">
        <v>8.4000000000000003E-4</v>
      </c>
      <c r="D71" s="2">
        <v>13.0342</v>
      </c>
      <c r="E71" s="2">
        <v>6.2371000000000003E-2</v>
      </c>
      <c r="F71" s="2">
        <v>-6.3049999999999995E-2</v>
      </c>
      <c r="G71" s="2">
        <v>4.8023999999999997E-2</v>
      </c>
      <c r="H71" s="2">
        <v>-3.6954000000000001E-2</v>
      </c>
      <c r="I71" s="2">
        <v>2.9054E-2</v>
      </c>
      <c r="J71" s="2">
        <f t="shared" ref="J71:J134" si="11">PeakMagnitudeError+StretchError+ColorError</f>
        <v>0.13944899999999999</v>
      </c>
      <c r="K71" s="2">
        <f t="shared" ref="K71:K134" si="12">PeakMagnitude+α*(Stretch-1)-β*Color-Mb</f>
        <v>32.333597670000003</v>
      </c>
      <c r="L71" s="2">
        <f t="shared" ref="L71:L134" si="13">10^((ObservedDistanceModuli-25)/5)</f>
        <v>29.290010947196158</v>
      </c>
      <c r="M71" s="1">
        <f t="shared" ref="M71:M134" si="14">-(RedShift*Age*(-2*InitialTangentVelocity+UniverseAcceleration*Age))/(2+RedShift)*(1+RedShift)</f>
        <v>9.2223396544827798E+23</v>
      </c>
      <c r="N71" s="2">
        <f t="shared" ref="N71:N134" si="15">M71/Mpc</f>
        <v>29.887567366914531</v>
      </c>
      <c r="O71" s="2">
        <f t="shared" ref="O71:O134" si="16">(LOG10(T2LuminousDistance)*5+25)</f>
        <v>32.377452840148017</v>
      </c>
      <c r="P71" s="2">
        <f t="shared" ref="P71:P134" si="17">ObservedDistanceModuli-T2DistanceModuli</f>
        <v>-4.3855170148013656E-2</v>
      </c>
      <c r="Q71" s="2">
        <f t="shared" ref="Q71:Q134" si="18">(ObservedDistanceModuli-T2DistanceModuli)^2/TotalError^2</f>
        <v>9.8903302195536016E-2</v>
      </c>
      <c r="R71" s="2">
        <v>31.751290616898387</v>
      </c>
      <c r="S71" s="2">
        <f t="shared" ref="S71:S134" si="19">(LOG10(ΛCDMLuminousDistance)*5+25)</f>
        <v>32.508806915290428</v>
      </c>
      <c r="T71" s="2">
        <f t="shared" ref="T71:T134" si="20">ObservedDistanceModuli-ΛCDMDistanceModuli</f>
        <v>-0.17520924529042503</v>
      </c>
      <c r="U71" s="2">
        <f t="shared" ref="U71:U134" si="21">(ObservedDistanceModuli-ΛCDMDistanceModuli)^2/TotalError^2</f>
        <v>1.5786404596187826</v>
      </c>
    </row>
    <row r="72" spans="1:21" x14ac:dyDescent="0.25">
      <c r="A72" t="s">
        <v>378</v>
      </c>
      <c r="B72" s="2">
        <v>7.1900000000000002E-3</v>
      </c>
      <c r="C72" s="2">
        <v>8.4999999999999995E-4</v>
      </c>
      <c r="D72" s="2">
        <v>12.9459</v>
      </c>
      <c r="E72" s="2">
        <v>3.60083E-2</v>
      </c>
      <c r="F72" s="2">
        <v>9.3396999999999994E-2</v>
      </c>
      <c r="G72" s="2">
        <v>3.1919999999999997E-2</v>
      </c>
      <c r="H72" s="2">
        <v>-0.109612</v>
      </c>
      <c r="I72" s="2">
        <v>2.5406999999999999E-2</v>
      </c>
      <c r="J72" s="2">
        <f t="shared" si="11"/>
        <v>9.3335299999999996E-2</v>
      </c>
      <c r="K72" s="2">
        <f t="shared" si="12"/>
        <v>32.495714919000001</v>
      </c>
      <c r="L72" s="2">
        <f t="shared" si="13"/>
        <v>31.560435240233222</v>
      </c>
      <c r="M72" s="1">
        <f t="shared" si="14"/>
        <v>9.3396583597439043E+23</v>
      </c>
      <c r="N72" s="2">
        <f t="shared" si="15"/>
        <v>30.267771397372972</v>
      </c>
      <c r="O72" s="2">
        <f t="shared" si="16"/>
        <v>32.404902226115155</v>
      </c>
      <c r="P72" s="2">
        <f t="shared" si="17"/>
        <v>9.0812692884846058E-2</v>
      </c>
      <c r="Q72" s="2">
        <f t="shared" si="18"/>
        <v>0.94667575065487741</v>
      </c>
      <c r="R72" s="2">
        <v>32.155958181444134</v>
      </c>
      <c r="S72" s="2">
        <f t="shared" si="19"/>
        <v>32.536307275971453</v>
      </c>
      <c r="T72" s="2">
        <f t="shared" si="20"/>
        <v>-4.0592356971451693E-2</v>
      </c>
      <c r="U72" s="2">
        <f t="shared" si="21"/>
        <v>0.18914579153316935</v>
      </c>
    </row>
    <row r="73" spans="1:21" x14ac:dyDescent="0.25">
      <c r="A73" t="s">
        <v>378</v>
      </c>
      <c r="B73" s="2">
        <v>7.1900000000000002E-3</v>
      </c>
      <c r="C73" s="2">
        <v>8.4999999999999995E-4</v>
      </c>
      <c r="D73" s="2">
        <v>12.9122</v>
      </c>
      <c r="E73" s="2">
        <v>3.05443E-2</v>
      </c>
      <c r="F73" s="2">
        <v>6.2106000000000001E-2</v>
      </c>
      <c r="G73" s="2">
        <v>2.5592E-2</v>
      </c>
      <c r="H73" s="2">
        <v>-0.13675000000000001</v>
      </c>
      <c r="I73" s="2">
        <v>1.8873000000000001E-2</v>
      </c>
      <c r="J73" s="2">
        <f t="shared" si="11"/>
        <v>7.5009300000000001E-2</v>
      </c>
      <c r="K73" s="2">
        <f t="shared" si="12"/>
        <v>32.542357082000002</v>
      </c>
      <c r="L73" s="2">
        <f t="shared" si="13"/>
        <v>32.24567083672757</v>
      </c>
      <c r="M73" s="1">
        <f t="shared" si="14"/>
        <v>9.3396583597439043E+23</v>
      </c>
      <c r="N73" s="2">
        <f t="shared" si="15"/>
        <v>30.267771397372972</v>
      </c>
      <c r="O73" s="2">
        <f t="shared" si="16"/>
        <v>32.404902226115155</v>
      </c>
      <c r="P73" s="2">
        <f t="shared" si="17"/>
        <v>0.1374548558848474</v>
      </c>
      <c r="Q73" s="2">
        <f t="shared" si="18"/>
        <v>3.3580715744068019</v>
      </c>
      <c r="R73" s="2">
        <v>32.155958181444134</v>
      </c>
      <c r="S73" s="2">
        <f t="shared" si="19"/>
        <v>32.536307275971453</v>
      </c>
      <c r="T73" s="2">
        <f t="shared" si="20"/>
        <v>6.0498060285496535E-3</v>
      </c>
      <c r="U73" s="2">
        <f t="shared" si="21"/>
        <v>6.5050805036708801E-3</v>
      </c>
    </row>
    <row r="74" spans="1:21" x14ac:dyDescent="0.25">
      <c r="A74" t="s">
        <v>380</v>
      </c>
      <c r="B74" s="2">
        <v>7.4700000000000001E-3</v>
      </c>
      <c r="C74" s="2">
        <v>8.4000000000000003E-4</v>
      </c>
      <c r="D74" s="2">
        <v>13.1974</v>
      </c>
      <c r="E74" s="2">
        <v>2.2612699999999999E-2</v>
      </c>
      <c r="F74" s="2">
        <v>0.25827</v>
      </c>
      <c r="G74" s="2">
        <v>3.9295999999999998E-2</v>
      </c>
      <c r="H74" s="2">
        <v>-0.14114699999999999</v>
      </c>
      <c r="I74" s="2">
        <v>1.9576E-2</v>
      </c>
      <c r="J74" s="2">
        <f t="shared" si="11"/>
        <v>8.1484699999999993E-2</v>
      </c>
      <c r="K74" s="2">
        <f t="shared" si="12"/>
        <v>32.870155799999999</v>
      </c>
      <c r="L74" s="2">
        <f t="shared" si="13"/>
        <v>37.499990698042168</v>
      </c>
      <c r="M74" s="1">
        <f t="shared" si="14"/>
        <v>9.7047162099493864E+23</v>
      </c>
      <c r="N74" s="2">
        <f t="shared" si="15"/>
        <v>31.450843318339782</v>
      </c>
      <c r="O74" s="2">
        <f t="shared" si="16"/>
        <v>32.488161475232531</v>
      </c>
      <c r="P74" s="2">
        <f t="shared" si="17"/>
        <v>0.38199432476746864</v>
      </c>
      <c r="Q74" s="2">
        <f t="shared" si="18"/>
        <v>21.976659505616194</v>
      </c>
      <c r="R74" s="2">
        <v>33.415273010410559</v>
      </c>
      <c r="S74" s="2">
        <f t="shared" si="19"/>
        <v>32.619725068796456</v>
      </c>
      <c r="T74" s="2">
        <f t="shared" si="20"/>
        <v>0.25043073120354364</v>
      </c>
      <c r="U74" s="2">
        <f t="shared" si="21"/>
        <v>9.4454597391090704</v>
      </c>
    </row>
    <row r="75" spans="1:21" x14ac:dyDescent="0.25">
      <c r="A75" t="s">
        <v>380</v>
      </c>
      <c r="B75" s="2">
        <v>7.4700000000000001E-3</v>
      </c>
      <c r="C75" s="2">
        <v>8.4000000000000003E-4</v>
      </c>
      <c r="D75" s="2">
        <v>13.197100000000001</v>
      </c>
      <c r="E75" s="2">
        <v>2.9596500000000001E-2</v>
      </c>
      <c r="F75" s="2">
        <v>0.23579</v>
      </c>
      <c r="G75" s="2">
        <v>5.8285999999999998E-2</v>
      </c>
      <c r="H75" s="2">
        <v>-0.12265</v>
      </c>
      <c r="I75" s="2">
        <v>2.5211999999999998E-2</v>
      </c>
      <c r="J75" s="2">
        <f t="shared" si="11"/>
        <v>0.1130945</v>
      </c>
      <c r="K75" s="2">
        <f t="shared" si="12"/>
        <v>32.808655630000004</v>
      </c>
      <c r="L75" s="2">
        <f t="shared" si="13"/>
        <v>36.452819572598393</v>
      </c>
      <c r="M75" s="1">
        <f t="shared" si="14"/>
        <v>9.7047162099493864E+23</v>
      </c>
      <c r="N75" s="2">
        <f t="shared" si="15"/>
        <v>31.450843318339782</v>
      </c>
      <c r="O75" s="2">
        <f t="shared" si="16"/>
        <v>32.488161475232531</v>
      </c>
      <c r="P75" s="2">
        <f t="shared" si="17"/>
        <v>0.32049415476747356</v>
      </c>
      <c r="Q75" s="2">
        <f t="shared" si="18"/>
        <v>8.0307712695839673</v>
      </c>
      <c r="R75" s="2">
        <v>33.415273010410559</v>
      </c>
      <c r="S75" s="2">
        <f t="shared" si="19"/>
        <v>32.619725068796456</v>
      </c>
      <c r="T75" s="2">
        <f t="shared" si="20"/>
        <v>0.18893056120354856</v>
      </c>
      <c r="U75" s="2">
        <f t="shared" si="21"/>
        <v>2.7907533804226441</v>
      </c>
    </row>
    <row r="76" spans="1:21" x14ac:dyDescent="0.25">
      <c r="A76" t="s">
        <v>380</v>
      </c>
      <c r="B76" s="2">
        <v>7.4700000000000001E-3</v>
      </c>
      <c r="C76" s="2">
        <v>8.4000000000000003E-4</v>
      </c>
      <c r="D76" s="2">
        <v>13.2478</v>
      </c>
      <c r="E76" s="2">
        <v>3.0721399999999999E-2</v>
      </c>
      <c r="F76" s="2">
        <v>0.24374999999999999</v>
      </c>
      <c r="G76" s="2">
        <v>5.7368000000000002E-2</v>
      </c>
      <c r="H76" s="2">
        <v>-0.110323</v>
      </c>
      <c r="I76" s="2">
        <v>2.5735000000000001E-2</v>
      </c>
      <c r="J76" s="2">
        <f t="shared" si="11"/>
        <v>0.11382439999999999</v>
      </c>
      <c r="K76" s="2">
        <f t="shared" si="12"/>
        <v>32.821942239999998</v>
      </c>
      <c r="L76" s="2">
        <f t="shared" si="13"/>
        <v>36.676547570504617</v>
      </c>
      <c r="M76" s="1">
        <f t="shared" si="14"/>
        <v>9.7047162099493864E+23</v>
      </c>
      <c r="N76" s="2">
        <f t="shared" si="15"/>
        <v>31.450843318339782</v>
      </c>
      <c r="O76" s="2">
        <f t="shared" si="16"/>
        <v>32.488161475232531</v>
      </c>
      <c r="P76" s="2">
        <f t="shared" si="17"/>
        <v>0.33378076476746799</v>
      </c>
      <c r="Q76" s="2">
        <f t="shared" si="18"/>
        <v>8.599077664337635</v>
      </c>
      <c r="R76" s="2">
        <v>33.415273010410559</v>
      </c>
      <c r="S76" s="2">
        <f t="shared" si="19"/>
        <v>32.619725068796456</v>
      </c>
      <c r="T76" s="2">
        <f t="shared" si="20"/>
        <v>0.20221717120354299</v>
      </c>
      <c r="U76" s="2">
        <f t="shared" si="21"/>
        <v>3.1562058625497653</v>
      </c>
    </row>
    <row r="77" spans="1:21" x14ac:dyDescent="0.25">
      <c r="A77" t="s">
        <v>379</v>
      </c>
      <c r="B77" s="2">
        <v>7.4999999999999997E-3</v>
      </c>
      <c r="C77" s="2">
        <v>8.4000000000000003E-4</v>
      </c>
      <c r="D77" s="2">
        <v>13.2285</v>
      </c>
      <c r="E77" s="2">
        <v>5.6346599999999997E-2</v>
      </c>
      <c r="F77" s="2">
        <v>-1.85633</v>
      </c>
      <c r="G77" s="2">
        <v>0.31616</v>
      </c>
      <c r="H77" s="2">
        <v>-5.6177999999999999E-2</v>
      </c>
      <c r="I77" s="2">
        <v>3.0394999999999998E-2</v>
      </c>
      <c r="J77" s="2">
        <f t="shared" si="11"/>
        <v>0.40290160000000003</v>
      </c>
      <c r="K77" s="2">
        <f t="shared" si="12"/>
        <v>32.32445663</v>
      </c>
      <c r="L77" s="2">
        <f t="shared" si="13"/>
        <v>29.166970742664041</v>
      </c>
      <c r="M77" s="1">
        <f t="shared" si="14"/>
        <v>9.7438355035375824E+23</v>
      </c>
      <c r="N77" s="2">
        <f t="shared" si="15"/>
        <v>31.577620314879375</v>
      </c>
      <c r="O77" s="2">
        <f t="shared" si="16"/>
        <v>32.496896992665178</v>
      </c>
      <c r="P77" s="2">
        <f t="shared" si="17"/>
        <v>-0.17244036266517782</v>
      </c>
      <c r="Q77" s="2">
        <f t="shared" si="18"/>
        <v>0.18318076610453451</v>
      </c>
      <c r="R77" s="2">
        <v>33.550230930235024</v>
      </c>
      <c r="S77" s="2">
        <f t="shared" si="19"/>
        <v>32.628477569079692</v>
      </c>
      <c r="T77" s="2">
        <f t="shared" si="20"/>
        <v>-0.30402093907969174</v>
      </c>
      <c r="U77" s="2">
        <f t="shared" si="21"/>
        <v>0.5693889153211027</v>
      </c>
    </row>
    <row r="78" spans="1:21" x14ac:dyDescent="0.25">
      <c r="A78" t="s">
        <v>379</v>
      </c>
      <c r="B78" s="2">
        <v>7.4999999999999997E-3</v>
      </c>
      <c r="C78" s="2">
        <v>8.4000000000000003E-4</v>
      </c>
      <c r="D78" s="2">
        <v>13.2529</v>
      </c>
      <c r="E78" s="2">
        <v>5.9697E-2</v>
      </c>
      <c r="F78" s="2">
        <v>-1.66449</v>
      </c>
      <c r="G78" s="2">
        <v>0.16436999999999999</v>
      </c>
      <c r="H78" s="2">
        <v>-2.0652E-2</v>
      </c>
      <c r="I78" s="2">
        <v>4.5865000000000003E-2</v>
      </c>
      <c r="J78" s="2">
        <f t="shared" si="11"/>
        <v>0.26993200000000001</v>
      </c>
      <c r="K78" s="2">
        <f t="shared" si="12"/>
        <v>32.26586073</v>
      </c>
      <c r="L78" s="2">
        <f t="shared" si="13"/>
        <v>28.390441480676511</v>
      </c>
      <c r="M78" s="1">
        <f t="shared" si="14"/>
        <v>9.7438355035375824E+23</v>
      </c>
      <c r="N78" s="2">
        <f t="shared" si="15"/>
        <v>31.577620314879375</v>
      </c>
      <c r="O78" s="2">
        <f t="shared" si="16"/>
        <v>32.496896992665178</v>
      </c>
      <c r="P78" s="2">
        <f t="shared" si="17"/>
        <v>-0.23103626266517807</v>
      </c>
      <c r="Q78" s="2">
        <f t="shared" si="18"/>
        <v>0.73257409327264078</v>
      </c>
      <c r="R78" s="2">
        <v>33.550230930235024</v>
      </c>
      <c r="S78" s="2">
        <f t="shared" si="19"/>
        <v>32.628477569079692</v>
      </c>
      <c r="T78" s="2">
        <f t="shared" si="20"/>
        <v>-0.362616839079692</v>
      </c>
      <c r="U78" s="2">
        <f t="shared" si="21"/>
        <v>1.8046259191125762</v>
      </c>
    </row>
    <row r="79" spans="1:21" x14ac:dyDescent="0.25">
      <c r="A79" t="s">
        <v>382</v>
      </c>
      <c r="B79" s="2">
        <v>7.9500000000000005E-3</v>
      </c>
      <c r="C79" s="2">
        <v>8.4000000000000003E-4</v>
      </c>
      <c r="D79" s="2">
        <v>13.3116</v>
      </c>
      <c r="E79" s="2">
        <v>0.17038</v>
      </c>
      <c r="F79" s="2">
        <v>0.52478999999999998</v>
      </c>
      <c r="G79" s="2">
        <v>6.5705E-2</v>
      </c>
      <c r="H79" s="2">
        <v>-2.1354999999999999E-2</v>
      </c>
      <c r="I79" s="2">
        <v>5.2096000000000003E-2</v>
      </c>
      <c r="J79" s="2">
        <f t="shared" si="11"/>
        <v>0.28818100000000002</v>
      </c>
      <c r="K79" s="2">
        <f t="shared" si="12"/>
        <v>32.648585279999999</v>
      </c>
      <c r="L79" s="2">
        <f t="shared" si="13"/>
        <v>33.862347017464735</v>
      </c>
      <c r="M79" s="1">
        <f t="shared" si="14"/>
        <v>1.0330763106523939E+24</v>
      </c>
      <c r="N79" s="2">
        <f t="shared" si="15"/>
        <v>33.479723135960107</v>
      </c>
      <c r="O79" s="2">
        <f t="shared" si="16"/>
        <v>32.623909289464244</v>
      </c>
      <c r="P79" s="2">
        <f t="shared" si="17"/>
        <v>2.4675990535754977E-2</v>
      </c>
      <c r="Q79" s="2">
        <f t="shared" si="18"/>
        <v>7.3319332403464828E-3</v>
      </c>
      <c r="R79" s="2">
        <v>35.57532720981024</v>
      </c>
      <c r="S79" s="2">
        <f t="shared" si="19"/>
        <v>32.755744516341203</v>
      </c>
      <c r="T79" s="2">
        <f t="shared" si="20"/>
        <v>-0.10715923634120372</v>
      </c>
      <c r="U79" s="2">
        <f t="shared" si="21"/>
        <v>0.1382701811746721</v>
      </c>
    </row>
    <row r="80" spans="1:21" x14ac:dyDescent="0.25">
      <c r="A80" t="s">
        <v>387</v>
      </c>
      <c r="B80" s="2">
        <v>8.1399999999999997E-3</v>
      </c>
      <c r="C80" s="2">
        <v>8.4000000000000003E-4</v>
      </c>
      <c r="D80" s="2">
        <v>13.597899999999999</v>
      </c>
      <c r="E80" s="2">
        <v>4.9728099999999997E-2</v>
      </c>
      <c r="F80" s="2">
        <v>-0.60333599999999998</v>
      </c>
      <c r="G80" s="2">
        <v>3.6032000000000002E-2</v>
      </c>
      <c r="H80" s="2">
        <v>1.3960999999999999E-2</v>
      </c>
      <c r="I80" s="2">
        <v>3.9143999999999998E-2</v>
      </c>
      <c r="J80" s="2">
        <f t="shared" si="11"/>
        <v>0.1249041</v>
      </c>
      <c r="K80" s="2">
        <f t="shared" si="12"/>
        <v>32.658511677999996</v>
      </c>
      <c r="L80" s="2">
        <f t="shared" si="13"/>
        <v>34.017495467979572</v>
      </c>
      <c r="M80" s="1">
        <f t="shared" si="14"/>
        <v>1.0578654758393235E+24</v>
      </c>
      <c r="N80" s="2">
        <f t="shared" si="15"/>
        <v>34.283085267752554</v>
      </c>
      <c r="O80" s="2">
        <f t="shared" si="16"/>
        <v>32.675399494270138</v>
      </c>
      <c r="P80" s="2">
        <f t="shared" si="17"/>
        <v>-1.6887816270141798E-2</v>
      </c>
      <c r="Q80" s="2">
        <f t="shared" si="18"/>
        <v>1.8280732852465741E-2</v>
      </c>
      <c r="R80" s="2">
        <v>36.430777304650505</v>
      </c>
      <c r="S80" s="2">
        <f t="shared" si="19"/>
        <v>32.807342188287407</v>
      </c>
      <c r="T80" s="2">
        <f t="shared" si="20"/>
        <v>-0.14883051028741079</v>
      </c>
      <c r="U80" s="2">
        <f t="shared" si="21"/>
        <v>1.4198110530993058</v>
      </c>
    </row>
    <row r="81" spans="1:21" x14ac:dyDescent="0.25">
      <c r="A81" t="s">
        <v>387</v>
      </c>
      <c r="B81" s="2">
        <v>8.1399999999999997E-3</v>
      </c>
      <c r="C81" s="2">
        <v>8.4000000000000003E-4</v>
      </c>
      <c r="D81" s="2">
        <v>13.6328</v>
      </c>
      <c r="E81" s="2">
        <v>5.0775599999999997E-2</v>
      </c>
      <c r="F81" s="2">
        <v>-0.773787</v>
      </c>
      <c r="G81" s="2">
        <v>8.0170000000000005E-2</v>
      </c>
      <c r="H81" s="2">
        <v>5.4455000000000003E-2</v>
      </c>
      <c r="I81" s="2">
        <v>2.9655999999999998E-2</v>
      </c>
      <c r="J81" s="2">
        <f t="shared" si="11"/>
        <v>0.16060159999999998</v>
      </c>
      <c r="K81" s="2">
        <f t="shared" si="12"/>
        <v>32.541609160999997</v>
      </c>
      <c r="L81" s="2">
        <f t="shared" si="13"/>
        <v>32.234566361534199</v>
      </c>
      <c r="M81" s="1">
        <f t="shared" si="14"/>
        <v>1.0578654758393235E+24</v>
      </c>
      <c r="N81" s="2">
        <f t="shared" si="15"/>
        <v>34.283085267752554</v>
      </c>
      <c r="O81" s="2">
        <f t="shared" si="16"/>
        <v>32.675399494270138</v>
      </c>
      <c r="P81" s="2">
        <f t="shared" si="17"/>
        <v>-0.13379033327014156</v>
      </c>
      <c r="Q81" s="2">
        <f t="shared" si="18"/>
        <v>0.69398444431891182</v>
      </c>
      <c r="R81" s="2">
        <v>36.430777304650505</v>
      </c>
      <c r="S81" s="2">
        <f t="shared" si="19"/>
        <v>32.807342188287407</v>
      </c>
      <c r="T81" s="2">
        <f t="shared" si="20"/>
        <v>-0.26573302728741055</v>
      </c>
      <c r="U81" s="2">
        <f t="shared" si="21"/>
        <v>2.7377345387467042</v>
      </c>
    </row>
    <row r="82" spans="1:21" x14ac:dyDescent="0.25">
      <c r="A82" t="s">
        <v>384</v>
      </c>
      <c r="B82" s="2">
        <v>8.1399999999999997E-3</v>
      </c>
      <c r="C82" s="2">
        <v>8.4000000000000003E-4</v>
      </c>
      <c r="D82" s="2">
        <v>13.3474</v>
      </c>
      <c r="E82" s="2">
        <v>4.4368699999999997E-2</v>
      </c>
      <c r="F82" s="2">
        <v>-2.2119E-2</v>
      </c>
      <c r="G82" s="2">
        <v>0.19434000000000001</v>
      </c>
      <c r="H82" s="2">
        <v>-4.7757000000000001E-2</v>
      </c>
      <c r="I82" s="2">
        <v>4.3569999999999998E-2</v>
      </c>
      <c r="J82" s="2">
        <f t="shared" si="11"/>
        <v>0.28227869999999999</v>
      </c>
      <c r="K82" s="2">
        <f t="shared" si="12"/>
        <v>32.686627916999996</v>
      </c>
      <c r="L82" s="2">
        <f t="shared" si="13"/>
        <v>34.460818100980639</v>
      </c>
      <c r="M82" s="1">
        <f t="shared" si="14"/>
        <v>1.0578654758393235E+24</v>
      </c>
      <c r="N82" s="2">
        <f t="shared" si="15"/>
        <v>34.283085267752554</v>
      </c>
      <c r="O82" s="2">
        <f t="shared" si="16"/>
        <v>32.675399494270138</v>
      </c>
      <c r="P82" s="2">
        <f t="shared" si="17"/>
        <v>1.1228422729857357E-2</v>
      </c>
      <c r="Q82" s="2">
        <f t="shared" si="18"/>
        <v>1.5822725434033109E-3</v>
      </c>
      <c r="R82" s="2">
        <v>36.430777304650505</v>
      </c>
      <c r="S82" s="2">
        <f t="shared" si="19"/>
        <v>32.807342188287407</v>
      </c>
      <c r="T82" s="2">
        <f t="shared" si="20"/>
        <v>-0.12071427128741163</v>
      </c>
      <c r="U82" s="2">
        <f t="shared" si="21"/>
        <v>0.18287781185076862</v>
      </c>
    </row>
    <row r="83" spans="1:21" x14ac:dyDescent="0.25">
      <c r="A83" t="s">
        <v>385</v>
      </c>
      <c r="B83" s="2">
        <v>8.1499999999999993E-3</v>
      </c>
      <c r="C83" s="2">
        <v>8.4000000000000003E-4</v>
      </c>
      <c r="D83" s="2">
        <v>13.1911</v>
      </c>
      <c r="E83" s="2">
        <v>3.9912999999999997E-2</v>
      </c>
      <c r="F83" s="2">
        <v>1.2958000000000001</v>
      </c>
      <c r="G83" s="2">
        <v>0.14101</v>
      </c>
      <c r="H83" s="2">
        <v>5.4059999999999997E-2</v>
      </c>
      <c r="I83" s="2">
        <v>4.2591999999999998E-2</v>
      </c>
      <c r="J83" s="2">
        <f t="shared" si="11"/>
        <v>0.22351499999999999</v>
      </c>
      <c r="K83" s="2">
        <f t="shared" si="12"/>
        <v>32.405374800000004</v>
      </c>
      <c r="L83" s="2">
        <f t="shared" si="13"/>
        <v>30.274359238331318</v>
      </c>
      <c r="M83" s="1">
        <f t="shared" si="14"/>
        <v>1.0591702966219882E+24</v>
      </c>
      <c r="N83" s="2">
        <f t="shared" si="15"/>
        <v>34.325371629461955</v>
      </c>
      <c r="O83" s="2">
        <f t="shared" si="16"/>
        <v>32.678076239485833</v>
      </c>
      <c r="P83" s="2">
        <f t="shared" si="17"/>
        <v>-0.2727014394858287</v>
      </c>
      <c r="Q83" s="2">
        <f t="shared" si="18"/>
        <v>1.4885434405647762</v>
      </c>
      <c r="R83" s="2">
        <v>36.475807726491439</v>
      </c>
      <c r="S83" s="2">
        <f t="shared" si="19"/>
        <v>32.810024588814301</v>
      </c>
      <c r="T83" s="2">
        <f t="shared" si="20"/>
        <v>-0.40464978881429658</v>
      </c>
      <c r="U83" s="2">
        <f t="shared" si="21"/>
        <v>3.2775195327847215</v>
      </c>
    </row>
    <row r="84" spans="1:21" x14ac:dyDescent="0.25">
      <c r="A84" t="s">
        <v>385</v>
      </c>
      <c r="B84" s="2">
        <v>8.1499999999999993E-3</v>
      </c>
      <c r="C84" s="2">
        <v>8.4000000000000003E-4</v>
      </c>
      <c r="D84" s="2">
        <v>13.1531</v>
      </c>
      <c r="E84" s="2">
        <v>3.40069E-2</v>
      </c>
      <c r="F84" s="2">
        <v>1.0717099999999999</v>
      </c>
      <c r="G84" s="2">
        <v>6.6356999999999999E-2</v>
      </c>
      <c r="H84" s="2">
        <v>-8.7219000000000005E-2</v>
      </c>
      <c r="I84" s="2">
        <v>2.5148E-2</v>
      </c>
      <c r="J84" s="2">
        <f t="shared" si="11"/>
        <v>0.12551190000000001</v>
      </c>
      <c r="K84" s="2">
        <f t="shared" si="12"/>
        <v>32.776636840000002</v>
      </c>
      <c r="L84" s="2">
        <f t="shared" si="13"/>
        <v>35.919258936681445</v>
      </c>
      <c r="M84" s="1">
        <f t="shared" si="14"/>
        <v>1.0591702966219882E+24</v>
      </c>
      <c r="N84" s="2">
        <f t="shared" si="15"/>
        <v>34.325371629461955</v>
      </c>
      <c r="O84" s="2">
        <f t="shared" si="16"/>
        <v>32.678076239485833</v>
      </c>
      <c r="P84" s="2">
        <f t="shared" si="17"/>
        <v>9.8560600514169039E-2</v>
      </c>
      <c r="Q84" s="2">
        <f t="shared" si="18"/>
        <v>0.61664735622621059</v>
      </c>
      <c r="R84" s="2">
        <v>36.475807726491439</v>
      </c>
      <c r="S84" s="2">
        <f t="shared" si="19"/>
        <v>32.810024588814301</v>
      </c>
      <c r="T84" s="2">
        <f t="shared" si="20"/>
        <v>-3.3387748814298845E-2</v>
      </c>
      <c r="U84" s="2">
        <f t="shared" si="21"/>
        <v>7.0762711685368365E-2</v>
      </c>
    </row>
    <row r="85" spans="1:21" x14ac:dyDescent="0.25">
      <c r="A85" t="s">
        <v>385</v>
      </c>
      <c r="B85" s="2">
        <v>8.1499999999999993E-3</v>
      </c>
      <c r="C85" s="2">
        <v>8.4000000000000003E-4</v>
      </c>
      <c r="D85" s="2">
        <v>13.081899999999999</v>
      </c>
      <c r="E85" s="2">
        <v>3.7869300000000002E-2</v>
      </c>
      <c r="F85" s="2">
        <v>1.24376</v>
      </c>
      <c r="G85" s="2">
        <v>0.15972</v>
      </c>
      <c r="H85" s="2">
        <v>-7.5539999999999996E-2</v>
      </c>
      <c r="I85" s="2">
        <v>2.9468999999999999E-2</v>
      </c>
      <c r="J85" s="2">
        <f t="shared" si="11"/>
        <v>0.22705829999999999</v>
      </c>
      <c r="K85" s="2">
        <f t="shared" si="12"/>
        <v>32.69417292</v>
      </c>
      <c r="L85" s="2">
        <f t="shared" si="13"/>
        <v>34.58076399983517</v>
      </c>
      <c r="M85" s="1">
        <f t="shared" si="14"/>
        <v>1.0591702966219882E+24</v>
      </c>
      <c r="N85" s="2">
        <f t="shared" si="15"/>
        <v>34.325371629461955</v>
      </c>
      <c r="O85" s="2">
        <f t="shared" si="16"/>
        <v>32.678076239485833</v>
      </c>
      <c r="P85" s="2">
        <f t="shared" si="17"/>
        <v>1.6096680514166906E-2</v>
      </c>
      <c r="Q85" s="2">
        <f t="shared" si="18"/>
        <v>5.0257153225369607E-3</v>
      </c>
      <c r="R85" s="2">
        <v>36.475807726491439</v>
      </c>
      <c r="S85" s="2">
        <f t="shared" si="19"/>
        <v>32.810024588814301</v>
      </c>
      <c r="T85" s="2">
        <f t="shared" si="20"/>
        <v>-0.11585166881430098</v>
      </c>
      <c r="U85" s="2">
        <f t="shared" si="21"/>
        <v>0.26033336037503046</v>
      </c>
    </row>
    <row r="86" spans="1:21" x14ac:dyDescent="0.25">
      <c r="A86" t="s">
        <v>386</v>
      </c>
      <c r="B86" s="2">
        <v>8.1700000000000002E-3</v>
      </c>
      <c r="C86" s="2">
        <v>8.4999999999999995E-4</v>
      </c>
      <c r="D86" s="2">
        <v>14.0375</v>
      </c>
      <c r="E86" s="2">
        <v>6.8480200000000005E-2</v>
      </c>
      <c r="F86" s="2">
        <v>-0.34776099999999999</v>
      </c>
      <c r="G86" s="2">
        <v>0.77915000000000001</v>
      </c>
      <c r="H86" s="2">
        <v>0.20665</v>
      </c>
      <c r="I86" s="2">
        <v>3.4333000000000002E-2</v>
      </c>
      <c r="J86" s="2">
        <f t="shared" si="11"/>
        <v>0.88196319999999995</v>
      </c>
      <c r="K86" s="2">
        <f t="shared" si="12"/>
        <v>32.532564633</v>
      </c>
      <c r="L86" s="2">
        <f t="shared" si="13"/>
        <v>32.100583488801369</v>
      </c>
      <c r="M86" s="1">
        <f t="shared" si="14"/>
        <v>1.0617799765465424E+24</v>
      </c>
      <c r="N86" s="2">
        <f t="shared" si="15"/>
        <v>34.409945596018574</v>
      </c>
      <c r="O86" s="2">
        <f t="shared" si="16"/>
        <v>32.683419929892267</v>
      </c>
      <c r="P86" s="2">
        <f t="shared" si="17"/>
        <v>-0.15085529689226718</v>
      </c>
      <c r="Q86" s="2">
        <f t="shared" si="18"/>
        <v>2.9256353760636768E-2</v>
      </c>
      <c r="R86" s="2">
        <v>36.56587058979958</v>
      </c>
      <c r="S86" s="2">
        <f t="shared" si="19"/>
        <v>32.815379589586911</v>
      </c>
      <c r="T86" s="2">
        <f t="shared" si="20"/>
        <v>-0.28281495658691114</v>
      </c>
      <c r="U86" s="2">
        <f t="shared" si="21"/>
        <v>0.1028262073336462</v>
      </c>
    </row>
    <row r="87" spans="1:21" x14ac:dyDescent="0.25">
      <c r="A87" t="s">
        <v>383</v>
      </c>
      <c r="B87" s="2">
        <v>8.1799999999999998E-3</v>
      </c>
      <c r="C87" s="2">
        <v>8.4000000000000003E-4</v>
      </c>
      <c r="D87" s="2">
        <v>12.963900000000001</v>
      </c>
      <c r="E87" s="2">
        <v>4.4646999999999999E-2</v>
      </c>
      <c r="F87" s="2">
        <v>0.72785</v>
      </c>
      <c r="G87" s="2">
        <v>8.4066000000000002E-2</v>
      </c>
      <c r="H87" s="2">
        <v>-6.6488000000000005E-2</v>
      </c>
      <c r="I87" s="2">
        <v>2.7913E-2</v>
      </c>
      <c r="J87" s="2">
        <f t="shared" si="11"/>
        <v>0.15662599999999999</v>
      </c>
      <c r="K87" s="2">
        <f t="shared" si="12"/>
        <v>32.472001390000003</v>
      </c>
      <c r="L87" s="2">
        <f t="shared" si="13"/>
        <v>31.217655091478729</v>
      </c>
      <c r="M87" s="1">
        <f t="shared" si="14"/>
        <v>1.0630848356880493E+24</v>
      </c>
      <c r="N87" s="2">
        <f t="shared" si="15"/>
        <v>34.452233200853385</v>
      </c>
      <c r="O87" s="2">
        <f t="shared" si="16"/>
        <v>32.68608689106923</v>
      </c>
      <c r="P87" s="2">
        <f t="shared" si="17"/>
        <v>-0.21408550106922775</v>
      </c>
      <c r="Q87" s="2">
        <f t="shared" si="18"/>
        <v>1.8683007914872778</v>
      </c>
      <c r="R87" s="2">
        <v>36.610903031251773</v>
      </c>
      <c r="S87" s="2">
        <f t="shared" si="19"/>
        <v>32.818052205818866</v>
      </c>
      <c r="T87" s="2">
        <f t="shared" si="20"/>
        <v>-0.3460508158188631</v>
      </c>
      <c r="U87" s="2">
        <f t="shared" si="21"/>
        <v>4.8814859226332175</v>
      </c>
    </row>
    <row r="88" spans="1:21" x14ac:dyDescent="0.25">
      <c r="A88" t="s">
        <v>388</v>
      </c>
      <c r="B88" s="2">
        <v>8.2100000000000003E-3</v>
      </c>
      <c r="C88" s="2">
        <v>8.4000000000000003E-4</v>
      </c>
      <c r="D88" s="2">
        <v>14.2234</v>
      </c>
      <c r="E88" s="2">
        <v>0.11945</v>
      </c>
      <c r="F88" s="2">
        <v>-1.0968599999999999</v>
      </c>
      <c r="G88" s="2">
        <v>0.26918999999999998</v>
      </c>
      <c r="H88" s="2">
        <v>8.5810000000000001E-3</v>
      </c>
      <c r="I88" s="2">
        <v>9.2626E-2</v>
      </c>
      <c r="J88" s="2">
        <f t="shared" si="11"/>
        <v>0.48126599999999997</v>
      </c>
      <c r="K88" s="2">
        <f t="shared" si="12"/>
        <v>33.228303050000001</v>
      </c>
      <c r="L88" s="2">
        <f t="shared" si="13"/>
        <v>44.2242636009574</v>
      </c>
      <c r="M88" s="1">
        <f t="shared" si="14"/>
        <v>1.0669994898271983E+24</v>
      </c>
      <c r="N88" s="2">
        <f t="shared" si="15"/>
        <v>34.57909850150962</v>
      </c>
      <c r="O88" s="2">
        <f t="shared" si="16"/>
        <v>32.694068333798356</v>
      </c>
      <c r="P88" s="2">
        <f t="shared" si="17"/>
        <v>0.5342347162016452</v>
      </c>
      <c r="Q88" s="2">
        <f t="shared" si="18"/>
        <v>1.2322358803043194</v>
      </c>
      <c r="R88" s="2">
        <v>36.746004394710532</v>
      </c>
      <c r="S88" s="2">
        <f t="shared" si="19"/>
        <v>32.826050613200579</v>
      </c>
      <c r="T88" s="2">
        <f t="shared" si="20"/>
        <v>0.40225243679942224</v>
      </c>
      <c r="U88" s="2">
        <f t="shared" si="21"/>
        <v>0.69859746447642956</v>
      </c>
    </row>
    <row r="89" spans="1:21" x14ac:dyDescent="0.25">
      <c r="A89" t="s">
        <v>389</v>
      </c>
      <c r="B89" s="2">
        <v>8.3800000000000003E-3</v>
      </c>
      <c r="C89" s="2">
        <v>8.4999999999999995E-4</v>
      </c>
      <c r="D89" s="2">
        <v>14.130699999999999</v>
      </c>
      <c r="E89" s="2">
        <v>3.1428299999999999E-2</v>
      </c>
      <c r="F89" s="2">
        <v>-0.73254799999999998</v>
      </c>
      <c r="G89" s="2">
        <v>4.6242999999999999E-2</v>
      </c>
      <c r="H89" s="2">
        <v>0.19613</v>
      </c>
      <c r="I89" s="2">
        <v>2.2641999999999999E-2</v>
      </c>
      <c r="J89" s="2">
        <f t="shared" si="11"/>
        <v>0.10031329999999999</v>
      </c>
      <c r="K89" s="2">
        <f t="shared" si="12"/>
        <v>32.602128543999996</v>
      </c>
      <c r="L89" s="2">
        <f t="shared" si="13"/>
        <v>33.145586552183261</v>
      </c>
      <c r="M89" s="1">
        <f t="shared" si="14"/>
        <v>1.0891847033028946E+24</v>
      </c>
      <c r="N89" s="2">
        <f t="shared" si="15"/>
        <v>35.298072305496504</v>
      </c>
      <c r="O89" s="2">
        <f t="shared" si="16"/>
        <v>32.738754941961005</v>
      </c>
      <c r="P89" s="2">
        <f t="shared" si="17"/>
        <v>-0.13662639796100962</v>
      </c>
      <c r="Q89" s="2">
        <f t="shared" si="18"/>
        <v>1.8550354017023631</v>
      </c>
      <c r="R89" s="2">
        <v>37.511693219928731</v>
      </c>
      <c r="S89" s="2">
        <f t="shared" si="19"/>
        <v>32.870833339878516</v>
      </c>
      <c r="T89" s="2">
        <f t="shared" si="20"/>
        <v>-0.26870479587852003</v>
      </c>
      <c r="U89" s="2">
        <f t="shared" si="21"/>
        <v>7.1751965219078651</v>
      </c>
    </row>
    <row r="90" spans="1:21" x14ac:dyDescent="0.25">
      <c r="A90" t="s">
        <v>389</v>
      </c>
      <c r="B90" s="2">
        <v>8.3800000000000003E-3</v>
      </c>
      <c r="C90" s="2">
        <v>8.4999999999999995E-4</v>
      </c>
      <c r="D90" s="2">
        <v>14.0657</v>
      </c>
      <c r="E90" s="2">
        <v>4.4955500000000002E-2</v>
      </c>
      <c r="F90" s="2">
        <v>-0.57074400000000003</v>
      </c>
      <c r="G90" s="2">
        <v>0.51398999999999995</v>
      </c>
      <c r="H90" s="2">
        <v>0.13056999999999999</v>
      </c>
      <c r="I90" s="2">
        <v>5.2304999999999997E-2</v>
      </c>
      <c r="J90" s="2">
        <f t="shared" si="11"/>
        <v>0.61125050000000003</v>
      </c>
      <c r="K90" s="2">
        <f t="shared" si="12"/>
        <v>32.766116531999998</v>
      </c>
      <c r="L90" s="2">
        <f t="shared" si="13"/>
        <v>35.745658864658921</v>
      </c>
      <c r="M90" s="1">
        <f t="shared" si="14"/>
        <v>1.0891847033028946E+24</v>
      </c>
      <c r="N90" s="2">
        <f t="shared" si="15"/>
        <v>35.298072305496504</v>
      </c>
      <c r="O90" s="2">
        <f t="shared" si="16"/>
        <v>32.738754941961005</v>
      </c>
      <c r="P90" s="2">
        <f t="shared" si="17"/>
        <v>2.7361590038992745E-2</v>
      </c>
      <c r="Q90" s="2">
        <f t="shared" si="18"/>
        <v>2.0037531048594025E-3</v>
      </c>
      <c r="R90" s="2">
        <v>37.511693219928731</v>
      </c>
      <c r="S90" s="2">
        <f t="shared" si="19"/>
        <v>32.870833339878516</v>
      </c>
      <c r="T90" s="2">
        <f t="shared" si="20"/>
        <v>-0.10471680787851767</v>
      </c>
      <c r="U90" s="2">
        <f t="shared" si="21"/>
        <v>2.934906940038657E-2</v>
      </c>
    </row>
    <row r="91" spans="1:21" x14ac:dyDescent="0.25">
      <c r="A91" t="s">
        <v>390</v>
      </c>
      <c r="B91" s="2">
        <v>8.5500000000000003E-3</v>
      </c>
      <c r="C91" s="2">
        <v>8.4000000000000003E-4</v>
      </c>
      <c r="D91" s="2">
        <v>13.7677</v>
      </c>
      <c r="E91" s="2">
        <v>3.9780500000000003E-2</v>
      </c>
      <c r="F91" s="2">
        <v>-0.37573200000000001</v>
      </c>
      <c r="G91" s="2">
        <v>9.0642E-2</v>
      </c>
      <c r="H91" s="2">
        <v>9.7961000000000006E-2</v>
      </c>
      <c r="I91" s="2">
        <v>3.9718000000000003E-2</v>
      </c>
      <c r="J91" s="2">
        <f t="shared" si="11"/>
        <v>0.1701405</v>
      </c>
      <c r="K91" s="2">
        <f t="shared" si="12"/>
        <v>32.598849465999997</v>
      </c>
      <c r="L91" s="2">
        <f t="shared" si="13"/>
        <v>33.095572127893384</v>
      </c>
      <c r="M91" s="1">
        <f t="shared" si="14"/>
        <v>1.111373610799529E+24</v>
      </c>
      <c r="N91" s="2">
        <f t="shared" si="15"/>
        <v>36.017165824548947</v>
      </c>
      <c r="O91" s="2">
        <f t="shared" si="16"/>
        <v>32.78254767690035</v>
      </c>
      <c r="P91" s="2">
        <f t="shared" si="17"/>
        <v>-0.18369821090035288</v>
      </c>
      <c r="Q91" s="2">
        <f t="shared" si="18"/>
        <v>1.1657205261882317</v>
      </c>
      <c r="R91" s="2">
        <v>38.277576553241474</v>
      </c>
      <c r="S91" s="2">
        <f t="shared" si="19"/>
        <v>32.914722168659928</v>
      </c>
      <c r="T91" s="2">
        <f t="shared" si="20"/>
        <v>-0.31587270265993084</v>
      </c>
      <c r="U91" s="2">
        <f t="shared" si="21"/>
        <v>3.4467420546086704</v>
      </c>
    </row>
    <row r="92" spans="1:21" x14ac:dyDescent="0.25">
      <c r="A92" t="s">
        <v>381</v>
      </c>
      <c r="B92" s="2">
        <v>8.5500000000000003E-3</v>
      </c>
      <c r="C92" s="2">
        <v>8.4000000000000003E-4</v>
      </c>
      <c r="D92" s="2">
        <v>13.907400000000001</v>
      </c>
      <c r="E92" s="2">
        <v>4.6230800000000002E-2</v>
      </c>
      <c r="F92" s="2">
        <v>-0.43131900000000001</v>
      </c>
      <c r="G92" s="2">
        <v>5.4625E-2</v>
      </c>
      <c r="H92" s="2">
        <v>8.7679999999999994E-2</v>
      </c>
      <c r="I92" s="2">
        <v>2.3619000000000001E-2</v>
      </c>
      <c r="J92" s="2">
        <f t="shared" si="11"/>
        <v>0.1244748</v>
      </c>
      <c r="K92" s="2">
        <f t="shared" si="12"/>
        <v>32.762557706999999</v>
      </c>
      <c r="L92" s="2">
        <f t="shared" si="13"/>
        <v>35.687123303032216</v>
      </c>
      <c r="M92" s="1">
        <f t="shared" si="14"/>
        <v>1.111373610799529E+24</v>
      </c>
      <c r="N92" s="2">
        <f t="shared" si="15"/>
        <v>36.017165824548947</v>
      </c>
      <c r="O92" s="2">
        <f t="shared" si="16"/>
        <v>32.78254767690035</v>
      </c>
      <c r="P92" s="2">
        <f t="shared" si="17"/>
        <v>-1.9989969900350957E-2</v>
      </c>
      <c r="Q92" s="2">
        <f t="shared" si="18"/>
        <v>2.5790597640744654E-2</v>
      </c>
      <c r="R92" s="2">
        <v>38.277576553241474</v>
      </c>
      <c r="S92" s="2">
        <f t="shared" si="19"/>
        <v>32.914722168659928</v>
      </c>
      <c r="T92" s="2">
        <f t="shared" si="20"/>
        <v>-0.15216446165992892</v>
      </c>
      <c r="U92" s="2">
        <f t="shared" si="21"/>
        <v>1.4943887636569431</v>
      </c>
    </row>
    <row r="93" spans="1:21" x14ac:dyDescent="0.25">
      <c r="A93" t="s">
        <v>391</v>
      </c>
      <c r="B93" s="2">
        <v>8.5699999999999995E-3</v>
      </c>
      <c r="C93" s="2">
        <v>8.4000000000000003E-4</v>
      </c>
      <c r="D93" s="2">
        <v>13.488300000000001</v>
      </c>
      <c r="E93" s="2">
        <v>3.82032E-2</v>
      </c>
      <c r="F93" s="2">
        <v>-0.71441299999999996</v>
      </c>
      <c r="G93" s="2">
        <v>7.8953999999999996E-2</v>
      </c>
      <c r="H93" s="2">
        <v>-5.5197999999999997E-2</v>
      </c>
      <c r="I93" s="2">
        <v>3.2438000000000002E-2</v>
      </c>
      <c r="J93" s="2">
        <f t="shared" si="11"/>
        <v>0.14959519999999998</v>
      </c>
      <c r="K93" s="2">
        <f t="shared" si="12"/>
        <v>32.749051029</v>
      </c>
      <c r="L93" s="2">
        <f t="shared" si="13"/>
        <v>35.465836352267566</v>
      </c>
      <c r="M93" s="1">
        <f t="shared" si="14"/>
        <v>1.1139843133209949E+24</v>
      </c>
      <c r="N93" s="2">
        <f t="shared" si="15"/>
        <v>36.101772931214512</v>
      </c>
      <c r="O93" s="2">
        <f t="shared" si="16"/>
        <v>32.78764265154166</v>
      </c>
      <c r="P93" s="2">
        <f t="shared" si="17"/>
        <v>-3.8591622541659376E-2</v>
      </c>
      <c r="Q93" s="2">
        <f t="shared" si="18"/>
        <v>6.6550413665795102E-2</v>
      </c>
      <c r="R93" s="2">
        <v>38.367693260823415</v>
      </c>
      <c r="S93" s="2">
        <f t="shared" si="19"/>
        <v>32.919828446837272</v>
      </c>
      <c r="T93" s="2">
        <f t="shared" si="20"/>
        <v>-0.17077741783727163</v>
      </c>
      <c r="U93" s="2">
        <f t="shared" si="21"/>
        <v>1.3032435013568375</v>
      </c>
    </row>
    <row r="94" spans="1:21" x14ac:dyDescent="0.25">
      <c r="A94" t="s">
        <v>392</v>
      </c>
      <c r="B94" s="2">
        <v>8.6099999999999996E-3</v>
      </c>
      <c r="C94" s="2">
        <v>8.4000000000000003E-4</v>
      </c>
      <c r="D94" s="2">
        <v>13.6936</v>
      </c>
      <c r="E94" s="2">
        <v>5.4456600000000001E-2</v>
      </c>
      <c r="F94" s="2">
        <v>-0.21095800000000001</v>
      </c>
      <c r="G94" s="2">
        <v>0.19983999999999999</v>
      </c>
      <c r="H94" s="2">
        <v>2.8562000000000001E-2</v>
      </c>
      <c r="I94" s="2">
        <v>3.4936000000000002E-2</v>
      </c>
      <c r="J94" s="2">
        <f t="shared" si="11"/>
        <v>0.28923260000000001</v>
      </c>
      <c r="K94" s="2">
        <f t="shared" si="12"/>
        <v>32.766190113999997</v>
      </c>
      <c r="L94" s="2">
        <f t="shared" si="13"/>
        <v>35.746870154115456</v>
      </c>
      <c r="M94" s="1">
        <f t="shared" si="14"/>
        <v>1.1192058717038281E+24</v>
      </c>
      <c r="N94" s="2">
        <f t="shared" si="15"/>
        <v>36.270992113953405</v>
      </c>
      <c r="O94" s="2">
        <f t="shared" si="16"/>
        <v>32.797797174610551</v>
      </c>
      <c r="P94" s="2">
        <f t="shared" si="17"/>
        <v>-3.1607060610554072E-2</v>
      </c>
      <c r="Q94" s="2">
        <f t="shared" si="18"/>
        <v>1.1941908391273676E-2</v>
      </c>
      <c r="R94" s="2">
        <v>38.54793475067423</v>
      </c>
      <c r="S94" s="2">
        <f t="shared" si="19"/>
        <v>32.93000557595402</v>
      </c>
      <c r="T94" s="2">
        <f t="shared" si="20"/>
        <v>-0.16381546195402308</v>
      </c>
      <c r="U94" s="2">
        <f t="shared" si="21"/>
        <v>0.32078592045664622</v>
      </c>
    </row>
    <row r="95" spans="1:21" x14ac:dyDescent="0.25">
      <c r="A95" t="s">
        <v>395</v>
      </c>
      <c r="B95" s="2">
        <v>8.6300000000000005E-3</v>
      </c>
      <c r="C95" s="2">
        <v>8.4999999999999995E-4</v>
      </c>
      <c r="D95" s="2">
        <v>13.4087</v>
      </c>
      <c r="E95" s="2">
        <v>4.2331800000000003E-2</v>
      </c>
      <c r="F95" s="2">
        <v>-1.7991200000000001</v>
      </c>
      <c r="G95" s="2">
        <v>4.1763000000000002E-2</v>
      </c>
      <c r="H95" s="2">
        <v>3.104E-3</v>
      </c>
      <c r="I95" s="2">
        <v>2.7282000000000001E-2</v>
      </c>
      <c r="J95" s="2">
        <f t="shared" si="11"/>
        <v>0.1113768</v>
      </c>
      <c r="K95" s="2">
        <f t="shared" si="12"/>
        <v>32.327513840000002</v>
      </c>
      <c r="L95" s="2">
        <f t="shared" si="13"/>
        <v>29.208063760694795</v>
      </c>
      <c r="M95" s="1">
        <f t="shared" si="14"/>
        <v>1.1218167275621411E+24</v>
      </c>
      <c r="N95" s="2">
        <f t="shared" si="15"/>
        <v>36.355604189927753</v>
      </c>
      <c r="O95" s="2">
        <f t="shared" si="16"/>
        <v>32.802856832668816</v>
      </c>
      <c r="P95" s="2">
        <f t="shared" si="17"/>
        <v>-0.47534299266881419</v>
      </c>
      <c r="Q95" s="2">
        <f t="shared" si="18"/>
        <v>18.214813143309772</v>
      </c>
      <c r="R95" s="2">
        <v>38.638059532822837</v>
      </c>
      <c r="S95" s="2">
        <f t="shared" si="19"/>
        <v>32.935076536524114</v>
      </c>
      <c r="T95" s="2">
        <f t="shared" si="20"/>
        <v>-0.60756269652411277</v>
      </c>
      <c r="U95" s="2">
        <f t="shared" si="21"/>
        <v>29.757245648138806</v>
      </c>
    </row>
    <row r="96" spans="1:21" x14ac:dyDescent="0.25">
      <c r="A96" t="s">
        <v>395</v>
      </c>
      <c r="B96" s="2">
        <v>8.6300000000000005E-3</v>
      </c>
      <c r="C96" s="2">
        <v>8.4999999999999995E-4</v>
      </c>
      <c r="D96" s="2">
        <v>13.372299999999999</v>
      </c>
      <c r="E96" s="2">
        <v>3.8197200000000001E-2</v>
      </c>
      <c r="F96" s="2">
        <v>-1.86653</v>
      </c>
      <c r="G96" s="2">
        <v>3.2073999999999998E-2</v>
      </c>
      <c r="H96" s="2">
        <v>-2.2537000000000001E-2</v>
      </c>
      <c r="I96" s="2">
        <v>2.4767999999999998E-2</v>
      </c>
      <c r="J96" s="2">
        <f t="shared" si="11"/>
        <v>9.5039200000000004E-2</v>
      </c>
      <c r="K96" s="2">
        <f t="shared" si="12"/>
        <v>32.361460899999997</v>
      </c>
      <c r="L96" s="2">
        <f t="shared" si="13"/>
        <v>29.668267082191964</v>
      </c>
      <c r="M96" s="1">
        <f t="shared" si="14"/>
        <v>1.1218167275621411E+24</v>
      </c>
      <c r="N96" s="2">
        <f t="shared" si="15"/>
        <v>36.355604189927753</v>
      </c>
      <c r="O96" s="2">
        <f t="shared" si="16"/>
        <v>32.802856832668816</v>
      </c>
      <c r="P96" s="2">
        <f t="shared" si="17"/>
        <v>-0.4413959326688186</v>
      </c>
      <c r="Q96" s="2">
        <f t="shared" si="18"/>
        <v>21.57004792401548</v>
      </c>
      <c r="R96" s="2">
        <v>38.638059532822837</v>
      </c>
      <c r="S96" s="2">
        <f t="shared" si="19"/>
        <v>32.935076536524114</v>
      </c>
      <c r="T96" s="2">
        <f t="shared" si="20"/>
        <v>-0.57361563652411718</v>
      </c>
      <c r="U96" s="2">
        <f t="shared" si="21"/>
        <v>36.42809153045836</v>
      </c>
    </row>
    <row r="97" spans="1:21" x14ac:dyDescent="0.25">
      <c r="A97" t="s">
        <v>395</v>
      </c>
      <c r="B97" s="2">
        <v>8.6300000000000005E-3</v>
      </c>
      <c r="C97" s="2">
        <v>8.4999999999999995E-4</v>
      </c>
      <c r="D97" s="2">
        <v>13.3703</v>
      </c>
      <c r="E97" s="2">
        <v>4.42151E-2</v>
      </c>
      <c r="F97" s="2">
        <v>-1.92038</v>
      </c>
      <c r="G97" s="2">
        <v>4.5567000000000003E-2</v>
      </c>
      <c r="H97" s="2">
        <v>-3.3830000000000002E-3</v>
      </c>
      <c r="I97" s="2">
        <v>2.8549000000000001E-2</v>
      </c>
      <c r="J97" s="2">
        <f t="shared" si="11"/>
        <v>0.11833110000000001</v>
      </c>
      <c r="K97" s="2">
        <f t="shared" si="12"/>
        <v>32.29159293</v>
      </c>
      <c r="L97" s="2">
        <f t="shared" si="13"/>
        <v>28.728872770930803</v>
      </c>
      <c r="M97" s="1">
        <f t="shared" si="14"/>
        <v>1.1218167275621411E+24</v>
      </c>
      <c r="N97" s="2">
        <f t="shared" si="15"/>
        <v>36.355604189927753</v>
      </c>
      <c r="O97" s="2">
        <f t="shared" si="16"/>
        <v>32.802856832668816</v>
      </c>
      <c r="P97" s="2">
        <f t="shared" si="17"/>
        <v>-0.51126390266881572</v>
      </c>
      <c r="Q97" s="2">
        <f t="shared" si="18"/>
        <v>18.667770722449234</v>
      </c>
      <c r="R97" s="2">
        <v>38.638059532822837</v>
      </c>
      <c r="S97" s="2">
        <f t="shared" si="19"/>
        <v>32.935076536524114</v>
      </c>
      <c r="T97" s="2">
        <f t="shared" si="20"/>
        <v>-0.64348360652411429</v>
      </c>
      <c r="U97" s="2">
        <f t="shared" si="21"/>
        <v>29.571759875594381</v>
      </c>
    </row>
    <row r="98" spans="1:21" x14ac:dyDescent="0.25">
      <c r="A98" t="s">
        <v>393</v>
      </c>
      <c r="B98" s="2">
        <v>8.6400000000000001E-3</v>
      </c>
      <c r="C98" s="2">
        <v>8.4999999999999995E-4</v>
      </c>
      <c r="D98" s="2">
        <v>13.6576</v>
      </c>
      <c r="E98" s="2">
        <v>4.1533199999999999E-2</v>
      </c>
      <c r="F98" s="2">
        <v>-5.6959999999999997E-2</v>
      </c>
      <c r="G98" s="2">
        <v>5.5661000000000002E-2</v>
      </c>
      <c r="H98" s="2">
        <v>0.11502999999999999</v>
      </c>
      <c r="I98" s="2">
        <v>2.7945999999999999E-2</v>
      </c>
      <c r="J98" s="2">
        <f t="shared" si="11"/>
        <v>0.12514020000000001</v>
      </c>
      <c r="K98" s="2">
        <f t="shared" si="12"/>
        <v>32.482182980000005</v>
      </c>
      <c r="L98" s="2">
        <f t="shared" si="13"/>
        <v>31.364371985257772</v>
      </c>
      <c r="M98" s="1">
        <f t="shared" si="14"/>
        <v>1.1231221746573537E+24</v>
      </c>
      <c r="N98" s="2">
        <f t="shared" si="15"/>
        <v>36.3979108490445</v>
      </c>
      <c r="O98" s="2">
        <f t="shared" si="16"/>
        <v>32.805382284623036</v>
      </c>
      <c r="P98" s="2">
        <f t="shared" si="17"/>
        <v>-0.32319930462303148</v>
      </c>
      <c r="Q98" s="2">
        <f t="shared" si="18"/>
        <v>6.6703273231305396</v>
      </c>
      <c r="R98" s="2">
        <v>38.683122933176634</v>
      </c>
      <c r="S98" s="2">
        <f t="shared" si="19"/>
        <v>32.937607639606242</v>
      </c>
      <c r="T98" s="2">
        <f t="shared" si="20"/>
        <v>-0.45542465960623701</v>
      </c>
      <c r="U98" s="2">
        <f t="shared" si="21"/>
        <v>13.244616731156068</v>
      </c>
    </row>
    <row r="99" spans="1:21" x14ac:dyDescent="0.25">
      <c r="A99" t="s">
        <v>394</v>
      </c>
      <c r="B99" s="2">
        <v>8.8299999999999993E-3</v>
      </c>
      <c r="C99" s="2">
        <v>8.4000000000000003E-4</v>
      </c>
      <c r="D99" s="2">
        <v>13.6289</v>
      </c>
      <c r="E99" s="2">
        <v>2.8453800000000001E-2</v>
      </c>
      <c r="F99" s="2">
        <v>-1.5889599999999999</v>
      </c>
      <c r="G99" s="2">
        <v>4.0288999999999998E-2</v>
      </c>
      <c r="H99" s="2">
        <v>-0.106243</v>
      </c>
      <c r="I99" s="2">
        <v>2.4412E-2</v>
      </c>
      <c r="J99" s="2">
        <f t="shared" si="11"/>
        <v>9.3154799999999996E-2</v>
      </c>
      <c r="K99" s="2">
        <f t="shared" si="12"/>
        <v>32.92086347</v>
      </c>
      <c r="L99" s="2">
        <f t="shared" si="13"/>
        <v>38.385985419039677</v>
      </c>
      <c r="M99" s="1">
        <f t="shared" si="14"/>
        <v>1.1479280969009756E+24</v>
      </c>
      <c r="N99" s="2">
        <f t="shared" si="15"/>
        <v>37.201816040060017</v>
      </c>
      <c r="O99" s="2">
        <f t="shared" si="16"/>
        <v>32.852820704372689</v>
      </c>
      <c r="P99" s="2">
        <f t="shared" si="17"/>
        <v>6.8042765627311041E-2</v>
      </c>
      <c r="Q99" s="2">
        <f t="shared" si="18"/>
        <v>0.5335233596925214</v>
      </c>
      <c r="R99" s="2">
        <v>39.539455371496707</v>
      </c>
      <c r="S99" s="2">
        <f t="shared" si="19"/>
        <v>32.985153414571798</v>
      </c>
      <c r="T99" s="2">
        <f t="shared" si="20"/>
        <v>-6.4289944571797264E-2</v>
      </c>
      <c r="U99" s="2">
        <f t="shared" si="21"/>
        <v>0.47629456646844764</v>
      </c>
    </row>
    <row r="100" spans="1:21" x14ac:dyDescent="0.25">
      <c r="A100" t="s">
        <v>396</v>
      </c>
      <c r="B100" s="2">
        <v>9.0600000000000003E-3</v>
      </c>
      <c r="C100" s="2">
        <v>8.4000000000000003E-4</v>
      </c>
      <c r="D100" s="2">
        <v>13.904500000000001</v>
      </c>
      <c r="E100" s="2">
        <v>9.3669199999999994E-2</v>
      </c>
      <c r="F100" s="2">
        <v>-0.92837099999999995</v>
      </c>
      <c r="G100" s="2">
        <v>3.5466999999999999E-2</v>
      </c>
      <c r="H100" s="2">
        <v>4.4488E-2</v>
      </c>
      <c r="I100" s="2">
        <v>3.0564999999999998E-2</v>
      </c>
      <c r="J100" s="2">
        <f t="shared" si="11"/>
        <v>0.15970119999999999</v>
      </c>
      <c r="K100" s="2">
        <f t="shared" si="12"/>
        <v>32.821782022999997</v>
      </c>
      <c r="L100" s="2">
        <f t="shared" si="13"/>
        <v>36.673841577271325</v>
      </c>
      <c r="M100" s="1">
        <f t="shared" si="14"/>
        <v>1.1779624880377894E+24</v>
      </c>
      <c r="N100" s="2">
        <f t="shared" si="15"/>
        <v>38.175164368203028</v>
      </c>
      <c r="O100" s="2">
        <f t="shared" si="16"/>
        <v>32.908904578223158</v>
      </c>
      <c r="P100" s="2">
        <f t="shared" si="17"/>
        <v>-8.7122555223160703E-2</v>
      </c>
      <c r="Q100" s="2">
        <f t="shared" si="18"/>
        <v>0.29760817033364478</v>
      </c>
      <c r="R100" s="2">
        <v>40.576393232496748</v>
      </c>
      <c r="S100" s="2">
        <f t="shared" si="19"/>
        <v>33.041367203526136</v>
      </c>
      <c r="T100" s="2">
        <f t="shared" si="20"/>
        <v>-0.2195851805261384</v>
      </c>
      <c r="U100" s="2">
        <f t="shared" si="21"/>
        <v>1.890556647636614</v>
      </c>
    </row>
    <row r="101" spans="1:21" x14ac:dyDescent="0.25">
      <c r="A101" t="s">
        <v>396</v>
      </c>
      <c r="B101" s="2">
        <v>9.0600000000000003E-3</v>
      </c>
      <c r="C101" s="2">
        <v>8.4000000000000003E-4</v>
      </c>
      <c r="D101" s="2">
        <v>14.057399999999999</v>
      </c>
      <c r="E101" s="2">
        <v>9.4973199999999994E-2</v>
      </c>
      <c r="F101" s="2">
        <v>-0.90061899999999995</v>
      </c>
      <c r="G101" s="2">
        <v>5.2110999999999998E-2</v>
      </c>
      <c r="H101" s="2">
        <v>0.10329000000000001</v>
      </c>
      <c r="I101" s="2">
        <v>3.4937000000000003E-2</v>
      </c>
      <c r="J101" s="2">
        <f t="shared" si="11"/>
        <v>0.18202119999999999</v>
      </c>
      <c r="K101" s="2">
        <f t="shared" si="12"/>
        <v>32.794711307</v>
      </c>
      <c r="L101" s="2">
        <f t="shared" si="13"/>
        <v>36.219484212139555</v>
      </c>
      <c r="M101" s="1">
        <f t="shared" si="14"/>
        <v>1.1779624880377894E+24</v>
      </c>
      <c r="N101" s="2">
        <f t="shared" si="15"/>
        <v>38.175164368203028</v>
      </c>
      <c r="O101" s="2">
        <f t="shared" si="16"/>
        <v>32.908904578223158</v>
      </c>
      <c r="P101" s="2">
        <f t="shared" si="17"/>
        <v>-0.11419327122315792</v>
      </c>
      <c r="Q101" s="2">
        <f t="shared" si="18"/>
        <v>0.39358367978545139</v>
      </c>
      <c r="R101" s="2">
        <v>40.576393232496748</v>
      </c>
      <c r="S101" s="2">
        <f t="shared" si="19"/>
        <v>33.041367203526136</v>
      </c>
      <c r="T101" s="2">
        <f t="shared" si="20"/>
        <v>-0.24665589652613562</v>
      </c>
      <c r="U101" s="2">
        <f t="shared" si="21"/>
        <v>1.836280650141672</v>
      </c>
    </row>
    <row r="102" spans="1:21" x14ac:dyDescent="0.25">
      <c r="A102" t="s">
        <v>397</v>
      </c>
      <c r="B102" s="2">
        <v>9.2499999999999995E-3</v>
      </c>
      <c r="C102" s="2">
        <v>8.4000000000000003E-4</v>
      </c>
      <c r="D102" s="2">
        <v>13.827299999999999</v>
      </c>
      <c r="E102" s="2">
        <v>4.1869999999999997E-2</v>
      </c>
      <c r="F102" s="2">
        <v>-1.3073999999999999</v>
      </c>
      <c r="G102" s="2">
        <v>6.2715000000000007E-2</v>
      </c>
      <c r="H102" s="2">
        <v>-2.5522E-2</v>
      </c>
      <c r="I102" s="2">
        <v>2.7859999999999999E-2</v>
      </c>
      <c r="J102" s="2">
        <f t="shared" si="11"/>
        <v>0.13244500000000001</v>
      </c>
      <c r="K102" s="2">
        <f t="shared" si="12"/>
        <v>32.907996060000002</v>
      </c>
      <c r="L102" s="2">
        <f t="shared" si="13"/>
        <v>38.159195674372057</v>
      </c>
      <c r="M102" s="1">
        <f t="shared" si="14"/>
        <v>1.2027786017772717E+24</v>
      </c>
      <c r="N102" s="2">
        <f t="shared" si="15"/>
        <v>38.979399843105831</v>
      </c>
      <c r="O102" s="2">
        <f t="shared" si="16"/>
        <v>32.954175740501917</v>
      </c>
      <c r="P102" s="2">
        <f t="shared" si="17"/>
        <v>-4.6179680501914788E-2</v>
      </c>
      <c r="Q102" s="2">
        <f t="shared" si="18"/>
        <v>0.12157120249383488</v>
      </c>
      <c r="R102" s="2">
        <v>41.43326241659895</v>
      </c>
      <c r="S102" s="2">
        <f t="shared" si="19"/>
        <v>33.086745652943847</v>
      </c>
      <c r="T102" s="2">
        <f t="shared" si="20"/>
        <v>-0.17874959294384496</v>
      </c>
      <c r="U102" s="2">
        <f t="shared" si="21"/>
        <v>1.8214572706244996</v>
      </c>
    </row>
    <row r="103" spans="1:21" x14ac:dyDescent="0.25">
      <c r="A103" t="s">
        <v>397</v>
      </c>
      <c r="B103" s="2">
        <v>9.2499999999999995E-3</v>
      </c>
      <c r="C103" s="2">
        <v>8.4000000000000003E-4</v>
      </c>
      <c r="D103" s="2">
        <v>13.8683</v>
      </c>
      <c r="E103" s="2">
        <v>3.4497800000000002E-2</v>
      </c>
      <c r="F103" s="2">
        <v>-1.58877</v>
      </c>
      <c r="G103" s="2">
        <v>3.0509000000000001E-2</v>
      </c>
      <c r="H103" s="2">
        <v>-2.8804E-2</v>
      </c>
      <c r="I103" s="2">
        <v>2.3640999999999999E-2</v>
      </c>
      <c r="J103" s="2">
        <f t="shared" si="11"/>
        <v>8.8647799999999999E-2</v>
      </c>
      <c r="K103" s="2">
        <f t="shared" si="12"/>
        <v>32.917907329999998</v>
      </c>
      <c r="L103" s="2">
        <f t="shared" si="13"/>
        <v>38.333764104981512</v>
      </c>
      <c r="M103" s="1">
        <f t="shared" si="14"/>
        <v>1.2027786017772717E+24</v>
      </c>
      <c r="N103" s="2">
        <f t="shared" si="15"/>
        <v>38.979399843105831</v>
      </c>
      <c r="O103" s="2">
        <f t="shared" si="16"/>
        <v>32.954175740501917</v>
      </c>
      <c r="P103" s="2">
        <f t="shared" si="17"/>
        <v>-3.6268410501918424E-2</v>
      </c>
      <c r="Q103" s="2">
        <f t="shared" si="18"/>
        <v>0.16738676696258709</v>
      </c>
      <c r="R103" s="2">
        <v>41.43326241659895</v>
      </c>
      <c r="S103" s="2">
        <f t="shared" si="19"/>
        <v>33.086745652943847</v>
      </c>
      <c r="T103" s="2">
        <f t="shared" si="20"/>
        <v>-0.1688383229438486</v>
      </c>
      <c r="U103" s="2">
        <f t="shared" si="21"/>
        <v>3.6274892600507314</v>
      </c>
    </row>
    <row r="104" spans="1:21" x14ac:dyDescent="0.25">
      <c r="A104" t="s">
        <v>397</v>
      </c>
      <c r="B104" s="2">
        <v>9.2499999999999995E-3</v>
      </c>
      <c r="C104" s="2">
        <v>8.4000000000000003E-4</v>
      </c>
      <c r="D104" s="2">
        <v>13.8788</v>
      </c>
      <c r="E104" s="2">
        <v>3.9651800000000001E-2</v>
      </c>
      <c r="F104" s="2">
        <v>-1.5088900000000001</v>
      </c>
      <c r="G104" s="2">
        <v>5.0514999999999997E-2</v>
      </c>
      <c r="H104" s="2">
        <v>-2.6824000000000001E-2</v>
      </c>
      <c r="I104" s="2">
        <v>2.7826E-2</v>
      </c>
      <c r="J104" s="2">
        <f t="shared" si="11"/>
        <v>0.11799279999999999</v>
      </c>
      <c r="K104" s="2">
        <f t="shared" si="12"/>
        <v>32.933952290000001</v>
      </c>
      <c r="L104" s="2">
        <f t="shared" si="13"/>
        <v>38.61806044786227</v>
      </c>
      <c r="M104" s="1">
        <f t="shared" si="14"/>
        <v>1.2027786017772717E+24</v>
      </c>
      <c r="N104" s="2">
        <f t="shared" si="15"/>
        <v>38.979399843105831</v>
      </c>
      <c r="O104" s="2">
        <f t="shared" si="16"/>
        <v>32.954175740501917</v>
      </c>
      <c r="P104" s="2">
        <f t="shared" si="17"/>
        <v>-2.0223450501916318E-2</v>
      </c>
      <c r="Q104" s="2">
        <f t="shared" si="18"/>
        <v>2.9376462594500441E-2</v>
      </c>
      <c r="R104" s="2">
        <v>41.43326241659895</v>
      </c>
      <c r="S104" s="2">
        <f t="shared" si="19"/>
        <v>33.086745652943847</v>
      </c>
      <c r="T104" s="2">
        <f t="shared" si="20"/>
        <v>-0.15279336294384649</v>
      </c>
      <c r="U104" s="2">
        <f t="shared" si="21"/>
        <v>1.6768644786615552</v>
      </c>
    </row>
    <row r="105" spans="1:21" x14ac:dyDescent="0.25">
      <c r="A105" t="s">
        <v>398</v>
      </c>
      <c r="B105" s="2">
        <v>9.3500000000000007E-3</v>
      </c>
      <c r="C105" s="2">
        <v>8.4000000000000003E-4</v>
      </c>
      <c r="D105" s="2">
        <v>13.396800000000001</v>
      </c>
      <c r="E105" s="2">
        <v>6.4767199999999997E-2</v>
      </c>
      <c r="F105" s="2">
        <v>-0.33301999999999998</v>
      </c>
      <c r="G105" s="2">
        <v>0.15323999999999999</v>
      </c>
      <c r="H105" s="2">
        <v>5.4047999999999999E-2</v>
      </c>
      <c r="I105" s="2">
        <v>4.6455999999999997E-2</v>
      </c>
      <c r="J105" s="2">
        <f t="shared" si="11"/>
        <v>0.26446320000000001</v>
      </c>
      <c r="K105" s="2">
        <f t="shared" si="12"/>
        <v>32.37167582</v>
      </c>
      <c r="L105" s="2">
        <f t="shared" si="13"/>
        <v>29.808159677236585</v>
      </c>
      <c r="M105" s="1">
        <f t="shared" si="14"/>
        <v>1.2158415653496442E+24</v>
      </c>
      <c r="N105" s="2">
        <f t="shared" si="15"/>
        <v>39.402741661351548</v>
      </c>
      <c r="O105" s="2">
        <f t="shared" si="16"/>
        <v>32.977632206459205</v>
      </c>
      <c r="P105" s="2">
        <f t="shared" si="17"/>
        <v>-0.60595638645920502</v>
      </c>
      <c r="Q105" s="2">
        <f t="shared" si="18"/>
        <v>5.2499145774652822</v>
      </c>
      <c r="R105" s="2">
        <v>41.884343696735804</v>
      </c>
      <c r="S105" s="2">
        <f t="shared" si="19"/>
        <v>33.110258573451098</v>
      </c>
      <c r="T105" s="2">
        <f t="shared" si="20"/>
        <v>-0.73858275345109803</v>
      </c>
      <c r="U105" s="2">
        <f t="shared" si="21"/>
        <v>7.7995191259567189</v>
      </c>
    </row>
    <row r="106" spans="1:21" x14ac:dyDescent="0.25">
      <c r="A106" t="s">
        <v>404</v>
      </c>
      <c r="B106" s="2">
        <v>9.5399999999999999E-3</v>
      </c>
      <c r="C106" s="2">
        <v>8.5999999999999998E-4</v>
      </c>
      <c r="D106" s="2">
        <v>13.6783</v>
      </c>
      <c r="E106" s="2">
        <v>3.4687599999999999E-2</v>
      </c>
      <c r="F106" s="2">
        <v>2.3621E-2</v>
      </c>
      <c r="G106" s="2">
        <v>3.8993E-2</v>
      </c>
      <c r="H106" s="2">
        <v>-4.4824999999999997E-2</v>
      </c>
      <c r="I106" s="2">
        <v>3.9253000000000003E-2</v>
      </c>
      <c r="J106" s="2">
        <f t="shared" si="11"/>
        <v>0.1129336</v>
      </c>
      <c r="K106" s="2">
        <f t="shared" si="12"/>
        <v>33.015074537000004</v>
      </c>
      <c r="L106" s="2">
        <f t="shared" si="13"/>
        <v>40.088047783683734</v>
      </c>
      <c r="M106" s="1">
        <f t="shared" si="14"/>
        <v>1.2406647123450919E+24</v>
      </c>
      <c r="N106" s="2">
        <f t="shared" si="15"/>
        <v>40.207205068557158</v>
      </c>
      <c r="O106" s="2">
        <f t="shared" si="16"/>
        <v>33.021519424767192</v>
      </c>
      <c r="P106" s="2">
        <f t="shared" si="17"/>
        <v>-6.444887767187879E-3</v>
      </c>
      <c r="Q106" s="2">
        <f t="shared" si="18"/>
        <v>3.2567496327400624E-3</v>
      </c>
      <c r="R106" s="2">
        <v>42.741583344030722</v>
      </c>
      <c r="S106" s="2">
        <f t="shared" si="19"/>
        <v>33.154253031915019</v>
      </c>
      <c r="T106" s="2">
        <f t="shared" si="20"/>
        <v>-0.13917849491501499</v>
      </c>
      <c r="U106" s="2">
        <f t="shared" si="21"/>
        <v>1.5187906908249862</v>
      </c>
    </row>
    <row r="107" spans="1:21" x14ac:dyDescent="0.25">
      <c r="A107" t="s">
        <v>404</v>
      </c>
      <c r="B107" s="2">
        <v>9.5399999999999999E-3</v>
      </c>
      <c r="C107" s="2">
        <v>8.5999999999999998E-4</v>
      </c>
      <c r="D107" s="2">
        <v>13.668699999999999</v>
      </c>
      <c r="E107" s="2">
        <v>3.2245700000000002E-2</v>
      </c>
      <c r="F107" s="2">
        <v>0.28727000000000003</v>
      </c>
      <c r="G107" s="2">
        <v>8.2822000000000007E-2</v>
      </c>
      <c r="H107" s="2">
        <v>-0.108916</v>
      </c>
      <c r="I107" s="2">
        <v>2.6148000000000001E-2</v>
      </c>
      <c r="J107" s="2">
        <f t="shared" si="11"/>
        <v>0.1412157</v>
      </c>
      <c r="K107" s="2">
        <f t="shared" si="12"/>
        <v>33.244835769999995</v>
      </c>
      <c r="L107" s="2">
        <f t="shared" si="13"/>
        <v>44.562254437358156</v>
      </c>
      <c r="M107" s="1">
        <f t="shared" si="14"/>
        <v>1.2406647123450919E+24</v>
      </c>
      <c r="N107" s="2">
        <f t="shared" si="15"/>
        <v>40.207205068557158</v>
      </c>
      <c r="O107" s="2">
        <f t="shared" si="16"/>
        <v>33.021519424767192</v>
      </c>
      <c r="P107" s="2">
        <f t="shared" si="17"/>
        <v>0.22331634523280286</v>
      </c>
      <c r="Q107" s="2">
        <f t="shared" si="18"/>
        <v>2.5007775213086068</v>
      </c>
      <c r="R107" s="2">
        <v>42.741583344030722</v>
      </c>
      <c r="S107" s="2">
        <f t="shared" si="19"/>
        <v>33.154253031915019</v>
      </c>
      <c r="T107" s="2">
        <f t="shared" si="20"/>
        <v>9.0582738084975745E-2</v>
      </c>
      <c r="U107" s="2">
        <f t="shared" si="21"/>
        <v>0.4114574422252168</v>
      </c>
    </row>
    <row r="108" spans="1:21" x14ac:dyDescent="0.25">
      <c r="A108" t="s">
        <v>403</v>
      </c>
      <c r="B108" s="2">
        <v>9.5399999999999999E-3</v>
      </c>
      <c r="C108" s="2">
        <v>8.5999999999999998E-4</v>
      </c>
      <c r="D108" s="2">
        <v>13.9092</v>
      </c>
      <c r="E108" s="2">
        <v>2.462E-2</v>
      </c>
      <c r="F108" s="2">
        <v>-0.60251500000000002</v>
      </c>
      <c r="G108" s="2">
        <v>2.5982000000000002E-2</v>
      </c>
      <c r="H108" s="2">
        <v>-6.7624000000000004E-2</v>
      </c>
      <c r="I108" s="2">
        <v>1.8495999999999999E-2</v>
      </c>
      <c r="J108" s="2">
        <f t="shared" si="11"/>
        <v>6.9097999999999993E-2</v>
      </c>
      <c r="K108" s="2">
        <f t="shared" si="12"/>
        <v>33.225293415000003</v>
      </c>
      <c r="L108" s="2">
        <f t="shared" si="13"/>
        <v>44.163011753199399</v>
      </c>
      <c r="M108" s="1">
        <f t="shared" si="14"/>
        <v>1.2406647123450919E+24</v>
      </c>
      <c r="N108" s="2">
        <f t="shared" si="15"/>
        <v>40.207205068557158</v>
      </c>
      <c r="O108" s="2">
        <f t="shared" si="16"/>
        <v>33.021519424767192</v>
      </c>
      <c r="P108" s="2">
        <f t="shared" si="17"/>
        <v>0.20377399023281129</v>
      </c>
      <c r="Q108" s="2">
        <f t="shared" si="18"/>
        <v>8.6969414270357444</v>
      </c>
      <c r="R108" s="2">
        <v>42.741583344030722</v>
      </c>
      <c r="S108" s="2">
        <f t="shared" si="19"/>
        <v>33.154253031915019</v>
      </c>
      <c r="T108" s="2">
        <f t="shared" si="20"/>
        <v>7.1040383084984171E-2</v>
      </c>
      <c r="U108" s="2">
        <f t="shared" si="21"/>
        <v>1.0570113119809776</v>
      </c>
    </row>
    <row r="109" spans="1:21" x14ac:dyDescent="0.25">
      <c r="A109" t="s">
        <v>403</v>
      </c>
      <c r="B109" s="2">
        <v>9.5399999999999999E-3</v>
      </c>
      <c r="C109" s="2">
        <v>8.5999999999999998E-4</v>
      </c>
      <c r="D109" s="2">
        <v>13.971</v>
      </c>
      <c r="E109" s="2">
        <v>3.3123899999999998E-2</v>
      </c>
      <c r="F109" s="2">
        <v>-0.375911</v>
      </c>
      <c r="G109" s="2">
        <v>5.9845000000000002E-2</v>
      </c>
      <c r="H109" s="2">
        <v>-3.4493000000000003E-2</v>
      </c>
      <c r="I109" s="2">
        <v>2.6248E-2</v>
      </c>
      <c r="J109" s="2">
        <f t="shared" si="11"/>
        <v>0.11921689999999999</v>
      </c>
      <c r="K109" s="2">
        <f t="shared" si="12"/>
        <v>33.216704172999997</v>
      </c>
      <c r="L109" s="2">
        <f t="shared" si="13"/>
        <v>43.988670338664761</v>
      </c>
      <c r="M109" s="1">
        <f t="shared" si="14"/>
        <v>1.2406647123450919E+24</v>
      </c>
      <c r="N109" s="2">
        <f t="shared" si="15"/>
        <v>40.207205068557158</v>
      </c>
      <c r="O109" s="2">
        <f t="shared" si="16"/>
        <v>33.021519424767192</v>
      </c>
      <c r="P109" s="2">
        <f t="shared" si="17"/>
        <v>0.19518474823280485</v>
      </c>
      <c r="Q109" s="2">
        <f t="shared" si="18"/>
        <v>2.6805018314537103</v>
      </c>
      <c r="R109" s="2">
        <v>42.741583344030722</v>
      </c>
      <c r="S109" s="2">
        <f t="shared" si="19"/>
        <v>33.154253031915019</v>
      </c>
      <c r="T109" s="2">
        <f t="shared" si="20"/>
        <v>6.2451141084977735E-2</v>
      </c>
      <c r="U109" s="2">
        <f t="shared" si="21"/>
        <v>0.2744132685716632</v>
      </c>
    </row>
    <row r="110" spans="1:21" x14ac:dyDescent="0.25">
      <c r="A110" t="s">
        <v>399</v>
      </c>
      <c r="B110" s="2">
        <v>9.5700000000000004E-3</v>
      </c>
      <c r="C110" s="2">
        <v>8.7000000000000001E-4</v>
      </c>
      <c r="D110" s="2">
        <v>13.651999999999999</v>
      </c>
      <c r="E110" s="2">
        <v>6.08135E-2</v>
      </c>
      <c r="F110" s="2">
        <v>-0.28468199999999999</v>
      </c>
      <c r="G110" s="2">
        <v>5.9778999999999999E-2</v>
      </c>
      <c r="H110" s="2">
        <v>-1.7188999999999999E-2</v>
      </c>
      <c r="I110" s="2">
        <v>2.8764000000000001E-2</v>
      </c>
      <c r="J110" s="2">
        <f t="shared" si="11"/>
        <v>0.1493565</v>
      </c>
      <c r="K110" s="2">
        <f t="shared" si="12"/>
        <v>32.856953316000002</v>
      </c>
      <c r="L110" s="2">
        <f t="shared" si="13"/>
        <v>37.272683643324598</v>
      </c>
      <c r="M110" s="1">
        <f t="shared" si="14"/>
        <v>1.244584577719636E+24</v>
      </c>
      <c r="N110" s="2">
        <f t="shared" si="15"/>
        <v>40.334239253850889</v>
      </c>
      <c r="O110" s="2">
        <f t="shared" si="16"/>
        <v>33.02836935052899</v>
      </c>
      <c r="P110" s="2">
        <f t="shared" si="17"/>
        <v>-0.17141603452898835</v>
      </c>
      <c r="Q110" s="2">
        <f t="shared" si="18"/>
        <v>1.3172088271895688</v>
      </c>
      <c r="R110" s="2">
        <v>42.876959155373015</v>
      </c>
      <c r="S110" s="2">
        <f t="shared" si="19"/>
        <v>33.161119887519867</v>
      </c>
      <c r="T110" s="2">
        <f t="shared" si="20"/>
        <v>-0.3041665715198647</v>
      </c>
      <c r="U110" s="2">
        <f t="shared" si="21"/>
        <v>4.1473884071444918</v>
      </c>
    </row>
    <row r="111" spans="1:21" x14ac:dyDescent="0.25">
      <c r="A111" t="s">
        <v>399</v>
      </c>
      <c r="B111" s="2">
        <v>9.5700000000000004E-3</v>
      </c>
      <c r="C111" s="2">
        <v>8.7000000000000001E-4</v>
      </c>
      <c r="D111" s="2">
        <v>13.748699999999999</v>
      </c>
      <c r="E111" s="2">
        <v>6.1351000000000003E-2</v>
      </c>
      <c r="F111" s="2">
        <v>7.1339E-2</v>
      </c>
      <c r="G111" s="2">
        <v>0.12934000000000001</v>
      </c>
      <c r="H111" s="2">
        <v>5.2879000000000002E-2</v>
      </c>
      <c r="I111" s="2">
        <v>2.9448999999999999E-2</v>
      </c>
      <c r="J111" s="2">
        <f t="shared" si="11"/>
        <v>0.22014</v>
      </c>
      <c r="K111" s="2">
        <f t="shared" si="12"/>
        <v>32.786675563000003</v>
      </c>
      <c r="L111" s="2">
        <f t="shared" si="13"/>
        <v>36.085698198991075</v>
      </c>
      <c r="M111" s="1">
        <f t="shared" si="14"/>
        <v>1.244584577719636E+24</v>
      </c>
      <c r="N111" s="2">
        <f t="shared" si="15"/>
        <v>40.334239253850889</v>
      </c>
      <c r="O111" s="2">
        <f t="shared" si="16"/>
        <v>33.02836935052899</v>
      </c>
      <c r="P111" s="2">
        <f t="shared" si="17"/>
        <v>-0.24169378752898751</v>
      </c>
      <c r="Q111" s="2">
        <f t="shared" si="18"/>
        <v>1.2054051724286028</v>
      </c>
      <c r="R111" s="2">
        <v>42.876959155373015</v>
      </c>
      <c r="S111" s="2">
        <f t="shared" si="19"/>
        <v>33.161119887519867</v>
      </c>
      <c r="T111" s="2">
        <f t="shared" si="20"/>
        <v>-0.37444432451986387</v>
      </c>
      <c r="U111" s="2">
        <f t="shared" si="21"/>
        <v>2.8931875022422311</v>
      </c>
    </row>
    <row r="112" spans="1:21" x14ac:dyDescent="0.25">
      <c r="A112" t="s">
        <v>400</v>
      </c>
      <c r="B112" s="2">
        <v>9.6600000000000002E-3</v>
      </c>
      <c r="C112" s="2">
        <v>8.5999999999999998E-4</v>
      </c>
      <c r="D112" s="2">
        <v>13.5746</v>
      </c>
      <c r="E112" s="2">
        <v>3.44859E-2</v>
      </c>
      <c r="F112" s="2">
        <v>1.2344200000000001</v>
      </c>
      <c r="G112" s="2">
        <v>6.7556000000000005E-2</v>
      </c>
      <c r="H112" s="2">
        <v>3.8990999999999998E-2</v>
      </c>
      <c r="I112" s="2">
        <v>2.5946E-2</v>
      </c>
      <c r="J112" s="2">
        <f t="shared" si="11"/>
        <v>0.12798790000000002</v>
      </c>
      <c r="K112" s="2">
        <f t="shared" si="12"/>
        <v>32.827017910000002</v>
      </c>
      <c r="L112" s="2">
        <f t="shared" si="13"/>
        <v>36.762376792620323</v>
      </c>
      <c r="M112" s="1">
        <f t="shared" si="14"/>
        <v>1.2563448628295063E+24</v>
      </c>
      <c r="N112" s="2">
        <f t="shared" si="15"/>
        <v>40.715364138255374</v>
      </c>
      <c r="O112" s="2">
        <f t="shared" si="16"/>
        <v>33.048791616315754</v>
      </c>
      <c r="P112" s="2">
        <f t="shared" si="17"/>
        <v>-0.22177370631575144</v>
      </c>
      <c r="Q112" s="2">
        <f t="shared" si="18"/>
        <v>3.0024949280834416</v>
      </c>
      <c r="R112" s="2">
        <v>43.283122884370549</v>
      </c>
      <c r="S112" s="2">
        <f t="shared" si="19"/>
        <v>33.181592938233052</v>
      </c>
      <c r="T112" s="2">
        <f t="shared" si="20"/>
        <v>-0.3545750282330502</v>
      </c>
      <c r="U112" s="2">
        <f t="shared" si="21"/>
        <v>7.6750014408712524</v>
      </c>
    </row>
    <row r="113" spans="1:21" x14ac:dyDescent="0.25">
      <c r="A113" t="s">
        <v>400</v>
      </c>
      <c r="B113" s="2">
        <v>9.6600000000000002E-3</v>
      </c>
      <c r="C113" s="2">
        <v>8.5999999999999998E-4</v>
      </c>
      <c r="D113" s="2">
        <v>13.595599999999999</v>
      </c>
      <c r="E113" s="2">
        <v>3.9690900000000001E-2</v>
      </c>
      <c r="F113" s="2">
        <v>1.62734</v>
      </c>
      <c r="G113" s="2">
        <v>0.11409</v>
      </c>
      <c r="H113" s="2">
        <v>3.2614999999999998E-2</v>
      </c>
      <c r="I113" s="2">
        <v>4.1216000000000003E-2</v>
      </c>
      <c r="J113" s="2">
        <f t="shared" si="11"/>
        <v>0.1949969</v>
      </c>
      <c r="K113" s="2">
        <f t="shared" si="12"/>
        <v>32.925734030000001</v>
      </c>
      <c r="L113" s="2">
        <f t="shared" si="13"/>
        <v>38.47218088528038</v>
      </c>
      <c r="M113" s="1">
        <f t="shared" si="14"/>
        <v>1.2563448628295063E+24</v>
      </c>
      <c r="N113" s="2">
        <f t="shared" si="15"/>
        <v>40.715364138255374</v>
      </c>
      <c r="O113" s="2">
        <f t="shared" si="16"/>
        <v>33.048791616315754</v>
      </c>
      <c r="P113" s="2">
        <f t="shared" si="17"/>
        <v>-0.12305758631575259</v>
      </c>
      <c r="Q113" s="2">
        <f t="shared" si="18"/>
        <v>0.39825512258974033</v>
      </c>
      <c r="R113" s="2">
        <v>43.283122884370549</v>
      </c>
      <c r="S113" s="2">
        <f t="shared" si="19"/>
        <v>33.181592938233052</v>
      </c>
      <c r="T113" s="2">
        <f t="shared" si="20"/>
        <v>-0.25585890823305135</v>
      </c>
      <c r="U113" s="2">
        <f t="shared" si="21"/>
        <v>1.7216531856506339</v>
      </c>
    </row>
    <row r="114" spans="1:21" x14ac:dyDescent="0.25">
      <c r="A114" t="s">
        <v>401</v>
      </c>
      <c r="B114" s="2">
        <v>9.9299999999999996E-3</v>
      </c>
      <c r="C114" s="2">
        <v>8.4000000000000003E-4</v>
      </c>
      <c r="D114" s="2">
        <v>14.243</v>
      </c>
      <c r="E114" s="2">
        <v>3.8800000000000001E-2</v>
      </c>
      <c r="F114" s="2">
        <v>0.64439000000000002</v>
      </c>
      <c r="G114" s="2">
        <v>0.39789999999999998</v>
      </c>
      <c r="H114" s="2">
        <v>1.2579999999999999E-2</v>
      </c>
      <c r="I114" s="2">
        <v>4.6655000000000002E-2</v>
      </c>
      <c r="J114" s="2">
        <f t="shared" si="11"/>
        <v>0.48335499999999998</v>
      </c>
      <c r="K114" s="2">
        <f t="shared" si="12"/>
        <v>33.491349929999998</v>
      </c>
      <c r="L114" s="2">
        <f t="shared" si="13"/>
        <v>49.919472327504039</v>
      </c>
      <c r="M114" s="1">
        <f t="shared" si="14"/>
        <v>1.2916319178320736E+24</v>
      </c>
      <c r="N114" s="2">
        <f t="shared" si="15"/>
        <v>41.858939709186131</v>
      </c>
      <c r="O114" s="2">
        <f t="shared" si="16"/>
        <v>33.108941117113005</v>
      </c>
      <c r="P114" s="2">
        <f t="shared" si="17"/>
        <v>0.38240881288699313</v>
      </c>
      <c r="Q114" s="2">
        <f t="shared" si="18"/>
        <v>0.62592652164988505</v>
      </c>
      <c r="R114" s="2">
        <v>44.501940678628735</v>
      </c>
      <c r="S114" s="2">
        <f t="shared" si="19"/>
        <v>33.241894752392525</v>
      </c>
      <c r="T114" s="2">
        <f t="shared" si="20"/>
        <v>0.24945517760747293</v>
      </c>
      <c r="U114" s="2">
        <f t="shared" si="21"/>
        <v>0.26634994655235633</v>
      </c>
    </row>
    <row r="115" spans="1:21" x14ac:dyDescent="0.25">
      <c r="A115" t="s">
        <v>402</v>
      </c>
      <c r="B115" s="2">
        <v>9.9600000000000001E-3</v>
      </c>
      <c r="C115" s="2">
        <v>8.5999999999999998E-4</v>
      </c>
      <c r="D115" s="2">
        <v>13.8566</v>
      </c>
      <c r="E115" s="2">
        <v>6.9871500000000003E-2</v>
      </c>
      <c r="F115" s="2">
        <v>-0.14852899999999999</v>
      </c>
      <c r="G115" s="2">
        <v>0.17305000000000001</v>
      </c>
      <c r="H115" s="2">
        <v>0.16089000000000001</v>
      </c>
      <c r="I115" s="2">
        <v>4.9042000000000002E-2</v>
      </c>
      <c r="J115" s="2">
        <f t="shared" si="11"/>
        <v>0.29196350000000004</v>
      </c>
      <c r="K115" s="2">
        <f t="shared" si="12"/>
        <v>32.524180536999999</v>
      </c>
      <c r="L115" s="2">
        <f t="shared" si="13"/>
        <v>31.976881491005514</v>
      </c>
      <c r="M115" s="1">
        <f t="shared" si="14"/>
        <v>1.2955532756536566E+24</v>
      </c>
      <c r="N115" s="2">
        <f t="shared" si="15"/>
        <v>41.986022261394425</v>
      </c>
      <c r="O115" s="2">
        <f t="shared" si="16"/>
        <v>33.115523658524772</v>
      </c>
      <c r="P115" s="2">
        <f t="shared" si="17"/>
        <v>-0.59134312152477264</v>
      </c>
      <c r="Q115" s="2">
        <f t="shared" si="18"/>
        <v>4.1022486095046133</v>
      </c>
      <c r="R115" s="2">
        <v>44.637395115008985</v>
      </c>
      <c r="S115" s="2">
        <f t="shared" si="19"/>
        <v>33.248494213676963</v>
      </c>
      <c r="T115" s="2">
        <f t="shared" si="20"/>
        <v>-0.72431367667696378</v>
      </c>
      <c r="U115" s="2">
        <f t="shared" si="21"/>
        <v>6.1545492164688627</v>
      </c>
    </row>
    <row r="116" spans="1:21" x14ac:dyDescent="0.25">
      <c r="A116" t="s">
        <v>402</v>
      </c>
      <c r="B116" s="2">
        <v>9.9600000000000001E-3</v>
      </c>
      <c r="C116" s="2">
        <v>8.5999999999999998E-4</v>
      </c>
      <c r="D116" s="2">
        <v>13.7683</v>
      </c>
      <c r="E116" s="2">
        <v>5.9351099999999997E-2</v>
      </c>
      <c r="F116" s="2">
        <v>0.26873999999999998</v>
      </c>
      <c r="G116" s="2">
        <v>2.8763E-2</v>
      </c>
      <c r="H116" s="2">
        <v>0.11483</v>
      </c>
      <c r="I116" s="2">
        <v>2.4472000000000001E-2</v>
      </c>
      <c r="J116" s="2">
        <f t="shared" si="11"/>
        <v>0.11258609999999999</v>
      </c>
      <c r="K116" s="2">
        <f t="shared" si="12"/>
        <v>32.641386879999999</v>
      </c>
      <c r="L116" s="2">
        <f t="shared" si="13"/>
        <v>33.75027967455398</v>
      </c>
      <c r="M116" s="1">
        <f t="shared" si="14"/>
        <v>1.2955532756536566E+24</v>
      </c>
      <c r="N116" s="2">
        <f t="shared" si="15"/>
        <v>41.986022261394425</v>
      </c>
      <c r="O116" s="2">
        <f t="shared" si="16"/>
        <v>33.115523658524772</v>
      </c>
      <c r="P116" s="2">
        <f t="shared" si="17"/>
        <v>-0.47413677852477321</v>
      </c>
      <c r="Q116" s="2">
        <f t="shared" si="18"/>
        <v>17.735267303407696</v>
      </c>
      <c r="R116" s="2">
        <v>44.637395115008985</v>
      </c>
      <c r="S116" s="2">
        <f t="shared" si="19"/>
        <v>33.248494213676963</v>
      </c>
      <c r="T116" s="2">
        <f t="shared" si="20"/>
        <v>-0.60710733367696434</v>
      </c>
      <c r="U116" s="2">
        <f t="shared" si="21"/>
        <v>29.077790778684331</v>
      </c>
    </row>
    <row r="117" spans="1:21" x14ac:dyDescent="0.25">
      <c r="A117" t="s">
        <v>402</v>
      </c>
      <c r="B117" s="2">
        <v>9.9600000000000001E-3</v>
      </c>
      <c r="C117" s="2">
        <v>8.5999999999999998E-4</v>
      </c>
      <c r="D117" s="2">
        <v>13.6995</v>
      </c>
      <c r="E117" s="2">
        <v>6.6052200000000005E-2</v>
      </c>
      <c r="F117" s="2">
        <v>0.35708000000000001</v>
      </c>
      <c r="G117" s="2">
        <v>7.5467999999999993E-2</v>
      </c>
      <c r="H117" s="2">
        <v>3.7138999999999998E-2</v>
      </c>
      <c r="I117" s="2">
        <v>3.0716E-2</v>
      </c>
      <c r="J117" s="2">
        <f t="shared" si="11"/>
        <v>0.17223619999999998</v>
      </c>
      <c r="K117" s="2">
        <f t="shared" si="12"/>
        <v>32.828745689999998</v>
      </c>
      <c r="L117" s="2">
        <f t="shared" si="13"/>
        <v>36.791639230066394</v>
      </c>
      <c r="M117" s="1">
        <f t="shared" si="14"/>
        <v>1.2955532756536566E+24</v>
      </c>
      <c r="N117" s="2">
        <f t="shared" si="15"/>
        <v>41.986022261394425</v>
      </c>
      <c r="O117" s="2">
        <f t="shared" si="16"/>
        <v>33.115523658524772</v>
      </c>
      <c r="P117" s="2">
        <f t="shared" si="17"/>
        <v>-0.286777968524774</v>
      </c>
      <c r="Q117" s="2">
        <f t="shared" si="18"/>
        <v>2.7723157836187022</v>
      </c>
      <c r="R117" s="2">
        <v>44.637395115008985</v>
      </c>
      <c r="S117" s="2">
        <f t="shared" si="19"/>
        <v>33.248494213676963</v>
      </c>
      <c r="T117" s="2">
        <f t="shared" si="20"/>
        <v>-0.41974852367696514</v>
      </c>
      <c r="U117" s="2">
        <f t="shared" si="21"/>
        <v>5.9392209790047739</v>
      </c>
    </row>
    <row r="118" spans="1:21" x14ac:dyDescent="0.25">
      <c r="A118" t="s">
        <v>406</v>
      </c>
      <c r="B118" s="2">
        <v>1.0160000000000001E-2</v>
      </c>
      <c r="C118" s="2">
        <v>8.4999999999999995E-4</v>
      </c>
      <c r="D118" s="2">
        <v>13.5008</v>
      </c>
      <c r="E118" s="2">
        <v>6.7675700000000005E-2</v>
      </c>
      <c r="F118" s="2">
        <v>0.35981999999999997</v>
      </c>
      <c r="G118" s="2">
        <v>0.25323000000000001</v>
      </c>
      <c r="H118" s="2">
        <v>8.1779999999999995E-3</v>
      </c>
      <c r="I118" s="2">
        <v>4.8860000000000001E-2</v>
      </c>
      <c r="J118" s="2">
        <f t="shared" si="11"/>
        <v>0.36976570000000003</v>
      </c>
      <c r="K118" s="2">
        <f t="shared" si="12"/>
        <v>32.7210964</v>
      </c>
      <c r="L118" s="2">
        <f t="shared" si="13"/>
        <v>35.012190275745155</v>
      </c>
      <c r="M118" s="1">
        <f t="shared" si="14"/>
        <v>1.321698593833531E+24</v>
      </c>
      <c r="N118" s="2">
        <f t="shared" si="15"/>
        <v>42.83333431853665</v>
      </c>
      <c r="O118" s="2">
        <f t="shared" si="16"/>
        <v>33.158909414683976</v>
      </c>
      <c r="P118" s="2">
        <f t="shared" si="17"/>
        <v>-0.43781301468397515</v>
      </c>
      <c r="Q118" s="2">
        <f t="shared" si="18"/>
        <v>1.4019227687327962</v>
      </c>
      <c r="R118" s="2">
        <v>45.54057920683713</v>
      </c>
      <c r="S118" s="2">
        <f t="shared" si="19"/>
        <v>33.291992749394481</v>
      </c>
      <c r="T118" s="2">
        <f t="shared" si="20"/>
        <v>-0.57089634939448075</v>
      </c>
      <c r="U118" s="2">
        <f t="shared" si="21"/>
        <v>2.3837531832482113</v>
      </c>
    </row>
    <row r="119" spans="1:21" x14ac:dyDescent="0.25">
      <c r="A119" t="s">
        <v>405</v>
      </c>
      <c r="B119" s="2">
        <v>1.017E-2</v>
      </c>
      <c r="C119" s="2">
        <v>8.4000000000000003E-4</v>
      </c>
      <c r="D119" s="2">
        <v>13.8642</v>
      </c>
      <c r="E119" s="2">
        <v>4.0179399999999997E-2</v>
      </c>
      <c r="F119" s="2">
        <v>0.11098</v>
      </c>
      <c r="G119" s="2">
        <v>4.0236000000000001E-2</v>
      </c>
      <c r="H119" s="2">
        <v>4.0622999999999999E-2</v>
      </c>
      <c r="I119" s="2">
        <v>3.7739000000000002E-2</v>
      </c>
      <c r="J119" s="2">
        <f t="shared" si="11"/>
        <v>0.11815439999999999</v>
      </c>
      <c r="K119" s="2">
        <f t="shared" si="12"/>
        <v>32.946364070000001</v>
      </c>
      <c r="L119" s="2">
        <f t="shared" si="13"/>
        <v>38.839426989704897</v>
      </c>
      <c r="M119" s="1">
        <f t="shared" si="14"/>
        <v>1.3230059936107916E+24</v>
      </c>
      <c r="N119" s="2">
        <f t="shared" si="15"/>
        <v>42.875704259768831</v>
      </c>
      <c r="O119" s="2">
        <f t="shared" si="16"/>
        <v>33.161056333314718</v>
      </c>
      <c r="P119" s="2">
        <f t="shared" si="17"/>
        <v>-0.21469226331471702</v>
      </c>
      <c r="Q119" s="2">
        <f t="shared" si="18"/>
        <v>3.301664883075452</v>
      </c>
      <c r="R119" s="2">
        <v>45.585745464786953</v>
      </c>
      <c r="S119" s="2">
        <f t="shared" si="19"/>
        <v>33.294145306108774</v>
      </c>
      <c r="T119" s="2">
        <f t="shared" si="20"/>
        <v>-0.34778123610877287</v>
      </c>
      <c r="U119" s="2">
        <f t="shared" si="21"/>
        <v>8.6638813325489803</v>
      </c>
    </row>
    <row r="120" spans="1:21" x14ac:dyDescent="0.25">
      <c r="A120" t="s">
        <v>405</v>
      </c>
      <c r="B120" s="2">
        <v>1.017E-2</v>
      </c>
      <c r="C120" s="2">
        <v>8.4000000000000003E-4</v>
      </c>
      <c r="D120" s="2">
        <v>13.896100000000001</v>
      </c>
      <c r="E120" s="2">
        <v>3.8470400000000002E-2</v>
      </c>
      <c r="F120" s="2">
        <v>0.16103000000000001</v>
      </c>
      <c r="G120" s="2">
        <v>3.2646000000000001E-2</v>
      </c>
      <c r="H120" s="2">
        <v>3.8135000000000002E-2</v>
      </c>
      <c r="I120" s="2">
        <v>2.547E-2</v>
      </c>
      <c r="J120" s="2">
        <f t="shared" si="11"/>
        <v>9.6586399999999989E-2</v>
      </c>
      <c r="K120" s="2">
        <f t="shared" si="12"/>
        <v>32.993408860000002</v>
      </c>
      <c r="L120" s="2">
        <f t="shared" si="13"/>
        <v>39.690061513734385</v>
      </c>
      <c r="M120" s="1">
        <f t="shared" si="14"/>
        <v>1.3230059936107916E+24</v>
      </c>
      <c r="N120" s="2">
        <f t="shared" si="15"/>
        <v>42.875704259768831</v>
      </c>
      <c r="O120" s="2">
        <f t="shared" si="16"/>
        <v>33.161056333314718</v>
      </c>
      <c r="P120" s="2">
        <f t="shared" si="17"/>
        <v>-0.16764747331471597</v>
      </c>
      <c r="Q120" s="2">
        <f t="shared" si="18"/>
        <v>3.0127428633261464</v>
      </c>
      <c r="R120" s="2">
        <v>45.585745464786953</v>
      </c>
      <c r="S120" s="2">
        <f t="shared" si="19"/>
        <v>33.294145306108774</v>
      </c>
      <c r="T120" s="2">
        <f t="shared" si="20"/>
        <v>-0.30073644610877182</v>
      </c>
      <c r="U120" s="2">
        <f t="shared" si="21"/>
        <v>9.6948293300305455</v>
      </c>
    </row>
    <row r="121" spans="1:21" x14ac:dyDescent="0.25">
      <c r="A121" t="s">
        <v>413</v>
      </c>
      <c r="B121" s="2">
        <v>1.026E-2</v>
      </c>
      <c r="C121" s="2">
        <v>8.4000000000000003E-4</v>
      </c>
      <c r="D121" s="2">
        <v>14.3202</v>
      </c>
      <c r="E121" s="2">
        <v>6.8620899999999999E-2</v>
      </c>
      <c r="F121" s="2">
        <v>-1.33873</v>
      </c>
      <c r="G121" s="2">
        <v>0.23635999999999999</v>
      </c>
      <c r="H121" s="2">
        <v>9.5960000000000004E-3</v>
      </c>
      <c r="I121" s="2">
        <v>4.2439999999999999E-2</v>
      </c>
      <c r="J121" s="2">
        <f t="shared" si="11"/>
        <v>0.34742089999999998</v>
      </c>
      <c r="K121" s="2">
        <f t="shared" si="12"/>
        <v>33.286371209999999</v>
      </c>
      <c r="L121" s="2">
        <f t="shared" si="13"/>
        <v>45.422835566215113</v>
      </c>
      <c r="M121" s="1">
        <f t="shared" si="14"/>
        <v>1.3347731652416626E+24</v>
      </c>
      <c r="N121" s="2">
        <f t="shared" si="15"/>
        <v>43.257052321119779</v>
      </c>
      <c r="O121" s="2">
        <f t="shared" si="16"/>
        <v>33.180284609231464</v>
      </c>
      <c r="P121" s="2">
        <f t="shared" si="17"/>
        <v>0.10608660076853482</v>
      </c>
      <c r="Q121" s="2">
        <f t="shared" si="18"/>
        <v>9.3241485913114749E-2</v>
      </c>
      <c r="R121" s="2">
        <v>45.992272011633531</v>
      </c>
      <c r="S121" s="2">
        <f t="shared" si="19"/>
        <v>33.313424320945089</v>
      </c>
      <c r="T121" s="2">
        <f t="shared" si="20"/>
        <v>-2.7053110945089998E-2</v>
      </c>
      <c r="U121" s="2">
        <f t="shared" si="21"/>
        <v>6.0634883172320251E-3</v>
      </c>
    </row>
    <row r="122" spans="1:21" x14ac:dyDescent="0.25">
      <c r="A122" t="s">
        <v>413</v>
      </c>
      <c r="B122" s="2">
        <v>1.026E-2</v>
      </c>
      <c r="C122" s="2">
        <v>8.4000000000000003E-4</v>
      </c>
      <c r="D122" s="2">
        <v>14.230399999999999</v>
      </c>
      <c r="E122" s="2">
        <v>3.6457799999999999E-2</v>
      </c>
      <c r="F122" s="2">
        <v>-1.4709000000000001</v>
      </c>
      <c r="G122" s="2">
        <v>0.10067</v>
      </c>
      <c r="H122" s="2">
        <v>1.0704E-2</v>
      </c>
      <c r="I122" s="2">
        <v>2.9822000000000001E-2</v>
      </c>
      <c r="J122" s="2">
        <f t="shared" si="11"/>
        <v>0.16694979999999998</v>
      </c>
      <c r="K122" s="2">
        <f t="shared" si="12"/>
        <v>33.173674179999999</v>
      </c>
      <c r="L122" s="2">
        <f t="shared" si="13"/>
        <v>43.125568780244443</v>
      </c>
      <c r="M122" s="1">
        <f t="shared" si="14"/>
        <v>1.3347731652416626E+24</v>
      </c>
      <c r="N122" s="2">
        <f t="shared" si="15"/>
        <v>43.257052321119779</v>
      </c>
      <c r="O122" s="2">
        <f t="shared" si="16"/>
        <v>33.180284609231464</v>
      </c>
      <c r="P122" s="2">
        <f t="shared" si="17"/>
        <v>-6.6104292314648205E-3</v>
      </c>
      <c r="Q122" s="2">
        <f t="shared" si="18"/>
        <v>1.5677886432621585E-3</v>
      </c>
      <c r="R122" s="2">
        <v>45.992272011633531</v>
      </c>
      <c r="S122" s="2">
        <f t="shared" si="19"/>
        <v>33.313424320945089</v>
      </c>
      <c r="T122" s="2">
        <f t="shared" si="20"/>
        <v>-0.13975014094508964</v>
      </c>
      <c r="U122" s="2">
        <f t="shared" si="21"/>
        <v>0.7007009444933181</v>
      </c>
    </row>
    <row r="123" spans="1:21" x14ac:dyDescent="0.25">
      <c r="A123" t="s">
        <v>407</v>
      </c>
      <c r="B123" s="2">
        <v>1.0279999999999999E-2</v>
      </c>
      <c r="C123" s="2">
        <v>8.5999999999999998E-4</v>
      </c>
      <c r="D123" s="2">
        <v>14.0639</v>
      </c>
      <c r="E123" s="2">
        <v>2.6651500000000002E-2</v>
      </c>
      <c r="F123" s="2">
        <v>-1.68127</v>
      </c>
      <c r="G123" s="2">
        <v>3.7672999999999998E-2</v>
      </c>
      <c r="H123" s="2">
        <v>-9.5146999999999995E-2</v>
      </c>
      <c r="I123" s="2">
        <v>2.3054000000000002E-2</v>
      </c>
      <c r="J123" s="2">
        <f t="shared" si="11"/>
        <v>8.7378500000000012E-2</v>
      </c>
      <c r="K123" s="2">
        <f t="shared" si="12"/>
        <v>33.307563420000001</v>
      </c>
      <c r="L123" s="2">
        <f t="shared" si="13"/>
        <v>45.868304189460048</v>
      </c>
      <c r="M123" s="1">
        <f t="shared" si="14"/>
        <v>1.3373882324843922E+24</v>
      </c>
      <c r="N123" s="2">
        <f t="shared" si="15"/>
        <v>43.341800878768169</v>
      </c>
      <c r="O123" s="2">
        <f t="shared" si="16"/>
        <v>33.18453476282194</v>
      </c>
      <c r="P123" s="2">
        <f t="shared" si="17"/>
        <v>0.123028657178061</v>
      </c>
      <c r="Q123" s="2">
        <f t="shared" si="18"/>
        <v>1.982455272066459</v>
      </c>
      <c r="R123" s="2">
        <v>46.082618632341791</v>
      </c>
      <c r="S123" s="2">
        <f t="shared" si="19"/>
        <v>33.317685748914251</v>
      </c>
      <c r="T123" s="2">
        <f t="shared" si="20"/>
        <v>-1.0122328914249579E-2</v>
      </c>
      <c r="U123" s="2">
        <f t="shared" si="21"/>
        <v>1.3419975414396023E-2</v>
      </c>
    </row>
    <row r="124" spans="1:21" x14ac:dyDescent="0.25">
      <c r="A124" t="s">
        <v>408</v>
      </c>
      <c r="B124" s="2">
        <v>1.042E-2</v>
      </c>
      <c r="C124" s="2">
        <v>8.4000000000000003E-4</v>
      </c>
      <c r="D124" s="2">
        <v>13.949400000000001</v>
      </c>
      <c r="E124" s="2">
        <v>6.8133799999999994E-2</v>
      </c>
      <c r="F124" s="2">
        <v>-0.18170800000000001</v>
      </c>
      <c r="G124" s="2">
        <v>5.568E-2</v>
      </c>
      <c r="H124" s="2">
        <v>-6.3800000000000003E-3</v>
      </c>
      <c r="I124" s="2">
        <v>3.1725999999999997E-2</v>
      </c>
      <c r="J124" s="2">
        <f t="shared" si="11"/>
        <v>0.15553980000000001</v>
      </c>
      <c r="K124" s="2">
        <f t="shared" si="12"/>
        <v>33.135658324000005</v>
      </c>
      <c r="L124" s="2">
        <f t="shared" si="13"/>
        <v>42.377142110664828</v>
      </c>
      <c r="M124" s="1">
        <f t="shared" si="14"/>
        <v>1.3556951306358293E+24</v>
      </c>
      <c r="N124" s="2">
        <f t="shared" si="15"/>
        <v>43.935087042886359</v>
      </c>
      <c r="O124" s="2">
        <f t="shared" si="16"/>
        <v>33.214057455747145</v>
      </c>
      <c r="P124" s="2">
        <f t="shared" si="17"/>
        <v>-7.8399131747140416E-2</v>
      </c>
      <c r="Q124" s="2">
        <f t="shared" si="18"/>
        <v>0.25406183681548511</v>
      </c>
      <c r="R124" s="2">
        <v>46.715120194331632</v>
      </c>
      <c r="S124" s="2">
        <f t="shared" si="19"/>
        <v>33.34728735295333</v>
      </c>
      <c r="T124" s="2">
        <f t="shared" si="20"/>
        <v>-0.21162902895332536</v>
      </c>
      <c r="U124" s="2">
        <f t="shared" si="21"/>
        <v>1.8512599513169712</v>
      </c>
    </row>
    <row r="125" spans="1:21" x14ac:dyDescent="0.25">
      <c r="A125" t="s">
        <v>410</v>
      </c>
      <c r="B125" s="2">
        <v>1.044E-2</v>
      </c>
      <c r="C125" s="2">
        <v>8.4000000000000003E-4</v>
      </c>
      <c r="D125" s="2">
        <v>14.0289</v>
      </c>
      <c r="E125" s="2">
        <v>3.3658300000000002E-2</v>
      </c>
      <c r="F125" s="2">
        <v>0.24592</v>
      </c>
      <c r="G125" s="2">
        <v>7.2474999999999998E-2</v>
      </c>
      <c r="H125" s="2">
        <v>4.5568999999999998E-2</v>
      </c>
      <c r="I125" s="2">
        <v>2.6775E-2</v>
      </c>
      <c r="J125" s="2">
        <f t="shared" si="11"/>
        <v>0.13290830000000001</v>
      </c>
      <c r="K125" s="2">
        <f t="shared" si="12"/>
        <v>33.115419269999997</v>
      </c>
      <c r="L125" s="2">
        <f t="shared" si="13"/>
        <v>41.98400392878311</v>
      </c>
      <c r="M125" s="1">
        <f t="shared" si="14"/>
        <v>1.3583106057038235E+24</v>
      </c>
      <c r="N125" s="2">
        <f t="shared" si="15"/>
        <v>44.019848817251464</v>
      </c>
      <c r="O125" s="2">
        <f t="shared" si="16"/>
        <v>33.21824273334628</v>
      </c>
      <c r="P125" s="2">
        <f t="shared" si="17"/>
        <v>-0.10282346334628301</v>
      </c>
      <c r="Q125" s="2">
        <f t="shared" si="18"/>
        <v>0.59852218069722563</v>
      </c>
      <c r="R125" s="2">
        <v>46.805488304899292</v>
      </c>
      <c r="S125" s="2">
        <f t="shared" si="19"/>
        <v>33.351483902206411</v>
      </c>
      <c r="T125" s="2">
        <f t="shared" si="20"/>
        <v>-0.23606463220641416</v>
      </c>
      <c r="U125" s="2">
        <f t="shared" si="21"/>
        <v>3.1546969331099493</v>
      </c>
    </row>
    <row r="126" spans="1:21" x14ac:dyDescent="0.25">
      <c r="A126" t="s">
        <v>412</v>
      </c>
      <c r="B126" s="2">
        <v>1.061E-2</v>
      </c>
      <c r="C126" s="2">
        <v>8.4000000000000003E-4</v>
      </c>
      <c r="D126" s="2">
        <v>14.358599999999999</v>
      </c>
      <c r="E126" s="2">
        <v>4.30754E-2</v>
      </c>
      <c r="F126" s="2">
        <v>-0.12560499999999999</v>
      </c>
      <c r="G126" s="2">
        <v>0.22241</v>
      </c>
      <c r="H126" s="2">
        <v>7.7144000000000004E-2</v>
      </c>
      <c r="I126" s="2">
        <v>2.9374000000000001E-2</v>
      </c>
      <c r="J126" s="2">
        <f t="shared" si="11"/>
        <v>0.29485939999999999</v>
      </c>
      <c r="K126" s="2">
        <f t="shared" si="12"/>
        <v>33.291675345000002</v>
      </c>
      <c r="L126" s="2">
        <f t="shared" si="13"/>
        <v>45.533923021141732</v>
      </c>
      <c r="M126" s="1">
        <f t="shared" si="14"/>
        <v>1.3805442015949701E+24</v>
      </c>
      <c r="N126" s="2">
        <f t="shared" si="15"/>
        <v>44.740390588538745</v>
      </c>
      <c r="O126" s="2">
        <f t="shared" si="16"/>
        <v>33.253498856079162</v>
      </c>
      <c r="P126" s="2">
        <f t="shared" si="17"/>
        <v>3.8176488920839802E-2</v>
      </c>
      <c r="Q126" s="2">
        <f t="shared" si="18"/>
        <v>1.6763396331139373E-2</v>
      </c>
      <c r="R126" s="2">
        <v>47.57372568437404</v>
      </c>
      <c r="S126" s="2">
        <f t="shared" si="19"/>
        <v>33.386835820249146</v>
      </c>
      <c r="T126" s="2">
        <f t="shared" si="20"/>
        <v>-9.5160475249144838E-2</v>
      </c>
      <c r="U126" s="2">
        <f t="shared" si="21"/>
        <v>0.1041557498043553</v>
      </c>
    </row>
    <row r="127" spans="1:21" x14ac:dyDescent="0.25">
      <c r="A127" t="s">
        <v>412</v>
      </c>
      <c r="B127" s="2">
        <v>1.061E-2</v>
      </c>
      <c r="C127" s="2">
        <v>8.4000000000000003E-4</v>
      </c>
      <c r="D127" s="2">
        <v>14.199</v>
      </c>
      <c r="E127" s="2">
        <v>3.6125900000000002E-2</v>
      </c>
      <c r="F127" s="2">
        <v>-0.88331300000000001</v>
      </c>
      <c r="G127" s="2">
        <v>3.4548000000000002E-2</v>
      </c>
      <c r="H127" s="2">
        <v>6.8849999999999996E-3</v>
      </c>
      <c r="I127" s="2">
        <v>2.1440000000000001E-2</v>
      </c>
      <c r="J127" s="2">
        <f t="shared" si="11"/>
        <v>9.2113900000000012E-2</v>
      </c>
      <c r="K127" s="2">
        <f t="shared" si="12"/>
        <v>33.240602938999999</v>
      </c>
      <c r="L127" s="2">
        <f t="shared" si="13"/>
        <v>44.47547425604121</v>
      </c>
      <c r="M127" s="1">
        <f t="shared" si="14"/>
        <v>1.3805442015949701E+24</v>
      </c>
      <c r="N127" s="2">
        <f t="shared" si="15"/>
        <v>44.740390588538745</v>
      </c>
      <c r="O127" s="2">
        <f t="shared" si="16"/>
        <v>33.253498856079162</v>
      </c>
      <c r="P127" s="2">
        <f t="shared" si="17"/>
        <v>-1.2895917079163155E-2</v>
      </c>
      <c r="Q127" s="2">
        <f t="shared" si="18"/>
        <v>1.9599912088998115E-2</v>
      </c>
      <c r="R127" s="2">
        <v>47.57372568437404</v>
      </c>
      <c r="S127" s="2">
        <f t="shared" si="19"/>
        <v>33.386835820249146</v>
      </c>
      <c r="T127" s="2">
        <f t="shared" si="20"/>
        <v>-0.14623288124914779</v>
      </c>
      <c r="U127" s="2">
        <f t="shared" si="21"/>
        <v>2.5202274272988348</v>
      </c>
    </row>
    <row r="128" spans="1:21" x14ac:dyDescent="0.25">
      <c r="A128" t="s">
        <v>415</v>
      </c>
      <c r="B128" s="2">
        <v>1.073E-2</v>
      </c>
      <c r="C128" s="2">
        <v>8.4000000000000003E-4</v>
      </c>
      <c r="D128" s="2">
        <v>14.1396</v>
      </c>
      <c r="E128" s="2">
        <v>4.69247E-2</v>
      </c>
      <c r="F128" s="2">
        <v>0.39340999999999998</v>
      </c>
      <c r="G128" s="2">
        <v>0.11191</v>
      </c>
      <c r="H128" s="2">
        <v>7.7582999999999999E-2</v>
      </c>
      <c r="I128" s="2">
        <v>2.7855000000000001E-2</v>
      </c>
      <c r="J128" s="2">
        <f t="shared" si="11"/>
        <v>0.18668969999999999</v>
      </c>
      <c r="K128" s="2">
        <f t="shared" si="12"/>
        <v>33.147596479999997</v>
      </c>
      <c r="L128" s="2">
        <f t="shared" si="13"/>
        <v>42.610761541414647</v>
      </c>
      <c r="M128" s="1">
        <f t="shared" si="14"/>
        <v>1.3962407213217972E+24</v>
      </c>
      <c r="N128" s="2">
        <f t="shared" si="15"/>
        <v>45.249080149255171</v>
      </c>
      <c r="O128" s="2">
        <f t="shared" si="16"/>
        <v>33.278048775146651</v>
      </c>
      <c r="P128" s="2">
        <f t="shared" si="17"/>
        <v>-0.1304522951466538</v>
      </c>
      <c r="Q128" s="2">
        <f t="shared" si="18"/>
        <v>0.48827302622388591</v>
      </c>
      <c r="R128" s="2">
        <v>48.116127712720306</v>
      </c>
      <c r="S128" s="2">
        <f t="shared" si="19"/>
        <v>33.411453344724478</v>
      </c>
      <c r="T128" s="2">
        <f t="shared" si="20"/>
        <v>-0.263856864724481</v>
      </c>
      <c r="U128" s="2">
        <f t="shared" si="21"/>
        <v>1.9975427365903713</v>
      </c>
    </row>
    <row r="129" spans="1:21" x14ac:dyDescent="0.25">
      <c r="A129" t="s">
        <v>409</v>
      </c>
      <c r="B129" s="2">
        <v>1.0789999999999999E-2</v>
      </c>
      <c r="C129" s="2">
        <v>8.4000000000000003E-4</v>
      </c>
      <c r="D129" s="2">
        <v>14.1473</v>
      </c>
      <c r="E129" s="2">
        <v>3.6843899999999999E-2</v>
      </c>
      <c r="F129" s="2">
        <v>-0.60900100000000001</v>
      </c>
      <c r="G129" s="2">
        <v>8.6077000000000001E-2</v>
      </c>
      <c r="H129" s="2">
        <v>8.5938000000000001E-2</v>
      </c>
      <c r="I129" s="2">
        <v>2.7668000000000002E-2</v>
      </c>
      <c r="J129" s="2">
        <f t="shared" si="11"/>
        <v>0.1505889</v>
      </c>
      <c r="K129" s="2">
        <f t="shared" si="12"/>
        <v>32.981790912999998</v>
      </c>
      <c r="L129" s="2">
        <f t="shared" si="13"/>
        <v>39.47827633169031</v>
      </c>
      <c r="M129" s="1">
        <f t="shared" si="14"/>
        <v>1.4040896690207605E+24</v>
      </c>
      <c r="N129" s="2">
        <f t="shared" si="15"/>
        <v>45.50344722084543</v>
      </c>
      <c r="O129" s="2">
        <f t="shared" si="16"/>
        <v>33.290221494525248</v>
      </c>
      <c r="P129" s="2">
        <f t="shared" si="17"/>
        <v>-0.3084305815252506</v>
      </c>
      <c r="Q129" s="2">
        <f t="shared" si="18"/>
        <v>4.1949708132040717</v>
      </c>
      <c r="R129" s="2">
        <v>48.387364976428366</v>
      </c>
      <c r="S129" s="2">
        <f t="shared" si="19"/>
        <v>33.423659862211252</v>
      </c>
      <c r="T129" s="2">
        <f t="shared" si="20"/>
        <v>-0.44186894921125486</v>
      </c>
      <c r="U129" s="2">
        <f t="shared" si="21"/>
        <v>8.6099582661781398</v>
      </c>
    </row>
    <row r="130" spans="1:21" x14ac:dyDescent="0.25">
      <c r="A130" t="s">
        <v>895</v>
      </c>
      <c r="B130" s="2">
        <v>1.0789999999999999E-2</v>
      </c>
      <c r="C130" s="2">
        <v>8.4000000000000003E-4</v>
      </c>
      <c r="D130" s="2">
        <v>14.273199999999999</v>
      </c>
      <c r="E130" s="2">
        <v>3.3483600000000002E-2</v>
      </c>
      <c r="F130" s="2">
        <v>0.73924000000000001</v>
      </c>
      <c r="G130" s="2">
        <v>5.7320999999999997E-2</v>
      </c>
      <c r="H130" s="2">
        <v>0.11153</v>
      </c>
      <c r="I130" s="2">
        <v>2.6307000000000001E-2</v>
      </c>
      <c r="J130" s="2">
        <f t="shared" si="11"/>
        <v>0.1171116</v>
      </c>
      <c r="K130" s="2">
        <f t="shared" si="12"/>
        <v>33.225779379999999</v>
      </c>
      <c r="L130" s="2">
        <f t="shared" si="13"/>
        <v>44.172896327187679</v>
      </c>
      <c r="M130" s="1">
        <f t="shared" si="14"/>
        <v>1.4040896690207605E+24</v>
      </c>
      <c r="N130" s="2">
        <f t="shared" si="15"/>
        <v>45.50344722084543</v>
      </c>
      <c r="O130" s="2">
        <f t="shared" si="16"/>
        <v>33.290221494525248</v>
      </c>
      <c r="P130" s="2">
        <f t="shared" si="17"/>
        <v>-6.4442114525249394E-2</v>
      </c>
      <c r="Q130" s="2">
        <f t="shared" si="18"/>
        <v>0.30278875059071308</v>
      </c>
      <c r="R130" s="2">
        <v>48.387364976428366</v>
      </c>
      <c r="S130" s="2">
        <f t="shared" si="19"/>
        <v>33.423659862211252</v>
      </c>
      <c r="T130" s="2">
        <f t="shared" si="20"/>
        <v>-0.19788048221125365</v>
      </c>
      <c r="U130" s="2">
        <f t="shared" si="21"/>
        <v>2.8549998593078616</v>
      </c>
    </row>
    <row r="131" spans="1:21" x14ac:dyDescent="0.25">
      <c r="A131" t="s">
        <v>418</v>
      </c>
      <c r="B131" s="2">
        <v>1.0959999999999999E-2</v>
      </c>
      <c r="C131" s="2">
        <v>8.4000000000000003E-4</v>
      </c>
      <c r="D131" s="2">
        <v>14.601900000000001</v>
      </c>
      <c r="E131" s="2">
        <v>4.9194799999999997E-2</v>
      </c>
      <c r="F131" s="2">
        <v>-1.97973</v>
      </c>
      <c r="G131" s="2">
        <v>0.15325</v>
      </c>
      <c r="H131" s="2">
        <v>-3.1718999999999997E-2</v>
      </c>
      <c r="I131" s="2">
        <v>4.2516999999999999E-2</v>
      </c>
      <c r="J131" s="2">
        <f t="shared" si="11"/>
        <v>0.24496179999999998</v>
      </c>
      <c r="K131" s="2">
        <f t="shared" si="12"/>
        <v>33.603160160000002</v>
      </c>
      <c r="L131" s="2">
        <f t="shared" si="13"/>
        <v>52.55717724822744</v>
      </c>
      <c r="M131" s="1">
        <f t="shared" si="14"/>
        <v>1.4263308439538539E+24</v>
      </c>
      <c r="N131" s="2">
        <f t="shared" si="15"/>
        <v>46.224234612154582</v>
      </c>
      <c r="O131" s="2">
        <f t="shared" si="16"/>
        <v>33.324348643886204</v>
      </c>
      <c r="P131" s="2">
        <f t="shared" si="17"/>
        <v>0.27881151611379806</v>
      </c>
      <c r="Q131" s="2">
        <f t="shared" si="18"/>
        <v>1.2954620255806664</v>
      </c>
      <c r="R131" s="2">
        <v>49.156001776544706</v>
      </c>
      <c r="S131" s="2">
        <f t="shared" si="19"/>
        <v>33.457882756242995</v>
      </c>
      <c r="T131" s="2">
        <f t="shared" si="20"/>
        <v>0.1452774037570066</v>
      </c>
      <c r="U131" s="2">
        <f t="shared" si="21"/>
        <v>0.35172190020254301</v>
      </c>
    </row>
    <row r="132" spans="1:21" x14ac:dyDescent="0.25">
      <c r="A132" t="s">
        <v>419</v>
      </c>
      <c r="B132" s="2">
        <v>1.1140000000000001E-2</v>
      </c>
      <c r="C132" s="2">
        <v>8.4999999999999995E-4</v>
      </c>
      <c r="D132" s="2">
        <v>14.913600000000001</v>
      </c>
      <c r="E132" s="2">
        <v>5.89142E-2</v>
      </c>
      <c r="F132" s="2">
        <v>-2.4147400000000001</v>
      </c>
      <c r="G132" s="2">
        <v>0.14085</v>
      </c>
      <c r="H132" s="2">
        <v>2.3414000000000001E-2</v>
      </c>
      <c r="I132" s="2">
        <v>5.0691E-2</v>
      </c>
      <c r="J132" s="2">
        <f t="shared" si="11"/>
        <v>0.25045519999999999</v>
      </c>
      <c r="K132" s="2">
        <f t="shared" si="12"/>
        <v>33.6783474</v>
      </c>
      <c r="L132" s="2">
        <f t="shared" si="13"/>
        <v>54.408841651445691</v>
      </c>
      <c r="M132" s="1">
        <f t="shared" si="14"/>
        <v>1.4498843341526384E+24</v>
      </c>
      <c r="N132" s="2">
        <f t="shared" si="15"/>
        <v>46.987551244827031</v>
      </c>
      <c r="O132" s="2">
        <f t="shared" si="16"/>
        <v>33.359914061827858</v>
      </c>
      <c r="P132" s="2">
        <f t="shared" si="17"/>
        <v>0.31843333817214159</v>
      </c>
      <c r="Q132" s="2">
        <f t="shared" si="18"/>
        <v>1.6165046312677944</v>
      </c>
      <c r="R132" s="2">
        <v>49.970063901761421</v>
      </c>
      <c r="S132" s="2">
        <f t="shared" si="19"/>
        <v>33.493549524095528</v>
      </c>
      <c r="T132" s="2">
        <f t="shared" si="20"/>
        <v>0.18479787590447216</v>
      </c>
      <c r="U132" s="2">
        <f t="shared" si="21"/>
        <v>0.54441971526420552</v>
      </c>
    </row>
    <row r="133" spans="1:21" x14ac:dyDescent="0.25">
      <c r="A133" t="s">
        <v>419</v>
      </c>
      <c r="B133" s="2">
        <v>1.1140000000000001E-2</v>
      </c>
      <c r="C133" s="2">
        <v>8.4999999999999995E-4</v>
      </c>
      <c r="D133" s="2">
        <v>14.764900000000001</v>
      </c>
      <c r="E133" s="2">
        <v>4.8640000000000003E-2</v>
      </c>
      <c r="F133" s="2">
        <v>-2.15768</v>
      </c>
      <c r="G133" s="2">
        <v>2.7085999999999999E-2</v>
      </c>
      <c r="H133" s="2">
        <v>1.9191E-2</v>
      </c>
      <c r="I133" s="2">
        <v>2.4591999999999999E-2</v>
      </c>
      <c r="J133" s="2">
        <f t="shared" si="11"/>
        <v>0.100318</v>
      </c>
      <c r="K133" s="2">
        <f t="shared" si="12"/>
        <v>33.580653210000001</v>
      </c>
      <c r="L133" s="2">
        <f t="shared" si="13"/>
        <v>52.015244230589502</v>
      </c>
      <c r="M133" s="1">
        <f t="shared" si="14"/>
        <v>1.4498843341526384E+24</v>
      </c>
      <c r="N133" s="2">
        <f t="shared" si="15"/>
        <v>46.987551244827031</v>
      </c>
      <c r="O133" s="2">
        <f t="shared" si="16"/>
        <v>33.359914061827858</v>
      </c>
      <c r="P133" s="2">
        <f t="shared" si="17"/>
        <v>0.22073914817214302</v>
      </c>
      <c r="Q133" s="2">
        <f t="shared" si="18"/>
        <v>4.8417347589508273</v>
      </c>
      <c r="R133" s="2">
        <v>49.970063901761421</v>
      </c>
      <c r="S133" s="2">
        <f t="shared" si="19"/>
        <v>33.493549524095528</v>
      </c>
      <c r="T133" s="2">
        <f t="shared" si="20"/>
        <v>8.7103685904473593E-2</v>
      </c>
      <c r="U133" s="2">
        <f t="shared" si="21"/>
        <v>0.75390276446619875</v>
      </c>
    </row>
    <row r="134" spans="1:21" x14ac:dyDescent="0.25">
      <c r="A134" t="s">
        <v>417</v>
      </c>
      <c r="B134" s="2">
        <v>1.1220000000000001E-2</v>
      </c>
      <c r="C134" s="2">
        <v>8.4000000000000003E-4</v>
      </c>
      <c r="D134" s="2">
        <v>15.0738</v>
      </c>
      <c r="E134" s="2">
        <v>8.7847599999999998E-2</v>
      </c>
      <c r="F134" s="2">
        <v>-2.46319</v>
      </c>
      <c r="G134" s="2">
        <v>0.12961</v>
      </c>
      <c r="H134" s="2">
        <v>1.2558E-2</v>
      </c>
      <c r="I134" s="2">
        <v>5.1437999999999998E-2</v>
      </c>
      <c r="J134" s="2">
        <f t="shared" si="11"/>
        <v>0.26889560000000001</v>
      </c>
      <c r="K134" s="2">
        <f t="shared" si="12"/>
        <v>33.865404529999999</v>
      </c>
      <c r="L134" s="2">
        <f t="shared" si="13"/>
        <v>59.303579267696328</v>
      </c>
      <c r="M134" s="1">
        <f t="shared" si="14"/>
        <v>1.4603538759553852E+24</v>
      </c>
      <c r="N134" s="2">
        <f t="shared" si="15"/>
        <v>47.326845987434154</v>
      </c>
      <c r="O134" s="2">
        <f t="shared" si="16"/>
        <v>33.375537813287032</v>
      </c>
      <c r="P134" s="2">
        <f t="shared" si="17"/>
        <v>0.48986671671296733</v>
      </c>
      <c r="Q134" s="2">
        <f t="shared" si="18"/>
        <v>3.3188564951599036</v>
      </c>
      <c r="R134" s="2">
        <v>50.331939073680509</v>
      </c>
      <c r="S134" s="2">
        <f t="shared" si="19"/>
        <v>33.509218311113202</v>
      </c>
      <c r="T134" s="2">
        <f t="shared" si="20"/>
        <v>0.35618621888679769</v>
      </c>
      <c r="U134" s="2">
        <f t="shared" si="21"/>
        <v>1.7546351811835352</v>
      </c>
    </row>
    <row r="135" spans="1:21" x14ac:dyDescent="0.25">
      <c r="A135" t="s">
        <v>416</v>
      </c>
      <c r="B135" s="2">
        <v>1.1220000000000001E-2</v>
      </c>
      <c r="C135" s="2">
        <v>8.4000000000000003E-4</v>
      </c>
      <c r="D135" s="2">
        <v>14.1873</v>
      </c>
      <c r="E135" s="2">
        <v>8.6538400000000001E-2</v>
      </c>
      <c r="F135" s="2">
        <v>-0.34116600000000002</v>
      </c>
      <c r="G135" s="2">
        <v>6.5723000000000004E-2</v>
      </c>
      <c r="H135" s="2">
        <v>-3.6939E-2</v>
      </c>
      <c r="I135" s="2">
        <v>3.3973999999999997E-2</v>
      </c>
      <c r="J135" s="2">
        <f t="shared" ref="J135:J198" si="22">PeakMagnitudeError+StretchError+ColorError</f>
        <v>0.1862354</v>
      </c>
      <c r="K135" s="2">
        <f t="shared" ref="K135:K198" si="23">PeakMagnitude+α*(Stretch-1)-β*Color-Mb</f>
        <v>33.445767668000002</v>
      </c>
      <c r="L135" s="2">
        <f t="shared" ref="L135:L198" si="24">10^((ObservedDistanceModuli-25)/5)</f>
        <v>48.882514030613279</v>
      </c>
      <c r="M135" s="1">
        <f t="shared" ref="M135:M198" si="25">-(RedShift*Age*(-2*InitialTangentVelocity+UniverseAcceleration*Age))/(2+RedShift)*(1+RedShift)</f>
        <v>1.4603538759553852E+24</v>
      </c>
      <c r="N135" s="2">
        <f t="shared" ref="N135:N198" si="26">M135/Mpc</f>
        <v>47.326845987434154</v>
      </c>
      <c r="O135" s="2">
        <f t="shared" ref="O135:O198" si="27">(LOG10(T2LuminousDistance)*5+25)</f>
        <v>33.375537813287032</v>
      </c>
      <c r="P135" s="2">
        <f t="shared" ref="P135:P198" si="28">ObservedDistanceModuli-T2DistanceModuli</f>
        <v>7.0229854712970052E-2</v>
      </c>
      <c r="Q135" s="2">
        <f t="shared" ref="Q135:Q198" si="29">(ObservedDistanceModuli-T2DistanceModuli)^2/TotalError^2</f>
        <v>0.14220637562822647</v>
      </c>
      <c r="R135" s="2">
        <v>50.331939073680509</v>
      </c>
      <c r="S135" s="2">
        <f t="shared" ref="S135:S198" si="30">(LOG10(ΛCDMLuminousDistance)*5+25)</f>
        <v>33.509218311113202</v>
      </c>
      <c r="T135" s="2">
        <f t="shared" ref="T135:T198" si="31">ObservedDistanceModuli-ΛCDMDistanceModuli</f>
        <v>-6.345064311319959E-2</v>
      </c>
      <c r="U135" s="2">
        <f t="shared" ref="U135:U198" si="32">(ObservedDistanceModuli-ΛCDMDistanceModuli)^2/TotalError^2</f>
        <v>0.11607737665290019</v>
      </c>
    </row>
    <row r="136" spans="1:21" x14ac:dyDescent="0.25">
      <c r="A136" t="s">
        <v>416</v>
      </c>
      <c r="B136" s="2">
        <v>1.1220000000000001E-2</v>
      </c>
      <c r="C136" s="2">
        <v>8.4000000000000003E-4</v>
      </c>
      <c r="D136" s="2">
        <v>14.1166</v>
      </c>
      <c r="E136" s="2">
        <v>8.9484900000000006E-2</v>
      </c>
      <c r="F136" s="2">
        <v>-0.40726000000000001</v>
      </c>
      <c r="G136" s="2">
        <v>0.23902000000000001</v>
      </c>
      <c r="H136" s="2">
        <v>-9.2800999999999995E-2</v>
      </c>
      <c r="I136" s="2">
        <v>5.2675E-2</v>
      </c>
      <c r="J136" s="2">
        <f t="shared" si="22"/>
        <v>0.38117990000000002</v>
      </c>
      <c r="K136" s="2">
        <f t="shared" si="23"/>
        <v>33.540199909999998</v>
      </c>
      <c r="L136" s="2">
        <f t="shared" si="24"/>
        <v>51.05520002282924</v>
      </c>
      <c r="M136" s="1">
        <f t="shared" si="25"/>
        <v>1.4603538759553852E+24</v>
      </c>
      <c r="N136" s="2">
        <f t="shared" si="26"/>
        <v>47.326845987434154</v>
      </c>
      <c r="O136" s="2">
        <f t="shared" si="27"/>
        <v>33.375537813287032</v>
      </c>
      <c r="P136" s="2">
        <f t="shared" si="28"/>
        <v>0.16466209671296639</v>
      </c>
      <c r="Q136" s="2">
        <f t="shared" si="29"/>
        <v>0.18660672835775052</v>
      </c>
      <c r="R136" s="2">
        <v>50.331939073680509</v>
      </c>
      <c r="S136" s="2">
        <f t="shared" si="30"/>
        <v>33.509218311113202</v>
      </c>
      <c r="T136" s="2">
        <f t="shared" si="31"/>
        <v>3.0981598886796746E-2</v>
      </c>
      <c r="U136" s="2">
        <f t="shared" si="32"/>
        <v>6.6061384340241041E-3</v>
      </c>
    </row>
    <row r="137" spans="1:21" x14ac:dyDescent="0.25">
      <c r="A137" t="s">
        <v>411</v>
      </c>
      <c r="B137" s="2">
        <v>1.155E-2</v>
      </c>
      <c r="C137" s="2">
        <v>8.4999999999999995E-4</v>
      </c>
      <c r="D137" s="2">
        <v>14.4086</v>
      </c>
      <c r="E137" s="2">
        <v>0.11989</v>
      </c>
      <c r="F137" s="2">
        <v>-1.00248</v>
      </c>
      <c r="G137" s="2">
        <v>4.7176999999999997E-2</v>
      </c>
      <c r="H137" s="2">
        <v>-4.8333000000000001E-2</v>
      </c>
      <c r="I137" s="2">
        <v>3.7079000000000001E-2</v>
      </c>
      <c r="J137" s="2">
        <f t="shared" si="22"/>
        <v>0.20414599999999999</v>
      </c>
      <c r="K137" s="2">
        <f t="shared" si="23"/>
        <v>33.605517730000003</v>
      </c>
      <c r="L137" s="2">
        <f t="shared" si="24"/>
        <v>52.614269620792903</v>
      </c>
      <c r="M137" s="1">
        <f t="shared" si="25"/>
        <v>1.503549345318883E+24</v>
      </c>
      <c r="N137" s="2">
        <f t="shared" si="26"/>
        <v>48.726715813221261</v>
      </c>
      <c r="O137" s="2">
        <f t="shared" si="27"/>
        <v>33.438835704324795</v>
      </c>
      <c r="P137" s="2">
        <f t="shared" si="28"/>
        <v>0.16668202567520751</v>
      </c>
      <c r="Q137" s="2">
        <f t="shared" si="29"/>
        <v>0.66664678626450014</v>
      </c>
      <c r="R137" s="2">
        <v>51.825127982490926</v>
      </c>
      <c r="S137" s="2">
        <f t="shared" si="30"/>
        <v>33.572701916301369</v>
      </c>
      <c r="T137" s="2">
        <f t="shared" si="31"/>
        <v>3.2815813698633178E-2</v>
      </c>
      <c r="U137" s="2">
        <f t="shared" si="32"/>
        <v>2.5839529719378643E-2</v>
      </c>
    </row>
    <row r="138" spans="1:21" x14ac:dyDescent="0.25">
      <c r="A138" t="s">
        <v>422</v>
      </c>
      <c r="B138" s="2">
        <v>1.1950000000000001E-2</v>
      </c>
      <c r="C138" s="2">
        <v>8.4000000000000003E-4</v>
      </c>
      <c r="D138" s="2">
        <v>14.013500000000001</v>
      </c>
      <c r="E138" s="2">
        <v>3.6777499999999998E-2</v>
      </c>
      <c r="F138" s="2">
        <v>0.41450999999999999</v>
      </c>
      <c r="G138" s="2">
        <v>0.13602</v>
      </c>
      <c r="H138" s="2">
        <v>-8.4503999999999996E-2</v>
      </c>
      <c r="I138" s="2">
        <v>4.2999999999999997E-2</v>
      </c>
      <c r="J138" s="2">
        <f t="shared" si="22"/>
        <v>0.21579749999999998</v>
      </c>
      <c r="K138" s="2">
        <f t="shared" si="23"/>
        <v>33.531930490000001</v>
      </c>
      <c r="L138" s="2">
        <f t="shared" si="24"/>
        <v>50.861140912103366</v>
      </c>
      <c r="M138" s="1">
        <f t="shared" si="25"/>
        <v>1.5559260631033909E+24</v>
      </c>
      <c r="N138" s="2">
        <f t="shared" si="26"/>
        <v>50.424129636492708</v>
      </c>
      <c r="O138" s="2">
        <f t="shared" si="27"/>
        <v>33.513192053280662</v>
      </c>
      <c r="P138" s="2">
        <f t="shared" si="28"/>
        <v>1.8738436719338836E-2</v>
      </c>
      <c r="Q138" s="2">
        <f t="shared" si="29"/>
        <v>7.5400442508313879E-3</v>
      </c>
      <c r="R138" s="2">
        <v>53.636033065915257</v>
      </c>
      <c r="S138" s="2">
        <f t="shared" si="30"/>
        <v>33.647283249207696</v>
      </c>
      <c r="T138" s="2">
        <f t="shared" si="31"/>
        <v>-0.1153527592076955</v>
      </c>
      <c r="U138" s="2">
        <f t="shared" si="32"/>
        <v>0.28573481269998313</v>
      </c>
    </row>
    <row r="139" spans="1:21" x14ac:dyDescent="0.25">
      <c r="A139" t="s">
        <v>479</v>
      </c>
      <c r="B139" s="2">
        <v>1.213E-2</v>
      </c>
      <c r="C139" s="2">
        <v>8.5999999999999998E-4</v>
      </c>
      <c r="D139" s="2">
        <v>14.8246</v>
      </c>
      <c r="E139" s="2">
        <v>5.9840699999999997E-2</v>
      </c>
      <c r="F139" s="2">
        <v>0.12432</v>
      </c>
      <c r="G139" s="2">
        <v>6.2028E-2</v>
      </c>
      <c r="H139" s="2">
        <v>4.1271000000000002E-2</v>
      </c>
      <c r="I139" s="2">
        <v>2.9406999999999999E-2</v>
      </c>
      <c r="J139" s="2">
        <f t="shared" si="22"/>
        <v>0.15127569999999999</v>
      </c>
      <c r="K139" s="2">
        <f t="shared" si="23"/>
        <v>33.90669681</v>
      </c>
      <c r="L139" s="2">
        <f t="shared" si="24"/>
        <v>60.44207452377703</v>
      </c>
      <c r="M139" s="1">
        <f t="shared" si="25"/>
        <v>1.5795022236230409E+24</v>
      </c>
      <c r="N139" s="2">
        <f t="shared" si="26"/>
        <v>51.188180964228962</v>
      </c>
      <c r="O139" s="2">
        <f t="shared" si="27"/>
        <v>33.545848483145413</v>
      </c>
      <c r="P139" s="2">
        <f t="shared" si="28"/>
        <v>0.36084832685458679</v>
      </c>
      <c r="Q139" s="2">
        <f t="shared" si="29"/>
        <v>5.6899840558226868</v>
      </c>
      <c r="R139" s="2">
        <v>54.451290308259289</v>
      </c>
      <c r="S139" s="2">
        <f t="shared" si="30"/>
        <v>33.680040877494548</v>
      </c>
      <c r="T139" s="2">
        <f t="shared" si="31"/>
        <v>0.22665593250545157</v>
      </c>
      <c r="U139" s="2">
        <f t="shared" si="32"/>
        <v>2.2448939996998512</v>
      </c>
    </row>
    <row r="140" spans="1:21" x14ac:dyDescent="0.25">
      <c r="A140" t="s">
        <v>424</v>
      </c>
      <c r="B140" s="2">
        <v>1.2200000000000001E-2</v>
      </c>
      <c r="C140" s="2">
        <v>8.5999999999999998E-4</v>
      </c>
      <c r="D140" s="2">
        <v>14.404199999999999</v>
      </c>
      <c r="E140" s="2">
        <v>8.6277999999999994E-2</v>
      </c>
      <c r="F140" s="2">
        <v>-1.33511</v>
      </c>
      <c r="G140" s="2">
        <v>8.3691000000000002E-2</v>
      </c>
      <c r="H140" s="2">
        <v>-0.120964</v>
      </c>
      <c r="I140" s="2">
        <v>3.6450000000000003E-2</v>
      </c>
      <c r="J140" s="2">
        <f t="shared" si="22"/>
        <v>0.20641899999999999</v>
      </c>
      <c r="K140" s="2">
        <f t="shared" si="23"/>
        <v>33.779556149999998</v>
      </c>
      <c r="L140" s="2">
        <f t="shared" si="24"/>
        <v>57.004774234034606</v>
      </c>
      <c r="M140" s="1">
        <f t="shared" si="25"/>
        <v>1.5886718427429333E+24</v>
      </c>
      <c r="N140" s="2">
        <f t="shared" si="26"/>
        <v>51.485348081730997</v>
      </c>
      <c r="O140" s="2">
        <f t="shared" si="27"/>
        <v>33.558418266312017</v>
      </c>
      <c r="P140" s="2">
        <f t="shared" si="28"/>
        <v>0.22113788368798026</v>
      </c>
      <c r="Q140" s="2">
        <f t="shared" si="29"/>
        <v>1.1476962391583987</v>
      </c>
      <c r="R140" s="2">
        <v>54.768393438163997</v>
      </c>
      <c r="S140" s="2">
        <f t="shared" si="30"/>
        <v>33.692650008170176</v>
      </c>
      <c r="T140" s="2">
        <f t="shared" si="31"/>
        <v>8.6906141829821593E-2</v>
      </c>
      <c r="U140" s="2">
        <f t="shared" si="32"/>
        <v>0.17725626763803481</v>
      </c>
    </row>
    <row r="141" spans="1:21" x14ac:dyDescent="0.25">
      <c r="A141" t="s">
        <v>423</v>
      </c>
      <c r="B141" s="2">
        <v>1.2330000000000001E-2</v>
      </c>
      <c r="C141" s="2">
        <v>8.4000000000000003E-4</v>
      </c>
      <c r="D141" s="2">
        <v>14.716699999999999</v>
      </c>
      <c r="E141" s="2">
        <v>3.72293E-2</v>
      </c>
      <c r="F141" s="2">
        <v>-2.5883600000000002</v>
      </c>
      <c r="G141" s="2">
        <v>8.8111999999999996E-2</v>
      </c>
      <c r="H141" s="2">
        <v>-6.8675E-2</v>
      </c>
      <c r="I141" s="2">
        <v>3.1852999999999999E-2</v>
      </c>
      <c r="J141" s="2">
        <f t="shared" si="22"/>
        <v>0.15719429999999998</v>
      </c>
      <c r="K141" s="2">
        <f t="shared" si="23"/>
        <v>33.744163829999998</v>
      </c>
      <c r="L141" s="2">
        <f t="shared" si="24"/>
        <v>56.083197458971412</v>
      </c>
      <c r="M141" s="1">
        <f t="shared" si="25"/>
        <v>1.6057027875695174E+24</v>
      </c>
      <c r="N141" s="2">
        <f t="shared" si="26"/>
        <v>52.037283414734389</v>
      </c>
      <c r="O141" s="2">
        <f t="shared" si="27"/>
        <v>33.581573081570596</v>
      </c>
      <c r="P141" s="2">
        <f t="shared" si="28"/>
        <v>0.1625907484294018</v>
      </c>
      <c r="Q141" s="2">
        <f t="shared" si="29"/>
        <v>1.0698381292363754</v>
      </c>
      <c r="R141" s="2">
        <v>55.357386370825743</v>
      </c>
      <c r="S141" s="2">
        <f t="shared" si="30"/>
        <v>33.715877886332791</v>
      </c>
      <c r="T141" s="2">
        <f t="shared" si="31"/>
        <v>2.8285943667206936E-2</v>
      </c>
      <c r="U141" s="2">
        <f t="shared" si="32"/>
        <v>3.2379322398837347E-2</v>
      </c>
    </row>
    <row r="142" spans="1:21" x14ac:dyDescent="0.25">
      <c r="A142" t="s">
        <v>425</v>
      </c>
      <c r="B142" s="2">
        <v>1.2460000000000001E-2</v>
      </c>
      <c r="C142" s="2">
        <v>8.5999999999999998E-4</v>
      </c>
      <c r="D142" s="2">
        <v>14.954700000000001</v>
      </c>
      <c r="E142" s="2">
        <v>4.6918300000000003E-2</v>
      </c>
      <c r="F142" s="2">
        <v>-2.2395499999999999</v>
      </c>
      <c r="G142" s="2">
        <v>4.9819000000000002E-2</v>
      </c>
      <c r="H142" s="2">
        <v>1.3559E-2</v>
      </c>
      <c r="I142" s="2">
        <v>2.6185E-2</v>
      </c>
      <c r="J142" s="2">
        <f t="shared" si="22"/>
        <v>0.1229223</v>
      </c>
      <c r="K142" s="2">
        <f t="shared" si="23"/>
        <v>33.776046479999998</v>
      </c>
      <c r="L142" s="2">
        <f t="shared" si="24"/>
        <v>56.912713956871812</v>
      </c>
      <c r="M142" s="1">
        <f t="shared" si="25"/>
        <v>1.6227358798718694E+24</v>
      </c>
      <c r="N142" s="2">
        <f t="shared" si="26"/>
        <v>52.589288342687752</v>
      </c>
      <c r="O142" s="2">
        <f t="shared" si="27"/>
        <v>33.604486469114356</v>
      </c>
      <c r="P142" s="2">
        <f t="shared" si="28"/>
        <v>0.1715600108856421</v>
      </c>
      <c r="Q142" s="2">
        <f t="shared" si="29"/>
        <v>1.9479184663945612</v>
      </c>
      <c r="R142" s="2">
        <v>55.946492545506089</v>
      </c>
      <c r="S142" s="2">
        <f t="shared" si="30"/>
        <v>33.738864322429052</v>
      </c>
      <c r="T142" s="2">
        <f t="shared" si="31"/>
        <v>3.7182157570946117E-2</v>
      </c>
      <c r="U142" s="2">
        <f t="shared" si="32"/>
        <v>9.1497203058643672E-2</v>
      </c>
    </row>
    <row r="143" spans="1:21" x14ac:dyDescent="0.25">
      <c r="A143" t="s">
        <v>431</v>
      </c>
      <c r="B143" s="2">
        <v>1.2579999999999999E-2</v>
      </c>
      <c r="C143" s="2">
        <v>8.4999999999999995E-4</v>
      </c>
      <c r="D143" s="2">
        <v>14.4697</v>
      </c>
      <c r="E143" s="2">
        <v>6.2450800000000001E-2</v>
      </c>
      <c r="F143" s="2">
        <v>-1.4656499999999999</v>
      </c>
      <c r="G143" s="2">
        <v>3.3922000000000001E-2</v>
      </c>
      <c r="H143" s="2">
        <v>-9.1410000000000005E-2</v>
      </c>
      <c r="I143" s="2">
        <v>2.4899999999999999E-2</v>
      </c>
      <c r="J143" s="2">
        <f t="shared" si="22"/>
        <v>0.12127280000000001</v>
      </c>
      <c r="K143" s="2">
        <f t="shared" si="23"/>
        <v>33.733362749999998</v>
      </c>
      <c r="L143" s="2">
        <f t="shared" si="24"/>
        <v>55.804927724994485</v>
      </c>
      <c r="M143" s="1">
        <f t="shared" si="25"/>
        <v>1.6384606399885057E+24</v>
      </c>
      <c r="N143" s="2">
        <f t="shared" si="26"/>
        <v>53.098893112108811</v>
      </c>
      <c r="O143" s="2">
        <f t="shared" si="27"/>
        <v>33.625427339841089</v>
      </c>
      <c r="P143" s="2">
        <f t="shared" si="28"/>
        <v>0.10793541015890895</v>
      </c>
      <c r="Q143" s="2">
        <f t="shared" si="29"/>
        <v>0.79213842889239261</v>
      </c>
      <c r="R143" s="2">
        <v>56.490383356998102</v>
      </c>
      <c r="S143" s="2">
        <f t="shared" si="30"/>
        <v>33.759872609852991</v>
      </c>
      <c r="T143" s="2">
        <f t="shared" si="31"/>
        <v>-2.6509859852993145E-2</v>
      </c>
      <c r="U143" s="2">
        <f t="shared" si="32"/>
        <v>4.778461088550278E-2</v>
      </c>
    </row>
    <row r="144" spans="1:21" x14ac:dyDescent="0.25">
      <c r="A144" t="s">
        <v>431</v>
      </c>
      <c r="B144" s="2">
        <v>1.2579999999999999E-2</v>
      </c>
      <c r="C144" s="2">
        <v>8.4999999999999995E-4</v>
      </c>
      <c r="D144" s="2">
        <v>14.503</v>
      </c>
      <c r="E144" s="2">
        <v>6.5728599999999998E-2</v>
      </c>
      <c r="F144" s="2">
        <v>-1.30067</v>
      </c>
      <c r="G144" s="2">
        <v>7.3941999999999994E-2</v>
      </c>
      <c r="H144" s="2">
        <v>-7.3286000000000004E-2</v>
      </c>
      <c r="I144" s="2">
        <v>3.2097000000000001E-2</v>
      </c>
      <c r="J144" s="2">
        <f t="shared" si="22"/>
        <v>0.17176759999999996</v>
      </c>
      <c r="K144" s="2">
        <f t="shared" si="23"/>
        <v>33.734186690000001</v>
      </c>
      <c r="L144" s="2">
        <f t="shared" si="24"/>
        <v>55.826106274776564</v>
      </c>
      <c r="M144" s="1">
        <f t="shared" si="25"/>
        <v>1.6384606399885057E+24</v>
      </c>
      <c r="N144" s="2">
        <f t="shared" si="26"/>
        <v>53.098893112108811</v>
      </c>
      <c r="O144" s="2">
        <f t="shared" si="27"/>
        <v>33.625427339841089</v>
      </c>
      <c r="P144" s="2">
        <f t="shared" si="28"/>
        <v>0.10875935015891258</v>
      </c>
      <c r="Q144" s="2">
        <f t="shared" si="29"/>
        <v>0.40091352982813905</v>
      </c>
      <c r="R144" s="2">
        <v>56.490383356998102</v>
      </c>
      <c r="S144" s="2">
        <f t="shared" si="30"/>
        <v>33.759872609852991</v>
      </c>
      <c r="T144" s="2">
        <f t="shared" si="31"/>
        <v>-2.5685919852989514E-2</v>
      </c>
      <c r="U144" s="2">
        <f t="shared" si="32"/>
        <v>2.2361851086337162E-2</v>
      </c>
    </row>
    <row r="145" spans="1:21" x14ac:dyDescent="0.25">
      <c r="A145" t="s">
        <v>426</v>
      </c>
      <c r="B145" s="2">
        <v>1.259E-2</v>
      </c>
      <c r="C145" s="2">
        <v>8.5999999999999998E-4</v>
      </c>
      <c r="D145" s="2">
        <v>14.2631</v>
      </c>
      <c r="E145" s="2">
        <v>3.7015800000000001E-2</v>
      </c>
      <c r="F145" s="2">
        <v>-0.13916500000000001</v>
      </c>
      <c r="G145" s="2">
        <v>6.8751000000000007E-2</v>
      </c>
      <c r="H145" s="2">
        <v>-5.4923E-2</v>
      </c>
      <c r="I145" s="2">
        <v>2.6620999999999999E-2</v>
      </c>
      <c r="J145" s="2">
        <f t="shared" si="22"/>
        <v>0.1323878</v>
      </c>
      <c r="K145" s="2">
        <f t="shared" si="23"/>
        <v>33.607551735000001</v>
      </c>
      <c r="L145" s="2">
        <f t="shared" si="24"/>
        <v>52.663576176138633</v>
      </c>
      <c r="M145" s="1">
        <f t="shared" si="25"/>
        <v>1.6397711192338506E+24</v>
      </c>
      <c r="N145" s="2">
        <f t="shared" si="26"/>
        <v>53.14136285210494</v>
      </c>
      <c r="O145" s="2">
        <f t="shared" si="27"/>
        <v>33.627163440205614</v>
      </c>
      <c r="P145" s="2">
        <f t="shared" si="28"/>
        <v>-1.9611705205612395E-2</v>
      </c>
      <c r="Q145" s="2">
        <f t="shared" si="29"/>
        <v>2.1944959446891874E-2</v>
      </c>
      <c r="R145" s="2">
        <v>56.535711945710311</v>
      </c>
      <c r="S145" s="2">
        <f t="shared" si="30"/>
        <v>33.761614327723791</v>
      </c>
      <c r="T145" s="2">
        <f t="shared" si="31"/>
        <v>-0.15406259272378975</v>
      </c>
      <c r="U145" s="2">
        <f t="shared" si="32"/>
        <v>1.3542488463825566</v>
      </c>
    </row>
    <row r="146" spans="1:21" x14ac:dyDescent="0.25">
      <c r="A146" t="s">
        <v>426</v>
      </c>
      <c r="B146" s="2">
        <v>1.259E-2</v>
      </c>
      <c r="C146" s="2">
        <v>8.5999999999999998E-4</v>
      </c>
      <c r="D146" s="2">
        <v>14.233700000000001</v>
      </c>
      <c r="E146" s="2">
        <v>4.4475199999999999E-2</v>
      </c>
      <c r="F146" s="2">
        <v>-8.7807999999999997E-2</v>
      </c>
      <c r="G146" s="2">
        <v>0.14566999999999999</v>
      </c>
      <c r="H146" s="2">
        <v>-3.6886000000000002E-2</v>
      </c>
      <c r="I146" s="2">
        <v>3.1413999999999997E-2</v>
      </c>
      <c r="J146" s="2">
        <f t="shared" si="22"/>
        <v>0.22155919999999998</v>
      </c>
      <c r="K146" s="2">
        <f t="shared" si="23"/>
        <v>33.529245404000001</v>
      </c>
      <c r="L146" s="2">
        <f t="shared" si="24"/>
        <v>50.798288564802078</v>
      </c>
      <c r="M146" s="1">
        <f t="shared" si="25"/>
        <v>1.6397711192338506E+24</v>
      </c>
      <c r="N146" s="2">
        <f t="shared" si="26"/>
        <v>53.14136285210494</v>
      </c>
      <c r="O146" s="2">
        <f t="shared" si="27"/>
        <v>33.627163440205614</v>
      </c>
      <c r="P146" s="2">
        <f t="shared" si="28"/>
        <v>-9.791803620561268E-2</v>
      </c>
      <c r="Q146" s="2">
        <f t="shared" si="29"/>
        <v>0.19531959411342598</v>
      </c>
      <c r="R146" s="2">
        <v>56.535711945710311</v>
      </c>
      <c r="S146" s="2">
        <f t="shared" si="30"/>
        <v>33.761614327723791</v>
      </c>
      <c r="T146" s="2">
        <f t="shared" si="31"/>
        <v>-0.23236892372379003</v>
      </c>
      <c r="U146" s="2">
        <f t="shared" si="32"/>
        <v>1.0999590473653267</v>
      </c>
    </row>
    <row r="147" spans="1:21" x14ac:dyDescent="0.25">
      <c r="A147" t="s">
        <v>445</v>
      </c>
      <c r="B147" s="2">
        <v>1.2789999999999999E-2</v>
      </c>
      <c r="C147" s="2">
        <v>8.5999999999999998E-4</v>
      </c>
      <c r="D147" s="2">
        <v>15.0276</v>
      </c>
      <c r="E147" s="2">
        <v>4.8065900000000002E-2</v>
      </c>
      <c r="F147" s="2">
        <v>-0.92297200000000001</v>
      </c>
      <c r="G147" s="2">
        <v>5.2742999999999998E-2</v>
      </c>
      <c r="H147" s="2">
        <v>0.14144000000000001</v>
      </c>
      <c r="I147" s="2">
        <v>2.8351000000000001E-2</v>
      </c>
      <c r="J147" s="2">
        <f t="shared" si="22"/>
        <v>0.12915989999999999</v>
      </c>
      <c r="K147" s="2">
        <f t="shared" si="23"/>
        <v>33.642215915999998</v>
      </c>
      <c r="L147" s="2">
        <f t="shared" si="24"/>
        <v>53.511014313082448</v>
      </c>
      <c r="M147" s="1">
        <f t="shared" si="25"/>
        <v>1.6659833713158995E+24</v>
      </c>
      <c r="N147" s="2">
        <f t="shared" si="26"/>
        <v>53.990844089287499</v>
      </c>
      <c r="O147" s="2">
        <f t="shared" si="27"/>
        <v>33.6616005862777</v>
      </c>
      <c r="P147" s="2">
        <f t="shared" si="28"/>
        <v>-1.9384670277702298E-2</v>
      </c>
      <c r="Q147" s="2">
        <f t="shared" si="29"/>
        <v>2.2524825563458306E-2</v>
      </c>
      <c r="R147" s="2">
        <v>57.442424383911387</v>
      </c>
      <c r="S147" s="2">
        <f t="shared" si="30"/>
        <v>33.796163806095961</v>
      </c>
      <c r="T147" s="2">
        <f t="shared" si="31"/>
        <v>-0.15394789009596366</v>
      </c>
      <c r="U147" s="2">
        <f t="shared" si="32"/>
        <v>1.4206663114741682</v>
      </c>
    </row>
    <row r="148" spans="1:21" x14ac:dyDescent="0.25">
      <c r="A148" t="s">
        <v>427</v>
      </c>
      <c r="B148" s="2">
        <v>1.2829999999999999E-2</v>
      </c>
      <c r="C148" s="2">
        <v>8.5999999999999998E-4</v>
      </c>
      <c r="D148" s="2">
        <v>14.592700000000001</v>
      </c>
      <c r="E148" s="2">
        <v>4.0032999999999999E-2</v>
      </c>
      <c r="F148" s="2">
        <v>-0.89485199999999998</v>
      </c>
      <c r="G148" s="2">
        <v>3.8859999999999999E-2</v>
      </c>
      <c r="H148" s="2">
        <v>8.2899999999999998E-4</v>
      </c>
      <c r="I148" s="2">
        <v>2.6539E-2</v>
      </c>
      <c r="J148" s="2">
        <f t="shared" si="22"/>
        <v>0.105432</v>
      </c>
      <c r="K148" s="2">
        <f t="shared" si="23"/>
        <v>33.651561986000004</v>
      </c>
      <c r="L148" s="2">
        <f t="shared" si="24"/>
        <v>53.741823366158002</v>
      </c>
      <c r="M148" s="1">
        <f t="shared" si="25"/>
        <v>1.671226431296624E+24</v>
      </c>
      <c r="N148" s="2">
        <f t="shared" si="26"/>
        <v>54.160760091358092</v>
      </c>
      <c r="O148" s="2">
        <f t="shared" si="27"/>
        <v>33.668423753013045</v>
      </c>
      <c r="P148" s="2">
        <f t="shared" si="28"/>
        <v>-1.6861767013040208E-2</v>
      </c>
      <c r="Q148" s="2">
        <f t="shared" si="29"/>
        <v>2.5577687580443181E-2</v>
      </c>
      <c r="R148" s="2">
        <v>57.623799020310436</v>
      </c>
      <c r="S148" s="2">
        <f t="shared" si="30"/>
        <v>33.80300943521739</v>
      </c>
      <c r="T148" s="2">
        <f t="shared" si="31"/>
        <v>-0.15144744921738607</v>
      </c>
      <c r="U148" s="2">
        <f t="shared" si="32"/>
        <v>2.0633791421863541</v>
      </c>
    </row>
    <row r="149" spans="1:21" x14ac:dyDescent="0.25">
      <c r="A149" t="s">
        <v>427</v>
      </c>
      <c r="B149" s="2">
        <v>1.2829999999999999E-2</v>
      </c>
      <c r="C149" s="2">
        <v>8.5999999999999998E-4</v>
      </c>
      <c r="D149" s="2">
        <v>14.6655</v>
      </c>
      <c r="E149" s="2">
        <v>4.0068300000000001E-2</v>
      </c>
      <c r="F149" s="2">
        <v>-0.95322899999999999</v>
      </c>
      <c r="G149" s="2">
        <v>5.9784999999999998E-2</v>
      </c>
      <c r="H149" s="2">
        <v>6.0153999999999999E-2</v>
      </c>
      <c r="I149" s="2">
        <v>2.6962E-2</v>
      </c>
      <c r="J149" s="2">
        <f t="shared" si="22"/>
        <v>0.12681530000000002</v>
      </c>
      <c r="K149" s="2">
        <f t="shared" si="23"/>
        <v>33.530093316999995</v>
      </c>
      <c r="L149" s="2">
        <f t="shared" si="24"/>
        <v>50.81812807075336</v>
      </c>
      <c r="M149" s="1">
        <f t="shared" si="25"/>
        <v>1.671226431296624E+24</v>
      </c>
      <c r="N149" s="2">
        <f t="shared" si="26"/>
        <v>54.160760091358092</v>
      </c>
      <c r="O149" s="2">
        <f t="shared" si="27"/>
        <v>33.668423753013045</v>
      </c>
      <c r="P149" s="2">
        <f t="shared" si="28"/>
        <v>-0.13833043601304951</v>
      </c>
      <c r="Q149" s="2">
        <f t="shared" si="29"/>
        <v>1.1898499174138992</v>
      </c>
      <c r="R149" s="2">
        <v>57.623799020310436</v>
      </c>
      <c r="S149" s="2">
        <f t="shared" si="30"/>
        <v>33.80300943521739</v>
      </c>
      <c r="T149" s="2">
        <f t="shared" si="31"/>
        <v>-0.27291611821739536</v>
      </c>
      <c r="U149" s="2">
        <f t="shared" si="32"/>
        <v>4.6314295707385327</v>
      </c>
    </row>
    <row r="150" spans="1:21" x14ac:dyDescent="0.25">
      <c r="A150" t="s">
        <v>432</v>
      </c>
      <c r="B150" s="2">
        <v>1.303E-2</v>
      </c>
      <c r="C150" s="2">
        <v>8.4999999999999995E-4</v>
      </c>
      <c r="D150" s="2">
        <v>14.5052</v>
      </c>
      <c r="E150" s="2">
        <v>3.9639899999999999E-2</v>
      </c>
      <c r="F150" s="2">
        <v>-0.51353400000000005</v>
      </c>
      <c r="G150" s="2">
        <v>3.4882999999999997E-2</v>
      </c>
      <c r="H150" s="2">
        <v>-2.3595000000000001E-2</v>
      </c>
      <c r="I150" s="2">
        <v>2.1173999999999998E-2</v>
      </c>
      <c r="J150" s="2">
        <f t="shared" si="22"/>
        <v>9.5696900000000001E-2</v>
      </c>
      <c r="K150" s="2">
        <f t="shared" si="23"/>
        <v>33.696562852</v>
      </c>
      <c r="L150" s="2">
        <f t="shared" si="24"/>
        <v>54.867171282402666</v>
      </c>
      <c r="M150" s="1">
        <f t="shared" si="25"/>
        <v>1.6974447783556436E+24</v>
      </c>
      <c r="N150" s="2">
        <f t="shared" si="26"/>
        <v>55.010438853292108</v>
      </c>
      <c r="O150" s="2">
        <f t="shared" si="27"/>
        <v>33.70222554803577</v>
      </c>
      <c r="P150" s="2">
        <f t="shared" si="28"/>
        <v>-5.6626960357704093E-3</v>
      </c>
      <c r="Q150" s="2">
        <f t="shared" si="29"/>
        <v>3.5014728327236611E-3</v>
      </c>
      <c r="R150" s="2">
        <v>58.530832919675483</v>
      </c>
      <c r="S150" s="2">
        <f t="shared" si="30"/>
        <v>33.836923521804891</v>
      </c>
      <c r="T150" s="2">
        <f t="shared" si="31"/>
        <v>-0.14036066980489181</v>
      </c>
      <c r="U150" s="2">
        <f t="shared" si="32"/>
        <v>2.1512710111105529</v>
      </c>
    </row>
    <row r="151" spans="1:21" x14ac:dyDescent="0.25">
      <c r="A151" t="s">
        <v>432</v>
      </c>
      <c r="B151" s="2">
        <v>1.303E-2</v>
      </c>
      <c r="C151" s="2">
        <v>8.4999999999999995E-4</v>
      </c>
      <c r="D151" s="2">
        <v>14.4353</v>
      </c>
      <c r="E151" s="2">
        <v>4.9488400000000002E-2</v>
      </c>
      <c r="F151" s="2">
        <v>-0.93035000000000001</v>
      </c>
      <c r="G151" s="2">
        <v>0.11837</v>
      </c>
      <c r="H151" s="2">
        <v>-9.4134999999999996E-2</v>
      </c>
      <c r="I151" s="2">
        <v>4.6389E-2</v>
      </c>
      <c r="J151" s="2">
        <f t="shared" si="22"/>
        <v>0.21424740000000003</v>
      </c>
      <c r="K151" s="2">
        <f t="shared" si="23"/>
        <v>33.7861811</v>
      </c>
      <c r="L151" s="2">
        <f t="shared" si="24"/>
        <v>57.178955796782319</v>
      </c>
      <c r="M151" s="1">
        <f t="shared" si="25"/>
        <v>1.6974447783556436E+24</v>
      </c>
      <c r="N151" s="2">
        <f t="shared" si="26"/>
        <v>55.010438853292108</v>
      </c>
      <c r="O151" s="2">
        <f t="shared" si="27"/>
        <v>33.70222554803577</v>
      </c>
      <c r="P151" s="2">
        <f t="shared" si="28"/>
        <v>8.3955551964230324E-2</v>
      </c>
      <c r="Q151" s="2">
        <f t="shared" si="29"/>
        <v>0.15355632931216784</v>
      </c>
      <c r="R151" s="2">
        <v>58.530832919675483</v>
      </c>
      <c r="S151" s="2">
        <f t="shared" si="30"/>
        <v>33.836923521804891</v>
      </c>
      <c r="T151" s="2">
        <f t="shared" si="31"/>
        <v>-5.074242180489108E-2</v>
      </c>
      <c r="U151" s="2">
        <f t="shared" si="32"/>
        <v>5.6093335032512348E-2</v>
      </c>
    </row>
    <row r="152" spans="1:21" x14ac:dyDescent="0.25">
      <c r="A152" t="s">
        <v>428</v>
      </c>
      <c r="B152" s="2">
        <v>1.304E-2</v>
      </c>
      <c r="C152" s="2">
        <v>8.5999999999999998E-4</v>
      </c>
      <c r="D152" s="2">
        <v>14.5702</v>
      </c>
      <c r="E152" s="2">
        <v>4.0821000000000003E-2</v>
      </c>
      <c r="F152" s="2">
        <v>-0.52942</v>
      </c>
      <c r="G152" s="2">
        <v>9.3522999999999995E-2</v>
      </c>
      <c r="H152" s="2">
        <v>5.0625999999999997E-2</v>
      </c>
      <c r="I152" s="2">
        <v>3.4477000000000001E-2</v>
      </c>
      <c r="J152" s="2">
        <f t="shared" si="22"/>
        <v>0.168821</v>
      </c>
      <c r="K152" s="2">
        <f t="shared" si="23"/>
        <v>33.526915879999997</v>
      </c>
      <c r="L152" s="2">
        <f t="shared" si="24"/>
        <v>50.743822120713183</v>
      </c>
      <c r="M152" s="1">
        <f t="shared" si="25"/>
        <v>1.6987558290050862E+24</v>
      </c>
      <c r="N152" s="2">
        <f t="shared" si="26"/>
        <v>55.052927111233906</v>
      </c>
      <c r="O152" s="2">
        <f t="shared" si="27"/>
        <v>33.703902074709717</v>
      </c>
      <c r="P152" s="2">
        <f t="shared" si="28"/>
        <v>-0.17698619470971977</v>
      </c>
      <c r="Q152" s="2">
        <f t="shared" si="29"/>
        <v>1.099071247894861</v>
      </c>
      <c r="R152" s="2">
        <v>58.576191645371814</v>
      </c>
      <c r="S152" s="2">
        <f t="shared" si="30"/>
        <v>33.838605662166188</v>
      </c>
      <c r="T152" s="2">
        <f t="shared" si="31"/>
        <v>-0.31168978216619081</v>
      </c>
      <c r="U152" s="2">
        <f t="shared" si="32"/>
        <v>3.4087267909421222</v>
      </c>
    </row>
    <row r="153" spans="1:21" x14ac:dyDescent="0.25">
      <c r="A153" t="s">
        <v>896</v>
      </c>
      <c r="B153" s="2">
        <v>1.304E-2</v>
      </c>
      <c r="C153" s="2">
        <v>8.5999999999999998E-4</v>
      </c>
      <c r="D153" s="2">
        <v>14.599299999999999</v>
      </c>
      <c r="E153" s="2">
        <v>3.1803499999999998E-2</v>
      </c>
      <c r="F153" s="2">
        <v>-0.79383999999999999</v>
      </c>
      <c r="G153" s="2">
        <v>0.10414</v>
      </c>
      <c r="H153" s="2">
        <v>5.8474999999999999E-2</v>
      </c>
      <c r="I153" s="2">
        <v>2.7234000000000001E-2</v>
      </c>
      <c r="J153" s="2">
        <f t="shared" si="22"/>
        <v>0.1631775</v>
      </c>
      <c r="K153" s="2">
        <f t="shared" si="23"/>
        <v>33.492578770000001</v>
      </c>
      <c r="L153" s="2">
        <f t="shared" si="24"/>
        <v>49.947729838144426</v>
      </c>
      <c r="M153" s="1">
        <f t="shared" si="25"/>
        <v>1.6987558290050862E+24</v>
      </c>
      <c r="N153" s="2">
        <f t="shared" si="26"/>
        <v>55.052927111233906</v>
      </c>
      <c r="O153" s="2">
        <f t="shared" si="27"/>
        <v>33.703902074709717</v>
      </c>
      <c r="P153" s="2">
        <f t="shared" si="28"/>
        <v>-0.21132330470971539</v>
      </c>
      <c r="Q153" s="2">
        <f t="shared" si="29"/>
        <v>1.6771589998463761</v>
      </c>
      <c r="R153" s="2">
        <v>58.576191645371814</v>
      </c>
      <c r="S153" s="2">
        <f t="shared" si="30"/>
        <v>33.838605662166188</v>
      </c>
      <c r="T153" s="2">
        <f t="shared" si="31"/>
        <v>-0.34602689216618643</v>
      </c>
      <c r="U153" s="2">
        <f t="shared" si="32"/>
        <v>4.4967542527566025</v>
      </c>
    </row>
    <row r="154" spans="1:21" x14ac:dyDescent="0.25">
      <c r="A154" t="s">
        <v>430</v>
      </c>
      <c r="B154" s="2">
        <v>1.312E-2</v>
      </c>
      <c r="C154" s="2">
        <v>8.4999999999999995E-4</v>
      </c>
      <c r="D154" s="2">
        <v>14.076700000000001</v>
      </c>
      <c r="E154" s="2">
        <v>6.8618200000000004E-2</v>
      </c>
      <c r="F154" s="2">
        <v>0.82042999999999999</v>
      </c>
      <c r="G154" s="2">
        <v>3.9779000000000002E-2</v>
      </c>
      <c r="H154" s="2">
        <v>-2.8732000000000001E-2</v>
      </c>
      <c r="I154" s="2">
        <v>4.1807999999999998E-2</v>
      </c>
      <c r="J154" s="2">
        <f t="shared" si="22"/>
        <v>0.15020519999999998</v>
      </c>
      <c r="K154" s="2">
        <f t="shared" si="23"/>
        <v>33.480234370000005</v>
      </c>
      <c r="L154" s="2">
        <f t="shared" si="24"/>
        <v>49.664592223428606</v>
      </c>
      <c r="M154" s="1">
        <f t="shared" si="25"/>
        <v>1.7092446911513425E+24</v>
      </c>
      <c r="N154" s="2">
        <f t="shared" si="26"/>
        <v>55.392847983532441</v>
      </c>
      <c r="O154" s="2">
        <f t="shared" si="27"/>
        <v>33.717268473299399</v>
      </c>
      <c r="P154" s="2">
        <f t="shared" si="28"/>
        <v>-0.23703410329939345</v>
      </c>
      <c r="Q154" s="2">
        <f t="shared" si="29"/>
        <v>2.4903003723044925</v>
      </c>
      <c r="R154" s="2">
        <v>58.939085553683739</v>
      </c>
      <c r="S154" s="2">
        <f t="shared" si="30"/>
        <v>33.852016967200512</v>
      </c>
      <c r="T154" s="2">
        <f t="shared" si="31"/>
        <v>-0.37178259720050733</v>
      </c>
      <c r="U154" s="2">
        <f t="shared" si="32"/>
        <v>6.1264399099576607</v>
      </c>
    </row>
    <row r="155" spans="1:21" x14ac:dyDescent="0.25">
      <c r="A155" t="s">
        <v>430</v>
      </c>
      <c r="B155" s="2">
        <v>1.312E-2</v>
      </c>
      <c r="C155" s="2">
        <v>8.4999999999999995E-4</v>
      </c>
      <c r="D155" s="2">
        <v>14.1235</v>
      </c>
      <c r="E155" s="2">
        <v>6.8693199999999996E-2</v>
      </c>
      <c r="F155" s="2">
        <v>0.86663000000000001</v>
      </c>
      <c r="G155" s="2">
        <v>3.4146000000000003E-2</v>
      </c>
      <c r="H155" s="2">
        <v>1.1228E-2</v>
      </c>
      <c r="I155" s="2">
        <v>3.0254E-2</v>
      </c>
      <c r="J155" s="2">
        <f t="shared" si="22"/>
        <v>0.13309319999999999</v>
      </c>
      <c r="K155" s="2">
        <f t="shared" si="23"/>
        <v>33.40875097</v>
      </c>
      <c r="L155" s="2">
        <f t="shared" si="24"/>
        <v>48.056284939111777</v>
      </c>
      <c r="M155" s="1">
        <f t="shared" si="25"/>
        <v>1.7092446911513425E+24</v>
      </c>
      <c r="N155" s="2">
        <f t="shared" si="26"/>
        <v>55.392847983532441</v>
      </c>
      <c r="O155" s="2">
        <f t="shared" si="27"/>
        <v>33.717268473299399</v>
      </c>
      <c r="P155" s="2">
        <f t="shared" si="28"/>
        <v>-0.30851750329939875</v>
      </c>
      <c r="Q155" s="2">
        <f t="shared" si="29"/>
        <v>5.3733840538659514</v>
      </c>
      <c r="R155" s="2">
        <v>58.939085553683739</v>
      </c>
      <c r="S155" s="2">
        <f t="shared" si="30"/>
        <v>33.852016967200512</v>
      </c>
      <c r="T155" s="2">
        <f t="shared" si="31"/>
        <v>-0.44326599720051263</v>
      </c>
      <c r="U155" s="2">
        <f t="shared" si="32"/>
        <v>11.092184936942488</v>
      </c>
    </row>
    <row r="156" spans="1:21" x14ac:dyDescent="0.25">
      <c r="A156" t="s">
        <v>429</v>
      </c>
      <c r="B156" s="2">
        <v>1.325E-2</v>
      </c>
      <c r="C156" s="2">
        <v>8.4999999999999995E-4</v>
      </c>
      <c r="D156" s="2">
        <v>15.336</v>
      </c>
      <c r="E156" s="2">
        <v>5.9090400000000001E-2</v>
      </c>
      <c r="F156" s="2">
        <v>-2.3003499999999999</v>
      </c>
      <c r="G156" s="2">
        <v>6.6032999999999994E-2</v>
      </c>
      <c r="H156" s="2">
        <v>9.9099999999999994E-2</v>
      </c>
      <c r="I156" s="2">
        <v>3.1391000000000002E-2</v>
      </c>
      <c r="J156" s="2">
        <f t="shared" si="22"/>
        <v>0.1565144</v>
      </c>
      <c r="K156" s="2">
        <f t="shared" si="23"/>
        <v>33.880665550000003</v>
      </c>
      <c r="L156" s="2">
        <f t="shared" si="24"/>
        <v>59.721830421455948</v>
      </c>
      <c r="M156" s="1">
        <f t="shared" si="25"/>
        <v>1.7262908245544498E+24</v>
      </c>
      <c r="N156" s="2">
        <f t="shared" si="26"/>
        <v>55.945275544778397</v>
      </c>
      <c r="O156" s="2">
        <f t="shared" si="27"/>
        <v>33.738817086005</v>
      </c>
      <c r="P156" s="2">
        <f t="shared" si="28"/>
        <v>0.14184846399500373</v>
      </c>
      <c r="Q156" s="2">
        <f t="shared" si="29"/>
        <v>0.82137347417648665</v>
      </c>
      <c r="R156" s="2">
        <v>59.528879536737058</v>
      </c>
      <c r="S156" s="2">
        <f t="shared" si="30"/>
        <v>33.873638541299691</v>
      </c>
      <c r="T156" s="2">
        <f t="shared" si="31"/>
        <v>7.0270087003123649E-3</v>
      </c>
      <c r="U156" s="2">
        <f t="shared" si="32"/>
        <v>2.0157301006471125E-3</v>
      </c>
    </row>
    <row r="157" spans="1:21" x14ac:dyDescent="0.25">
      <c r="A157" t="s">
        <v>429</v>
      </c>
      <c r="B157" s="2">
        <v>1.325E-2</v>
      </c>
      <c r="C157" s="2">
        <v>8.4999999999999995E-4</v>
      </c>
      <c r="D157" s="2">
        <v>15.3058</v>
      </c>
      <c r="E157" s="2">
        <v>5.5311899999999997E-2</v>
      </c>
      <c r="F157" s="2">
        <v>-2.0669300000000002</v>
      </c>
      <c r="G157" s="2">
        <v>4.1963E-2</v>
      </c>
      <c r="H157" s="2">
        <v>9.5255000000000006E-2</v>
      </c>
      <c r="I157" s="2">
        <v>2.6828999999999999E-2</v>
      </c>
      <c r="J157" s="2">
        <f t="shared" si="22"/>
        <v>0.12410389999999999</v>
      </c>
      <c r="K157" s="2">
        <f t="shared" si="23"/>
        <v>33.896813139999999</v>
      </c>
      <c r="L157" s="2">
        <f t="shared" si="24"/>
        <v>60.167591625490566</v>
      </c>
      <c r="M157" s="1">
        <f t="shared" si="25"/>
        <v>1.7262908245544498E+24</v>
      </c>
      <c r="N157" s="2">
        <f t="shared" si="26"/>
        <v>55.945275544778397</v>
      </c>
      <c r="O157" s="2">
        <f t="shared" si="27"/>
        <v>33.738817086005</v>
      </c>
      <c r="P157" s="2">
        <f t="shared" si="28"/>
        <v>0.15799605399499939</v>
      </c>
      <c r="Q157" s="2">
        <f t="shared" si="29"/>
        <v>1.6207708672176846</v>
      </c>
      <c r="R157" s="2">
        <v>59.528879536737058</v>
      </c>
      <c r="S157" s="2">
        <f t="shared" si="30"/>
        <v>33.873638541299691</v>
      </c>
      <c r="T157" s="2">
        <f t="shared" si="31"/>
        <v>2.3174598700308024E-2</v>
      </c>
      <c r="U157" s="2">
        <f t="shared" si="32"/>
        <v>3.4870131558015341E-2</v>
      </c>
    </row>
    <row r="158" spans="1:21" x14ac:dyDescent="0.25">
      <c r="A158" t="s">
        <v>429</v>
      </c>
      <c r="B158" s="2">
        <v>1.325E-2</v>
      </c>
      <c r="C158" s="2">
        <v>8.4999999999999995E-4</v>
      </c>
      <c r="D158" s="2">
        <v>15.2979</v>
      </c>
      <c r="E158" s="2">
        <v>5.9726799999999997E-2</v>
      </c>
      <c r="F158" s="2">
        <v>-2.2046100000000002</v>
      </c>
      <c r="G158" s="2">
        <v>6.2538999999999997E-2</v>
      </c>
      <c r="H158" s="2">
        <v>0.10594000000000001</v>
      </c>
      <c r="I158" s="2">
        <v>3.0686000000000001E-2</v>
      </c>
      <c r="J158" s="2">
        <f t="shared" si="22"/>
        <v>0.1529518</v>
      </c>
      <c r="K158" s="2">
        <f t="shared" si="23"/>
        <v>33.835230129999999</v>
      </c>
      <c r="L158" s="2">
        <f t="shared" si="24"/>
        <v>58.485206276917722</v>
      </c>
      <c r="M158" s="1">
        <f t="shared" si="25"/>
        <v>1.7262908245544498E+24</v>
      </c>
      <c r="N158" s="2">
        <f t="shared" si="26"/>
        <v>55.945275544778397</v>
      </c>
      <c r="O158" s="2">
        <f t="shared" si="27"/>
        <v>33.738817086005</v>
      </c>
      <c r="P158" s="2">
        <f t="shared" si="28"/>
        <v>9.6413043994999725E-2</v>
      </c>
      <c r="Q158" s="2">
        <f t="shared" si="29"/>
        <v>0.39734010756460392</v>
      </c>
      <c r="R158" s="2">
        <v>59.528879536737058</v>
      </c>
      <c r="S158" s="2">
        <f t="shared" si="30"/>
        <v>33.873638541299691</v>
      </c>
      <c r="T158" s="2">
        <f t="shared" si="31"/>
        <v>-3.8408411299691636E-2</v>
      </c>
      <c r="U158" s="2">
        <f t="shared" si="32"/>
        <v>6.3058480678778381E-2</v>
      </c>
    </row>
    <row r="159" spans="1:21" x14ac:dyDescent="0.25">
      <c r="A159" t="s">
        <v>434</v>
      </c>
      <c r="B159" s="2">
        <v>1.375E-2</v>
      </c>
      <c r="C159" s="2">
        <v>8.4999999999999995E-4</v>
      </c>
      <c r="D159" s="2">
        <v>14.468999999999999</v>
      </c>
      <c r="E159" s="2">
        <v>3.9661599999999998E-2</v>
      </c>
      <c r="F159" s="2">
        <v>-1.3833599999999999</v>
      </c>
      <c r="G159" s="2">
        <v>0.11910999999999999</v>
      </c>
      <c r="H159" s="2">
        <v>-0.129604</v>
      </c>
      <c r="I159" s="2">
        <v>4.4916999999999999E-2</v>
      </c>
      <c r="J159" s="2">
        <f t="shared" si="22"/>
        <v>0.2036886</v>
      </c>
      <c r="K159" s="2">
        <f t="shared" si="23"/>
        <v>33.864306599999999</v>
      </c>
      <c r="L159" s="2">
        <f t="shared" si="24"/>
        <v>59.273602040877805</v>
      </c>
      <c r="M159" s="1">
        <f t="shared" si="25"/>
        <v>1.7918728584660201E+24</v>
      </c>
      <c r="N159" s="2">
        <f t="shared" si="26"/>
        <v>58.07064451840818</v>
      </c>
      <c r="O159" s="2">
        <f t="shared" si="27"/>
        <v>33.819783231185632</v>
      </c>
      <c r="P159" s="2">
        <f t="shared" si="28"/>
        <v>4.4523368814367359E-2</v>
      </c>
      <c r="Q159" s="2">
        <f t="shared" si="29"/>
        <v>4.7779608660353412E-2</v>
      </c>
      <c r="R159" s="2">
        <v>61.798372061541514</v>
      </c>
      <c r="S159" s="2">
        <f t="shared" si="30"/>
        <v>33.954885173664024</v>
      </c>
      <c r="T159" s="2">
        <f t="shared" si="31"/>
        <v>-9.0578573664025441E-2</v>
      </c>
      <c r="U159" s="2">
        <f t="shared" si="32"/>
        <v>0.19775046291736376</v>
      </c>
    </row>
    <row r="160" spans="1:21" x14ac:dyDescent="0.25">
      <c r="A160" t="s">
        <v>434</v>
      </c>
      <c r="B160" s="2">
        <v>1.375E-2</v>
      </c>
      <c r="C160" s="2">
        <v>8.4999999999999995E-4</v>
      </c>
      <c r="D160" s="2">
        <v>14.460100000000001</v>
      </c>
      <c r="E160" s="2">
        <v>2.81614E-2</v>
      </c>
      <c r="F160" s="2">
        <v>-1.2431300000000001</v>
      </c>
      <c r="G160" s="2">
        <v>3.3436E-2</v>
      </c>
      <c r="H160" s="2">
        <v>-0.107777</v>
      </c>
      <c r="I160" s="2">
        <v>2.2582000000000001E-2</v>
      </c>
      <c r="J160" s="2">
        <f t="shared" si="22"/>
        <v>8.4179400000000001E-2</v>
      </c>
      <c r="K160" s="2">
        <f t="shared" si="23"/>
        <v>33.807701899999998</v>
      </c>
      <c r="L160" s="2">
        <f t="shared" si="24"/>
        <v>57.748456380060517</v>
      </c>
      <c r="M160" s="1">
        <f t="shared" si="25"/>
        <v>1.7918728584660201E+24</v>
      </c>
      <c r="N160" s="2">
        <f t="shared" si="26"/>
        <v>58.07064451840818</v>
      </c>
      <c r="O160" s="2">
        <f t="shared" si="27"/>
        <v>33.819783231185632</v>
      </c>
      <c r="P160" s="2">
        <f t="shared" si="28"/>
        <v>-1.2081331185633815E-2</v>
      </c>
      <c r="Q160" s="2">
        <f t="shared" si="29"/>
        <v>2.0597662023686809E-2</v>
      </c>
      <c r="R160" s="2">
        <v>61.798372061541514</v>
      </c>
      <c r="S160" s="2">
        <f t="shared" si="30"/>
        <v>33.954885173664024</v>
      </c>
      <c r="T160" s="2">
        <f t="shared" si="31"/>
        <v>-0.14718327366402661</v>
      </c>
      <c r="U160" s="2">
        <f t="shared" si="32"/>
        <v>3.0570691663303982</v>
      </c>
    </row>
    <row r="161" spans="1:21" x14ac:dyDescent="0.25">
      <c r="A161" t="s">
        <v>434</v>
      </c>
      <c r="B161" s="2">
        <v>1.375E-2</v>
      </c>
      <c r="C161" s="2">
        <v>8.4999999999999995E-4</v>
      </c>
      <c r="D161" s="2">
        <v>14.4529</v>
      </c>
      <c r="E161" s="2">
        <v>3.5172799999999997E-2</v>
      </c>
      <c r="F161" s="2">
        <v>-1.47007</v>
      </c>
      <c r="G161" s="2">
        <v>6.2675999999999996E-2</v>
      </c>
      <c r="H161" s="2">
        <v>-0.13147800000000001</v>
      </c>
      <c r="I161" s="2">
        <v>2.7231000000000002E-2</v>
      </c>
      <c r="J161" s="2">
        <f t="shared" si="22"/>
        <v>0.12507979999999999</v>
      </c>
      <c r="K161" s="2">
        <f t="shared" si="23"/>
        <v>33.841325849999997</v>
      </c>
      <c r="L161" s="2">
        <f t="shared" si="24"/>
        <v>58.649615597611344</v>
      </c>
      <c r="M161" s="1">
        <f t="shared" si="25"/>
        <v>1.7918728584660201E+24</v>
      </c>
      <c r="N161" s="2">
        <f t="shared" si="26"/>
        <v>58.07064451840818</v>
      </c>
      <c r="O161" s="2">
        <f t="shared" si="27"/>
        <v>33.819783231185632</v>
      </c>
      <c r="P161" s="2">
        <f t="shared" si="28"/>
        <v>2.1542618814365255E-2</v>
      </c>
      <c r="Q161" s="2">
        <f t="shared" si="29"/>
        <v>2.9663516756690347E-2</v>
      </c>
      <c r="R161" s="2">
        <v>61.798372061541514</v>
      </c>
      <c r="S161" s="2">
        <f t="shared" si="30"/>
        <v>33.954885173664024</v>
      </c>
      <c r="T161" s="2">
        <f t="shared" si="31"/>
        <v>-0.11355932366402754</v>
      </c>
      <c r="U161" s="2">
        <f t="shared" si="32"/>
        <v>0.82427331132575998</v>
      </c>
    </row>
    <row r="162" spans="1:21" x14ac:dyDescent="0.25">
      <c r="A162" t="s">
        <v>439</v>
      </c>
      <c r="B162" s="2">
        <v>1.376E-2</v>
      </c>
      <c r="C162" s="2">
        <v>8.4999999999999995E-4</v>
      </c>
      <c r="D162" s="2">
        <v>14.9015</v>
      </c>
      <c r="E162" s="2">
        <v>7.82587E-2</v>
      </c>
      <c r="F162" s="2">
        <v>-1.75207</v>
      </c>
      <c r="G162" s="2">
        <v>9.0864E-2</v>
      </c>
      <c r="H162" s="2">
        <v>1.6053999999999999E-2</v>
      </c>
      <c r="I162" s="2">
        <v>3.3341999999999997E-2</v>
      </c>
      <c r="J162" s="2">
        <f t="shared" si="22"/>
        <v>0.2024647</v>
      </c>
      <c r="K162" s="2">
        <f t="shared" si="23"/>
        <v>33.786696689999999</v>
      </c>
      <c r="L162" s="2">
        <f t="shared" si="24"/>
        <v>57.192533863862195</v>
      </c>
      <c r="M162" s="1">
        <f t="shared" si="25"/>
        <v>1.7931848225653739E+24</v>
      </c>
      <c r="N162" s="2">
        <f t="shared" si="26"/>
        <v>58.11316237924553</v>
      </c>
      <c r="O162" s="2">
        <f t="shared" si="27"/>
        <v>33.821372546741848</v>
      </c>
      <c r="P162" s="2">
        <f t="shared" si="28"/>
        <v>-3.4675856741849032E-2</v>
      </c>
      <c r="Q162" s="2">
        <f t="shared" si="29"/>
        <v>2.933295199580422E-2</v>
      </c>
      <c r="R162" s="2">
        <v>61.843778974796088</v>
      </c>
      <c r="S162" s="2">
        <f t="shared" si="30"/>
        <v>33.956480096802125</v>
      </c>
      <c r="T162" s="2">
        <f t="shared" si="31"/>
        <v>-0.16978340680212511</v>
      </c>
      <c r="U162" s="2">
        <f t="shared" si="32"/>
        <v>0.70322104432176413</v>
      </c>
    </row>
    <row r="163" spans="1:21" x14ac:dyDescent="0.25">
      <c r="A163" t="s">
        <v>414</v>
      </c>
      <c r="B163" s="2">
        <v>1.3860000000000001E-2</v>
      </c>
      <c r="C163" s="2">
        <v>8.5999999999999998E-4</v>
      </c>
      <c r="D163" s="2">
        <v>14.8056</v>
      </c>
      <c r="E163" s="2">
        <v>5.4666199999999998E-2</v>
      </c>
      <c r="F163" s="2">
        <v>-2.1463899999999998</v>
      </c>
      <c r="G163" s="2">
        <v>0.11819</v>
      </c>
      <c r="H163" s="2">
        <v>-5.7260000000000002E-3</v>
      </c>
      <c r="I163" s="2">
        <v>4.7170999999999998E-2</v>
      </c>
      <c r="J163" s="2">
        <f t="shared" si="22"/>
        <v>0.22002720000000001</v>
      </c>
      <c r="K163" s="2">
        <f t="shared" si="23"/>
        <v>33.701003049999997</v>
      </c>
      <c r="L163" s="2">
        <f t="shared" si="24"/>
        <v>54.979477729209705</v>
      </c>
      <c r="M163" s="1">
        <f t="shared" si="25"/>
        <v>1.8063051609225844E+24</v>
      </c>
      <c r="N163" s="2">
        <f t="shared" si="26"/>
        <v>58.538363587636546</v>
      </c>
      <c r="O163" s="2">
        <f t="shared" si="27"/>
        <v>33.837202888849568</v>
      </c>
      <c r="P163" s="2">
        <f t="shared" si="28"/>
        <v>-0.13619983884957065</v>
      </c>
      <c r="Q163" s="2">
        <f t="shared" si="29"/>
        <v>0.38317789144945902</v>
      </c>
      <c r="R163" s="2">
        <v>62.297884900976747</v>
      </c>
      <c r="S163" s="2">
        <f t="shared" si="30"/>
        <v>33.972366510067296</v>
      </c>
      <c r="T163" s="2">
        <f t="shared" si="31"/>
        <v>-0.27136346006729894</v>
      </c>
      <c r="U163" s="2">
        <f t="shared" si="32"/>
        <v>1.5210727713929346</v>
      </c>
    </row>
    <row r="164" spans="1:21" x14ac:dyDescent="0.25">
      <c r="A164" t="s">
        <v>433</v>
      </c>
      <c r="B164" s="2">
        <v>1.388E-2</v>
      </c>
      <c r="C164" s="2">
        <v>8.4999999999999995E-4</v>
      </c>
      <c r="D164" s="2">
        <v>14.2</v>
      </c>
      <c r="E164" s="2">
        <v>3.5993900000000002E-2</v>
      </c>
      <c r="F164" s="2">
        <v>-0.28409200000000001</v>
      </c>
      <c r="G164" s="2">
        <v>8.2956000000000002E-2</v>
      </c>
      <c r="H164" s="2">
        <v>-0.13040499999999999</v>
      </c>
      <c r="I164" s="2">
        <v>2.7362000000000001E-2</v>
      </c>
      <c r="J164" s="2">
        <f t="shared" si="22"/>
        <v>0.14631189999999999</v>
      </c>
      <c r="K164" s="2">
        <f t="shared" si="23"/>
        <v>33.759406126000002</v>
      </c>
      <c r="L164" s="2">
        <f t="shared" si="24"/>
        <v>56.478249184226485</v>
      </c>
      <c r="M164" s="1">
        <f t="shared" si="25"/>
        <v>1.8089293807362787E+24</v>
      </c>
      <c r="N164" s="2">
        <f t="shared" si="26"/>
        <v>58.623408759909346</v>
      </c>
      <c r="O164" s="2">
        <f t="shared" si="27"/>
        <v>33.840355338217435</v>
      </c>
      <c r="P164" s="2">
        <f t="shared" si="28"/>
        <v>-8.0949212217433342E-2</v>
      </c>
      <c r="Q164" s="2">
        <f t="shared" si="29"/>
        <v>0.30610184912056987</v>
      </c>
      <c r="R164" s="2">
        <v>62.388714113524799</v>
      </c>
      <c r="S164" s="2">
        <f t="shared" si="30"/>
        <v>33.975530172649684</v>
      </c>
      <c r="T164" s="2">
        <f t="shared" si="31"/>
        <v>-0.2161240466496821</v>
      </c>
      <c r="U164" s="2">
        <f t="shared" si="32"/>
        <v>2.1819604832513222</v>
      </c>
    </row>
    <row r="165" spans="1:21" x14ac:dyDescent="0.25">
      <c r="A165" t="s">
        <v>435</v>
      </c>
      <c r="B165" s="2">
        <v>1.389E-2</v>
      </c>
      <c r="C165" s="2">
        <v>8.4999999999999995E-4</v>
      </c>
      <c r="D165" s="2">
        <v>14.6098</v>
      </c>
      <c r="E165" s="2">
        <v>4.1721800000000003E-2</v>
      </c>
      <c r="F165" s="2">
        <v>0.54420999999999997</v>
      </c>
      <c r="G165" s="2">
        <v>0.11017</v>
      </c>
      <c r="H165" s="2">
        <v>1.9292E-2</v>
      </c>
      <c r="I165" s="2">
        <v>2.7321999999999999E-2</v>
      </c>
      <c r="J165" s="2">
        <f t="shared" si="22"/>
        <v>0.17921380000000003</v>
      </c>
      <c r="K165" s="2">
        <f t="shared" si="23"/>
        <v>33.822414909999999</v>
      </c>
      <c r="L165" s="2">
        <f t="shared" si="24"/>
        <v>58.141064905722139</v>
      </c>
      <c r="M165" s="1">
        <f t="shared" si="25"/>
        <v>1.8102415096596802E+24</v>
      </c>
      <c r="N165" s="2">
        <f t="shared" si="26"/>
        <v>58.665931962330305</v>
      </c>
      <c r="O165" s="2">
        <f t="shared" si="27"/>
        <v>33.841929871151095</v>
      </c>
      <c r="P165" s="2">
        <f t="shared" si="28"/>
        <v>-1.9514961151095633E-2</v>
      </c>
      <c r="Q165" s="2">
        <f t="shared" si="29"/>
        <v>1.1857482297057796E-2</v>
      </c>
      <c r="R165" s="2">
        <v>62.434129723164013</v>
      </c>
      <c r="S165" s="2">
        <f t="shared" si="30"/>
        <v>33.977110312063488</v>
      </c>
      <c r="T165" s="2">
        <f t="shared" si="31"/>
        <v>-0.15469540206348853</v>
      </c>
      <c r="U165" s="2">
        <f t="shared" si="32"/>
        <v>0.74509545447456782</v>
      </c>
    </row>
    <row r="166" spans="1:21" x14ac:dyDescent="0.25">
      <c r="A166" t="s">
        <v>435</v>
      </c>
      <c r="B166" s="2">
        <v>1.389E-2</v>
      </c>
      <c r="C166" s="2">
        <v>8.4999999999999995E-4</v>
      </c>
      <c r="D166" s="2">
        <v>14.5259</v>
      </c>
      <c r="E166" s="2">
        <v>4.34113E-2</v>
      </c>
      <c r="F166" s="2">
        <v>-0.32922600000000002</v>
      </c>
      <c r="G166" s="2">
        <v>6.9127999999999995E-2</v>
      </c>
      <c r="H166" s="2">
        <v>-2.7039999999999998E-3</v>
      </c>
      <c r="I166" s="2">
        <v>4.0957E-2</v>
      </c>
      <c r="J166" s="2">
        <f t="shared" si="22"/>
        <v>0.1534963</v>
      </c>
      <c r="K166" s="2">
        <f t="shared" si="23"/>
        <v>33.678967298000003</v>
      </c>
      <c r="L166" s="2">
        <f t="shared" si="24"/>
        <v>54.424376155429876</v>
      </c>
      <c r="M166" s="1">
        <f t="shared" si="25"/>
        <v>1.8102415096596802E+24</v>
      </c>
      <c r="N166" s="2">
        <f t="shared" si="26"/>
        <v>58.665931962330305</v>
      </c>
      <c r="O166" s="2">
        <f t="shared" si="27"/>
        <v>33.841929871151095</v>
      </c>
      <c r="P166" s="2">
        <f t="shared" si="28"/>
        <v>-0.16296257315109131</v>
      </c>
      <c r="Q166" s="2">
        <f t="shared" si="29"/>
        <v>1.1271453514413465</v>
      </c>
      <c r="R166" s="2">
        <v>62.434129723164013</v>
      </c>
      <c r="S166" s="2">
        <f t="shared" si="30"/>
        <v>33.977110312063488</v>
      </c>
      <c r="T166" s="2">
        <f t="shared" si="31"/>
        <v>-0.2981430140634842</v>
      </c>
      <c r="U166" s="2">
        <f t="shared" si="32"/>
        <v>3.7727102549539682</v>
      </c>
    </row>
    <row r="167" spans="1:21" x14ac:dyDescent="0.25">
      <c r="A167" t="s">
        <v>436</v>
      </c>
      <c r="B167" s="2">
        <v>1.4109999999999999E-2</v>
      </c>
      <c r="C167" s="2">
        <v>8.4999999999999995E-4</v>
      </c>
      <c r="D167" s="2">
        <v>14.311500000000001</v>
      </c>
      <c r="E167" s="2">
        <v>4.1642800000000001E-2</v>
      </c>
      <c r="F167" s="2">
        <v>0.47578999999999999</v>
      </c>
      <c r="G167" s="2">
        <v>7.5764999999999999E-2</v>
      </c>
      <c r="H167" s="2">
        <v>-9.3154000000000001E-2</v>
      </c>
      <c r="I167" s="2">
        <v>3.1125E-2</v>
      </c>
      <c r="J167" s="2">
        <f t="shared" si="22"/>
        <v>0.14853280000000002</v>
      </c>
      <c r="K167" s="2">
        <f t="shared" si="23"/>
        <v>33.866013150000001</v>
      </c>
      <c r="L167" s="2">
        <f t="shared" si="24"/>
        <v>59.320203196624611</v>
      </c>
      <c r="M167" s="1">
        <f t="shared" si="25"/>
        <v>1.8391115530351464E+24</v>
      </c>
      <c r="N167" s="2">
        <f t="shared" si="26"/>
        <v>59.601546349348219</v>
      </c>
      <c r="O167" s="2">
        <f t="shared" si="27"/>
        <v>33.876287637818386</v>
      </c>
      <c r="P167" s="2">
        <f t="shared" si="28"/>
        <v>-1.027448781838558E-2</v>
      </c>
      <c r="Q167" s="2">
        <f t="shared" si="29"/>
        <v>4.7849304222531801E-3</v>
      </c>
      <c r="R167" s="2">
        <v>63.433442353669975</v>
      </c>
      <c r="S167" s="2">
        <f t="shared" si="30"/>
        <v>34.011591399856492</v>
      </c>
      <c r="T167" s="2">
        <f t="shared" si="31"/>
        <v>-0.14557824985649148</v>
      </c>
      <c r="U167" s="2">
        <f t="shared" si="32"/>
        <v>0.96061254042965294</v>
      </c>
    </row>
    <row r="168" spans="1:21" x14ac:dyDescent="0.25">
      <c r="A168" t="s">
        <v>438</v>
      </c>
      <c r="B168" s="2">
        <v>1.4239999999999999E-2</v>
      </c>
      <c r="C168" s="2">
        <v>8.4999999999999995E-4</v>
      </c>
      <c r="D168" s="2">
        <v>14.2599</v>
      </c>
      <c r="E168" s="2">
        <v>0.11928</v>
      </c>
      <c r="F168" s="2">
        <v>0.83157000000000003</v>
      </c>
      <c r="G168" s="2">
        <v>0.13455</v>
      </c>
      <c r="H168" s="2">
        <v>-0.102335</v>
      </c>
      <c r="I168" s="2">
        <v>4.3580000000000001E-2</v>
      </c>
      <c r="J168" s="2">
        <f t="shared" si="22"/>
        <v>0.29741000000000001</v>
      </c>
      <c r="K168" s="2">
        <f t="shared" si="23"/>
        <v>33.895449339999999</v>
      </c>
      <c r="L168" s="2">
        <f t="shared" si="24"/>
        <v>60.129815046541758</v>
      </c>
      <c r="M168" s="1">
        <f t="shared" si="25"/>
        <v>1.8561740074245822E+24</v>
      </c>
      <c r="N168" s="2">
        <f t="shared" si="26"/>
        <v>60.154502837739201</v>
      </c>
      <c r="O168" s="2">
        <f t="shared" si="27"/>
        <v>33.896340709035179</v>
      </c>
      <c r="P168" s="2">
        <f t="shared" si="28"/>
        <v>-8.9136903518038935E-4</v>
      </c>
      <c r="Q168" s="2">
        <f t="shared" si="29"/>
        <v>8.9826391293769586E-6</v>
      </c>
      <c r="R168" s="2">
        <v>64.02409741403855</v>
      </c>
      <c r="S168" s="2">
        <f t="shared" si="30"/>
        <v>34.031717323373911</v>
      </c>
      <c r="T168" s="2">
        <f t="shared" si="31"/>
        <v>-0.13626798337391222</v>
      </c>
      <c r="U168" s="2">
        <f t="shared" si="32"/>
        <v>0.20993097545187331</v>
      </c>
    </row>
    <row r="169" spans="1:21" x14ac:dyDescent="0.25">
      <c r="A169" t="s">
        <v>440</v>
      </c>
      <c r="B169" s="2">
        <v>1.4420000000000001E-2</v>
      </c>
      <c r="C169" s="2">
        <v>8.4999999999999995E-4</v>
      </c>
      <c r="D169" s="2">
        <v>15.245699999999999</v>
      </c>
      <c r="E169" s="2">
        <v>7.7963599999999994E-2</v>
      </c>
      <c r="F169" s="2">
        <v>-0.75632200000000005</v>
      </c>
      <c r="G169" s="2">
        <v>3.7380999999999998E-2</v>
      </c>
      <c r="H169" s="2">
        <v>0.13431000000000001</v>
      </c>
      <c r="I169" s="2">
        <v>2.9228000000000001E-2</v>
      </c>
      <c r="J169" s="2">
        <f t="shared" si="22"/>
        <v>0.1445726</v>
      </c>
      <c r="K169" s="2">
        <f t="shared" si="23"/>
        <v>33.907130366000004</v>
      </c>
      <c r="L169" s="2">
        <f t="shared" si="24"/>
        <v>60.454143588144731</v>
      </c>
      <c r="M169" s="1">
        <f t="shared" si="25"/>
        <v>1.8798024793490579E+24</v>
      </c>
      <c r="N169" s="2">
        <f t="shared" si="26"/>
        <v>60.920249462649885</v>
      </c>
      <c r="O169" s="2">
        <f t="shared" si="27"/>
        <v>33.92380836531202</v>
      </c>
      <c r="P169" s="2">
        <f t="shared" si="28"/>
        <v>-1.6677999312015857E-2</v>
      </c>
      <c r="Q169" s="2">
        <f t="shared" si="29"/>
        <v>1.3308095852564079E-2</v>
      </c>
      <c r="R169" s="2">
        <v>64.842114043994627</v>
      </c>
      <c r="S169" s="2">
        <f t="shared" si="30"/>
        <v>34.059285828435947</v>
      </c>
      <c r="T169" s="2">
        <f t="shared" si="31"/>
        <v>-0.15215546243594247</v>
      </c>
      <c r="U169" s="2">
        <f t="shared" si="32"/>
        <v>1.1076514329644058</v>
      </c>
    </row>
    <row r="170" spans="1:21" x14ac:dyDescent="0.25">
      <c r="A170" t="s">
        <v>440</v>
      </c>
      <c r="B170" s="2">
        <v>1.4420000000000001E-2</v>
      </c>
      <c r="C170" s="2">
        <v>8.4999999999999995E-4</v>
      </c>
      <c r="D170" s="2">
        <v>15.4224</v>
      </c>
      <c r="E170" s="2">
        <v>8.0793400000000001E-2</v>
      </c>
      <c r="F170" s="2">
        <v>-0.394289</v>
      </c>
      <c r="G170" s="2">
        <v>6.5784999999999996E-2</v>
      </c>
      <c r="H170" s="2">
        <v>0.22173999999999999</v>
      </c>
      <c r="I170" s="2">
        <v>3.3374000000000001E-2</v>
      </c>
      <c r="J170" s="2">
        <f t="shared" si="22"/>
        <v>0.17995240000000001</v>
      </c>
      <c r="K170" s="2">
        <f t="shared" si="23"/>
        <v>33.863393316999996</v>
      </c>
      <c r="L170" s="2">
        <f t="shared" si="24"/>
        <v>59.24867785089576</v>
      </c>
      <c r="M170" s="1">
        <f t="shared" si="25"/>
        <v>1.8798024793490579E+24</v>
      </c>
      <c r="N170" s="2">
        <f t="shared" si="26"/>
        <v>60.920249462649885</v>
      </c>
      <c r="O170" s="2">
        <f t="shared" si="27"/>
        <v>33.92380836531202</v>
      </c>
      <c r="P170" s="2">
        <f t="shared" si="28"/>
        <v>-6.04150483120236E-2</v>
      </c>
      <c r="Q170" s="2">
        <f t="shared" si="29"/>
        <v>0.11271324880847396</v>
      </c>
      <c r="R170" s="2">
        <v>64.842114043994627</v>
      </c>
      <c r="S170" s="2">
        <f t="shared" si="30"/>
        <v>34.059285828435947</v>
      </c>
      <c r="T170" s="2">
        <f t="shared" si="31"/>
        <v>-0.19589251143595021</v>
      </c>
      <c r="U170" s="2">
        <f t="shared" si="32"/>
        <v>1.185005543417831</v>
      </c>
    </row>
    <row r="171" spans="1:21" x14ac:dyDescent="0.25">
      <c r="A171" t="s">
        <v>441</v>
      </c>
      <c r="B171" s="2">
        <v>1.4420000000000001E-2</v>
      </c>
      <c r="C171" s="2">
        <v>8.4999999999999995E-4</v>
      </c>
      <c r="D171" s="2">
        <v>15.566000000000001</v>
      </c>
      <c r="E171" s="2">
        <v>4.8235399999999998E-2</v>
      </c>
      <c r="F171" s="2">
        <v>0.72372000000000003</v>
      </c>
      <c r="G171" s="2">
        <v>0.12586</v>
      </c>
      <c r="H171" s="2">
        <v>0.15106</v>
      </c>
      <c r="I171" s="2">
        <v>2.3658999999999999E-2</v>
      </c>
      <c r="J171" s="2">
        <f t="shared" si="22"/>
        <v>0.1977544</v>
      </c>
      <c r="K171" s="2">
        <f t="shared" si="23"/>
        <v>34.392569039999998</v>
      </c>
      <c r="L171" s="2">
        <f t="shared" si="24"/>
        <v>75.598609585054831</v>
      </c>
      <c r="M171" s="1">
        <f t="shared" si="25"/>
        <v>1.8798024793490579E+24</v>
      </c>
      <c r="N171" s="2">
        <f t="shared" si="26"/>
        <v>60.920249462649885</v>
      </c>
      <c r="O171" s="2">
        <f t="shared" si="27"/>
        <v>33.92380836531202</v>
      </c>
      <c r="P171" s="2">
        <f t="shared" si="28"/>
        <v>0.468760674687978</v>
      </c>
      <c r="Q171" s="2">
        <f t="shared" si="29"/>
        <v>5.6188835408205531</v>
      </c>
      <c r="R171" s="2">
        <v>64.842114043994627</v>
      </c>
      <c r="S171" s="2">
        <f t="shared" si="30"/>
        <v>34.059285828435947</v>
      </c>
      <c r="T171" s="2">
        <f t="shared" si="31"/>
        <v>0.33328321156405138</v>
      </c>
      <c r="U171" s="2">
        <f t="shared" si="32"/>
        <v>2.8403676952976449</v>
      </c>
    </row>
    <row r="172" spans="1:21" x14ac:dyDescent="0.25">
      <c r="A172" t="s">
        <v>441</v>
      </c>
      <c r="B172" s="2">
        <v>1.4420000000000001E-2</v>
      </c>
      <c r="C172" s="2">
        <v>8.4999999999999995E-4</v>
      </c>
      <c r="D172" s="2">
        <v>15.6204</v>
      </c>
      <c r="E172" s="2">
        <v>4.3631200000000002E-2</v>
      </c>
      <c r="F172" s="2">
        <v>0.56794</v>
      </c>
      <c r="G172" s="2">
        <v>3.2280000000000003E-2</v>
      </c>
      <c r="H172" s="2">
        <v>0.20416999999999999</v>
      </c>
      <c r="I172" s="2">
        <v>2.3615000000000001E-2</v>
      </c>
      <c r="J172" s="2">
        <f t="shared" si="22"/>
        <v>9.9526200000000009E-2</v>
      </c>
      <c r="K172" s="2">
        <f t="shared" si="23"/>
        <v>34.25783508</v>
      </c>
      <c r="L172" s="2">
        <f t="shared" si="24"/>
        <v>71.050479957015014</v>
      </c>
      <c r="M172" s="1">
        <f t="shared" si="25"/>
        <v>1.8798024793490579E+24</v>
      </c>
      <c r="N172" s="2">
        <f t="shared" si="26"/>
        <v>60.920249462649885</v>
      </c>
      <c r="O172" s="2">
        <f t="shared" si="27"/>
        <v>33.92380836531202</v>
      </c>
      <c r="P172" s="2">
        <f t="shared" si="28"/>
        <v>0.33402671468797962</v>
      </c>
      <c r="Q172" s="2">
        <f t="shared" si="29"/>
        <v>11.263868168724745</v>
      </c>
      <c r="R172" s="2">
        <v>64.842114043994627</v>
      </c>
      <c r="S172" s="2">
        <f t="shared" si="30"/>
        <v>34.059285828435947</v>
      </c>
      <c r="T172" s="2">
        <f t="shared" si="31"/>
        <v>0.19854925156405301</v>
      </c>
      <c r="U172" s="2">
        <f t="shared" si="32"/>
        <v>3.9798038093631791</v>
      </c>
    </row>
    <row r="173" spans="1:21" x14ac:dyDescent="0.25">
      <c r="A173" t="s">
        <v>441</v>
      </c>
      <c r="B173" s="2">
        <v>1.4420000000000001E-2</v>
      </c>
      <c r="C173" s="2">
        <v>8.4999999999999995E-4</v>
      </c>
      <c r="D173" s="2">
        <v>15.7066</v>
      </c>
      <c r="E173" s="2">
        <v>4.81701E-2</v>
      </c>
      <c r="F173" s="2">
        <v>0.54710999999999999</v>
      </c>
      <c r="G173" s="2">
        <v>6.8245E-2</v>
      </c>
      <c r="H173" s="2">
        <v>0.20709</v>
      </c>
      <c r="I173" s="2">
        <v>2.8143000000000001E-2</v>
      </c>
      <c r="J173" s="2">
        <f t="shared" si="22"/>
        <v>0.14455809999999999</v>
      </c>
      <c r="K173" s="2">
        <f t="shared" si="23"/>
        <v>34.331833469999999</v>
      </c>
      <c r="L173" s="2">
        <f t="shared" si="24"/>
        <v>73.513431253346496</v>
      </c>
      <c r="M173" s="1">
        <f t="shared" si="25"/>
        <v>1.8798024793490579E+24</v>
      </c>
      <c r="N173" s="2">
        <f t="shared" si="26"/>
        <v>60.920249462649885</v>
      </c>
      <c r="O173" s="2">
        <f t="shared" si="27"/>
        <v>33.92380836531202</v>
      </c>
      <c r="P173" s="2">
        <f t="shared" si="28"/>
        <v>0.40802510468797948</v>
      </c>
      <c r="Q173" s="2">
        <f t="shared" si="29"/>
        <v>7.9668915785353009</v>
      </c>
      <c r="R173" s="2">
        <v>64.842114043994627</v>
      </c>
      <c r="S173" s="2">
        <f t="shared" si="30"/>
        <v>34.059285828435947</v>
      </c>
      <c r="T173" s="2">
        <f t="shared" si="31"/>
        <v>0.27254764156405287</v>
      </c>
      <c r="U173" s="2">
        <f t="shared" si="32"/>
        <v>3.5546757686122139</v>
      </c>
    </row>
    <row r="174" spans="1:21" x14ac:dyDescent="0.25">
      <c r="A174" t="s">
        <v>450</v>
      </c>
      <c r="B174" s="2">
        <v>1.4460000000000001E-2</v>
      </c>
      <c r="C174" s="2">
        <v>8.4999999999999995E-4</v>
      </c>
      <c r="D174" s="2">
        <v>14.854900000000001</v>
      </c>
      <c r="E174" s="2">
        <v>6.22722E-2</v>
      </c>
      <c r="F174" s="2">
        <v>-2.0117500000000001</v>
      </c>
      <c r="G174" s="2">
        <v>6.5245999999999998E-2</v>
      </c>
      <c r="H174" s="2">
        <v>-5.9251999999999999E-2</v>
      </c>
      <c r="I174" s="2">
        <v>3.0471000000000002E-2</v>
      </c>
      <c r="J174" s="2">
        <f t="shared" si="22"/>
        <v>0.1579892</v>
      </c>
      <c r="K174" s="2">
        <f t="shared" si="23"/>
        <v>33.937631510000003</v>
      </c>
      <c r="L174" s="2">
        <f t="shared" si="24"/>
        <v>61.309292152263303</v>
      </c>
      <c r="M174" s="1">
        <f t="shared" si="25"/>
        <v>1.8850538082942389E+24</v>
      </c>
      <c r="N174" s="2">
        <f t="shared" si="26"/>
        <v>61.090433443608163</v>
      </c>
      <c r="O174" s="2">
        <f t="shared" si="27"/>
        <v>33.929866032559659</v>
      </c>
      <c r="P174" s="2">
        <f t="shared" si="28"/>
        <v>7.7654774403441706E-3</v>
      </c>
      <c r="Q174" s="2">
        <f t="shared" si="29"/>
        <v>2.4159143016756436E-3</v>
      </c>
      <c r="R174" s="2">
        <v>65.023924932965315</v>
      </c>
      <c r="S174" s="2">
        <f t="shared" si="30"/>
        <v>34.065365902798568</v>
      </c>
      <c r="T174" s="2">
        <f t="shared" si="31"/>
        <v>-0.12773439279856547</v>
      </c>
      <c r="U174" s="2">
        <f t="shared" si="32"/>
        <v>0.65367352525159084</v>
      </c>
    </row>
    <row r="175" spans="1:21" x14ac:dyDescent="0.25">
      <c r="A175" t="s">
        <v>442</v>
      </c>
      <c r="B175" s="2">
        <v>1.4500000000000001E-2</v>
      </c>
      <c r="C175" s="2">
        <v>8.4999999999999995E-4</v>
      </c>
      <c r="D175" s="2">
        <v>15.4968</v>
      </c>
      <c r="E175" s="2">
        <v>5.9085499999999999E-2</v>
      </c>
      <c r="F175" s="2">
        <v>-1.37917</v>
      </c>
      <c r="G175" s="2">
        <v>0.10972</v>
      </c>
      <c r="H175" s="2">
        <v>9.0675000000000006E-2</v>
      </c>
      <c r="I175" s="2">
        <v>3.0041000000000002E-2</v>
      </c>
      <c r="J175" s="2">
        <f t="shared" si="22"/>
        <v>0.19884650000000001</v>
      </c>
      <c r="K175" s="2">
        <f t="shared" si="23"/>
        <v>34.20324926</v>
      </c>
      <c r="L175" s="2">
        <f t="shared" si="24"/>
        <v>69.286695984960787</v>
      </c>
      <c r="M175" s="1">
        <f t="shared" si="25"/>
        <v>1.8903053399065002E+24</v>
      </c>
      <c r="N175" s="2">
        <f t="shared" si="26"/>
        <v>61.260623992559204</v>
      </c>
      <c r="O175" s="2">
        <f t="shared" si="27"/>
        <v>33.935907080794252</v>
      </c>
      <c r="P175" s="2">
        <f t="shared" si="28"/>
        <v>0.26734217920574821</v>
      </c>
      <c r="Q175" s="2">
        <f t="shared" si="29"/>
        <v>1.8075864010422611</v>
      </c>
      <c r="R175" s="2">
        <v>65.205746517494461</v>
      </c>
      <c r="S175" s="2">
        <f t="shared" si="30"/>
        <v>34.071429356793331</v>
      </c>
      <c r="T175" s="2">
        <f t="shared" si="31"/>
        <v>0.1318199032066687</v>
      </c>
      <c r="U175" s="2">
        <f t="shared" si="32"/>
        <v>0.43946680316139386</v>
      </c>
    </row>
    <row r="176" spans="1:21" x14ac:dyDescent="0.25">
      <c r="A176" t="s">
        <v>437</v>
      </c>
      <c r="B176" s="2">
        <v>1.453E-2</v>
      </c>
      <c r="C176" s="2">
        <v>8.4999999999999995E-4</v>
      </c>
      <c r="D176" s="2">
        <v>14.379</v>
      </c>
      <c r="E176" s="2">
        <v>3.9779000000000002E-2</v>
      </c>
      <c r="F176" s="2">
        <v>-0.74046800000000002</v>
      </c>
      <c r="G176" s="2">
        <v>7.6922000000000004E-2</v>
      </c>
      <c r="H176" s="2">
        <v>-0.102076</v>
      </c>
      <c r="I176" s="2">
        <v>2.2183000000000001E-2</v>
      </c>
      <c r="J176" s="2">
        <f t="shared" si="22"/>
        <v>0.13888400000000001</v>
      </c>
      <c r="K176" s="2">
        <f t="shared" si="23"/>
        <v>33.782649083999999</v>
      </c>
      <c r="L176" s="2">
        <f t="shared" si="24"/>
        <v>57.086026764873097</v>
      </c>
      <c r="M176" s="1">
        <f t="shared" si="25"/>
        <v>1.8942441216087037E+24</v>
      </c>
      <c r="N176" s="2">
        <f t="shared" si="26"/>
        <v>61.388271214282334</v>
      </c>
      <c r="O176" s="2">
        <f t="shared" si="27"/>
        <v>33.940427015845181</v>
      </c>
      <c r="P176" s="2">
        <f t="shared" si="28"/>
        <v>-0.15777793184518174</v>
      </c>
      <c r="Q176" s="2">
        <f t="shared" si="29"/>
        <v>1.2905893761904434</v>
      </c>
      <c r="R176" s="2">
        <v>65.342119724562664</v>
      </c>
      <c r="S176" s="2">
        <f t="shared" si="30"/>
        <v>34.075966095275334</v>
      </c>
      <c r="T176" s="2">
        <f t="shared" si="31"/>
        <v>-0.29331701127533449</v>
      </c>
      <c r="U176" s="2">
        <f t="shared" si="32"/>
        <v>4.460361618256524</v>
      </c>
    </row>
    <row r="177" spans="1:21" x14ac:dyDescent="0.25">
      <c r="A177" t="s">
        <v>455</v>
      </c>
      <c r="B177" s="2">
        <v>1.46E-2</v>
      </c>
      <c r="C177" s="2">
        <v>8.4999999999999995E-4</v>
      </c>
      <c r="D177" s="2">
        <v>14.759399999999999</v>
      </c>
      <c r="E177" s="2">
        <v>6.3683299999999998E-2</v>
      </c>
      <c r="F177" s="2">
        <v>-1.2318499999999999</v>
      </c>
      <c r="G177" s="2">
        <v>2.0945999999999999E-2</v>
      </c>
      <c r="H177" s="2">
        <v>-4.2028999999999997E-2</v>
      </c>
      <c r="I177" s="2">
        <v>2.6367000000000002E-2</v>
      </c>
      <c r="J177" s="2">
        <f t="shared" si="22"/>
        <v>0.11099629999999999</v>
      </c>
      <c r="K177" s="2">
        <f t="shared" si="23"/>
        <v>33.902868820000002</v>
      </c>
      <c r="L177" s="2">
        <f t="shared" si="24"/>
        <v>60.335617799602488</v>
      </c>
      <c r="M177" s="1">
        <f t="shared" si="25"/>
        <v>1.9034350555264014E+24</v>
      </c>
      <c r="N177" s="2">
        <f t="shared" si="26"/>
        <v>61.686129097337563</v>
      </c>
      <c r="O177" s="2">
        <f t="shared" si="27"/>
        <v>33.95093759214943</v>
      </c>
      <c r="P177" s="2">
        <f t="shared" si="28"/>
        <v>-4.806877214942773E-2</v>
      </c>
      <c r="Q177" s="2">
        <f t="shared" si="29"/>
        <v>0.18754653876414482</v>
      </c>
      <c r="R177" s="2">
        <v>65.660347268734199</v>
      </c>
      <c r="S177" s="2">
        <f t="shared" si="30"/>
        <v>34.086515876622116</v>
      </c>
      <c r="T177" s="2">
        <f t="shared" si="31"/>
        <v>-0.18364705662211378</v>
      </c>
      <c r="U177" s="2">
        <f t="shared" si="32"/>
        <v>2.7374799070274656</v>
      </c>
    </row>
    <row r="178" spans="1:21" x14ac:dyDescent="0.25">
      <c r="A178" t="s">
        <v>443</v>
      </c>
      <c r="B178" s="2">
        <v>1.4619999999999999E-2</v>
      </c>
      <c r="C178" s="2">
        <v>8.4999999999999995E-4</v>
      </c>
      <c r="D178" s="2">
        <v>14.668900000000001</v>
      </c>
      <c r="E178" s="2">
        <v>6.6704700000000006E-2</v>
      </c>
      <c r="F178" s="2">
        <v>-0.19694</v>
      </c>
      <c r="G178" s="2">
        <v>3.1800000000000002E-2</v>
      </c>
      <c r="H178" s="2">
        <v>-3.2004999999999999E-2</v>
      </c>
      <c r="I178" s="2">
        <v>2.6845000000000001E-2</v>
      </c>
      <c r="J178" s="2">
        <f t="shared" si="22"/>
        <v>0.12534970000000001</v>
      </c>
      <c r="K178" s="2">
        <f t="shared" si="23"/>
        <v>33.93312547</v>
      </c>
      <c r="L178" s="2">
        <f t="shared" si="24"/>
        <v>61.182200653020722</v>
      </c>
      <c r="M178" s="1">
        <f t="shared" si="25"/>
        <v>1.9060611506250401E+24</v>
      </c>
      <c r="N178" s="2">
        <f t="shared" si="26"/>
        <v>61.771235043456493</v>
      </c>
      <c r="O178" s="2">
        <f t="shared" si="27"/>
        <v>33.953931423168633</v>
      </c>
      <c r="P178" s="2">
        <f t="shared" si="28"/>
        <v>-2.0805953168633096E-2</v>
      </c>
      <c r="Q178" s="2">
        <f t="shared" si="29"/>
        <v>2.7550446102929373E-2</v>
      </c>
      <c r="R178" s="2">
        <v>65.751275439630561</v>
      </c>
      <c r="S178" s="2">
        <f t="shared" si="30"/>
        <v>34.08952090832009</v>
      </c>
      <c r="T178" s="2">
        <f t="shared" si="31"/>
        <v>-0.1563954383200894</v>
      </c>
      <c r="U178" s="2">
        <f t="shared" si="32"/>
        <v>1.5566879561762503</v>
      </c>
    </row>
    <row r="179" spans="1:21" x14ac:dyDescent="0.25">
      <c r="A179" t="s">
        <v>444</v>
      </c>
      <c r="B179" s="2">
        <v>1.4630000000000001E-2</v>
      </c>
      <c r="C179" s="2">
        <v>8.4999999999999995E-4</v>
      </c>
      <c r="D179" s="2">
        <v>15.3797</v>
      </c>
      <c r="E179" s="2">
        <v>3.46688E-2</v>
      </c>
      <c r="F179" s="2">
        <v>-1.12409</v>
      </c>
      <c r="G179" s="2">
        <v>0.11788999999999999</v>
      </c>
      <c r="H179" s="2">
        <v>0.19425999999999999</v>
      </c>
      <c r="I179" s="2">
        <v>2.3657999999999998E-2</v>
      </c>
      <c r="J179" s="2">
        <f t="shared" si="22"/>
        <v>0.17621680000000001</v>
      </c>
      <c r="K179" s="2">
        <f t="shared" si="23"/>
        <v>33.799424970000004</v>
      </c>
      <c r="L179" s="2">
        <f t="shared" si="24"/>
        <v>57.528757462823343</v>
      </c>
      <c r="M179" s="1">
        <f t="shared" si="25"/>
        <v>1.9073742171699651E+24</v>
      </c>
      <c r="N179" s="2">
        <f t="shared" si="26"/>
        <v>61.813788632121614</v>
      </c>
      <c r="O179" s="2">
        <f t="shared" si="27"/>
        <v>33.95542681386592</v>
      </c>
      <c r="P179" s="2">
        <f t="shared" si="28"/>
        <v>-0.15600184386591565</v>
      </c>
      <c r="Q179" s="2">
        <f t="shared" si="29"/>
        <v>0.78372706028056283</v>
      </c>
      <c r="R179" s="2">
        <v>65.796740527611007</v>
      </c>
      <c r="S179" s="2">
        <f t="shared" si="30"/>
        <v>34.091021899229773</v>
      </c>
      <c r="T179" s="2">
        <f t="shared" si="31"/>
        <v>-0.29159692922976888</v>
      </c>
      <c r="U179" s="2">
        <f t="shared" si="32"/>
        <v>2.7382384941806057</v>
      </c>
    </row>
    <row r="180" spans="1:21" x14ac:dyDescent="0.25">
      <c r="A180" t="s">
        <v>444</v>
      </c>
      <c r="B180" s="2">
        <v>1.4630000000000001E-2</v>
      </c>
      <c r="C180" s="2">
        <v>8.4999999999999995E-4</v>
      </c>
      <c r="D180" s="2">
        <v>15.430199999999999</v>
      </c>
      <c r="E180" s="2">
        <v>4.0303800000000001E-2</v>
      </c>
      <c r="F180" s="2">
        <v>-1.1289</v>
      </c>
      <c r="G180" s="2">
        <v>0.10042</v>
      </c>
      <c r="H180" s="2">
        <v>0.22259000000000001</v>
      </c>
      <c r="I180" s="2">
        <v>2.8299999999999999E-2</v>
      </c>
      <c r="J180" s="2">
        <f t="shared" si="22"/>
        <v>0.1690238</v>
      </c>
      <c r="K180" s="2">
        <f t="shared" si="23"/>
        <v>33.760545</v>
      </c>
      <c r="L180" s="2">
        <f t="shared" si="24"/>
        <v>56.507878149178303</v>
      </c>
      <c r="M180" s="1">
        <f t="shared" si="25"/>
        <v>1.9073742171699651E+24</v>
      </c>
      <c r="N180" s="2">
        <f t="shared" si="26"/>
        <v>61.813788632121614</v>
      </c>
      <c r="O180" s="2">
        <f t="shared" si="27"/>
        <v>33.95542681386592</v>
      </c>
      <c r="P180" s="2">
        <f t="shared" si="28"/>
        <v>-0.19488181386591918</v>
      </c>
      <c r="Q180" s="2">
        <f t="shared" si="29"/>
        <v>1.3293731526652197</v>
      </c>
      <c r="R180" s="2">
        <v>65.796740527611007</v>
      </c>
      <c r="S180" s="2">
        <f t="shared" si="30"/>
        <v>34.091021899229773</v>
      </c>
      <c r="T180" s="2">
        <f t="shared" si="31"/>
        <v>-0.33047689922977241</v>
      </c>
      <c r="U180" s="2">
        <f t="shared" si="32"/>
        <v>3.8228432575474529</v>
      </c>
    </row>
    <row r="181" spans="1:21" x14ac:dyDescent="0.25">
      <c r="A181" t="s">
        <v>446</v>
      </c>
      <c r="B181" s="2">
        <v>1.4670000000000001E-2</v>
      </c>
      <c r="C181" s="2">
        <v>8.4999999999999995E-4</v>
      </c>
      <c r="D181" s="2">
        <v>14.429500000000001</v>
      </c>
      <c r="E181" s="2">
        <v>3.1950699999999999E-2</v>
      </c>
      <c r="F181" s="2">
        <v>0.74260000000000004</v>
      </c>
      <c r="G181" s="2">
        <v>9.6684999999999993E-2</v>
      </c>
      <c r="H181" s="2">
        <v>-5.5329000000000003E-2</v>
      </c>
      <c r="I181" s="2">
        <v>2.6433999999999999E-2</v>
      </c>
      <c r="J181" s="2">
        <f t="shared" si="22"/>
        <v>0.15506969999999998</v>
      </c>
      <c r="K181" s="2">
        <f t="shared" si="23"/>
        <v>33.90484197</v>
      </c>
      <c r="L181" s="2">
        <f t="shared" si="24"/>
        <v>60.390467830951572</v>
      </c>
      <c r="M181" s="1">
        <f t="shared" si="25"/>
        <v>1.912626609982643E+24</v>
      </c>
      <c r="N181" s="2">
        <f t="shared" si="26"/>
        <v>61.984007090677409</v>
      </c>
      <c r="O181" s="2">
        <f t="shared" si="27"/>
        <v>33.96139824360128</v>
      </c>
      <c r="P181" s="2">
        <f t="shared" si="28"/>
        <v>-5.6556273601280793E-2</v>
      </c>
      <c r="Q181" s="2">
        <f t="shared" si="29"/>
        <v>0.1330171627728429</v>
      </c>
      <c r="R181" s="2">
        <v>65.978607562906333</v>
      </c>
      <c r="S181" s="2">
        <f t="shared" si="30"/>
        <v>34.097015728968167</v>
      </c>
      <c r="T181" s="2">
        <f t="shared" si="31"/>
        <v>-0.19217375896816691</v>
      </c>
      <c r="U181" s="2">
        <f t="shared" si="32"/>
        <v>1.5357986336661607</v>
      </c>
    </row>
    <row r="182" spans="1:21" x14ac:dyDescent="0.25">
      <c r="A182" t="s">
        <v>447</v>
      </c>
      <c r="B182" s="2">
        <v>1.472E-2</v>
      </c>
      <c r="C182" s="2">
        <v>8.4999999999999995E-4</v>
      </c>
      <c r="D182" s="2">
        <v>15.3742</v>
      </c>
      <c r="E182" s="2">
        <v>6.4449199999999998E-2</v>
      </c>
      <c r="F182" s="2">
        <v>-0.55690799999999996</v>
      </c>
      <c r="G182" s="2">
        <v>8.9372999999999994E-2</v>
      </c>
      <c r="H182" s="2">
        <v>0.20583000000000001</v>
      </c>
      <c r="I182" s="2">
        <v>3.0404E-2</v>
      </c>
      <c r="J182" s="2">
        <f t="shared" si="22"/>
        <v>0.18422620000000001</v>
      </c>
      <c r="K182" s="2">
        <f t="shared" si="23"/>
        <v>33.841086623999999</v>
      </c>
      <c r="L182" s="2">
        <f t="shared" si="24"/>
        <v>58.643154663521877</v>
      </c>
      <c r="M182" s="1">
        <f t="shared" si="25"/>
        <v>1.9191923859085443E+24</v>
      </c>
      <c r="N182" s="2">
        <f t="shared" si="26"/>
        <v>62.196789397178186</v>
      </c>
      <c r="O182" s="2">
        <f t="shared" si="27"/>
        <v>33.968839834782344</v>
      </c>
      <c r="P182" s="2">
        <f t="shared" si="28"/>
        <v>-0.12775321078234469</v>
      </c>
      <c r="Q182" s="2">
        <f t="shared" si="29"/>
        <v>0.48088458936117484</v>
      </c>
      <c r="R182" s="2">
        <v>66.205956394053032</v>
      </c>
      <c r="S182" s="2">
        <f t="shared" si="30"/>
        <v>34.104485318248372</v>
      </c>
      <c r="T182" s="2">
        <f t="shared" si="31"/>
        <v>-0.26339869424837303</v>
      </c>
      <c r="U182" s="2">
        <f t="shared" si="32"/>
        <v>2.0442050047769826</v>
      </c>
    </row>
    <row r="183" spans="1:21" x14ac:dyDescent="0.25">
      <c r="A183" t="s">
        <v>448</v>
      </c>
      <c r="B183" s="2">
        <v>1.4840000000000001E-2</v>
      </c>
      <c r="C183" s="2">
        <v>8.4999999999999995E-4</v>
      </c>
      <c r="D183" s="2">
        <v>14.841200000000001</v>
      </c>
      <c r="E183" s="2">
        <v>0.10768999999999999</v>
      </c>
      <c r="F183" s="2">
        <v>-2.1232799999999998</v>
      </c>
      <c r="G183" s="2">
        <v>0.11874</v>
      </c>
      <c r="H183" s="2">
        <v>-0.11434800000000001</v>
      </c>
      <c r="I183" s="2">
        <v>4.9258999999999997E-2</v>
      </c>
      <c r="J183" s="2">
        <f t="shared" si="22"/>
        <v>0.27568899999999996</v>
      </c>
      <c r="K183" s="2">
        <f t="shared" si="23"/>
        <v>34.079987080000002</v>
      </c>
      <c r="L183" s="2">
        <f t="shared" si="24"/>
        <v>65.463227907226269</v>
      </c>
      <c r="M183" s="1">
        <f t="shared" si="25"/>
        <v>1.9349515395883332E+24</v>
      </c>
      <c r="N183" s="2">
        <f t="shared" si="26"/>
        <v>62.707508786071337</v>
      </c>
      <c r="O183" s="2">
        <f t="shared" si="27"/>
        <v>33.986597738372588</v>
      </c>
      <c r="P183" s="2">
        <f t="shared" si="28"/>
        <v>9.3389341627414524E-2</v>
      </c>
      <c r="Q183" s="2">
        <f t="shared" si="29"/>
        <v>0.11475080775385665</v>
      </c>
      <c r="R183" s="2">
        <v>66.7516617513065</v>
      </c>
      <c r="S183" s="2">
        <f t="shared" si="30"/>
        <v>34.12231040864296</v>
      </c>
      <c r="T183" s="2">
        <f t="shared" si="31"/>
        <v>-4.2323328642957847E-2</v>
      </c>
      <c r="U183" s="2">
        <f t="shared" si="32"/>
        <v>2.3567892974590079E-2</v>
      </c>
    </row>
    <row r="184" spans="1:21" x14ac:dyDescent="0.25">
      <c r="A184" t="s">
        <v>451</v>
      </c>
      <c r="B184" s="2">
        <v>1.4919999999999999E-2</v>
      </c>
      <c r="C184" s="2">
        <v>8.4999999999999995E-4</v>
      </c>
      <c r="D184" s="2">
        <v>15.736499999999999</v>
      </c>
      <c r="E184" s="2">
        <v>7.1186100000000002E-2</v>
      </c>
      <c r="F184" s="2">
        <v>-2.5552700000000002</v>
      </c>
      <c r="G184" s="2">
        <v>0.14723</v>
      </c>
      <c r="H184" s="2">
        <v>9.3401999999999999E-2</v>
      </c>
      <c r="I184" s="2">
        <v>4.3300999999999999E-2</v>
      </c>
      <c r="J184" s="2">
        <f t="shared" si="22"/>
        <v>0.26171709999999998</v>
      </c>
      <c r="K184" s="2">
        <f t="shared" si="23"/>
        <v>34.261527049999998</v>
      </c>
      <c r="L184" s="2">
        <f t="shared" si="24"/>
        <v>71.171383802155574</v>
      </c>
      <c r="M184" s="1">
        <f t="shared" si="25"/>
        <v>1.9454586548237912E+24</v>
      </c>
      <c r="N184" s="2">
        <f t="shared" si="26"/>
        <v>63.048021200704689</v>
      </c>
      <c r="O184" s="2">
        <f t="shared" si="27"/>
        <v>33.998357302673917</v>
      </c>
      <c r="P184" s="2">
        <f t="shared" si="28"/>
        <v>0.26316974732608145</v>
      </c>
      <c r="Q184" s="2">
        <f t="shared" si="29"/>
        <v>1.0111317047933146</v>
      </c>
      <c r="R184" s="2">
        <v>67.115518778592374</v>
      </c>
      <c r="S184" s="2">
        <f t="shared" si="30"/>
        <v>34.13411475737648</v>
      </c>
      <c r="T184" s="2">
        <f t="shared" si="31"/>
        <v>0.12741229262351794</v>
      </c>
      <c r="U184" s="2">
        <f t="shared" si="32"/>
        <v>0.23700552046806656</v>
      </c>
    </row>
    <row r="185" spans="1:21" x14ac:dyDescent="0.25">
      <c r="A185" t="s">
        <v>452</v>
      </c>
      <c r="B185" s="2">
        <v>1.4930000000000001E-2</v>
      </c>
      <c r="C185" s="2">
        <v>8.4999999999999995E-4</v>
      </c>
      <c r="D185" s="2">
        <v>14.6965</v>
      </c>
      <c r="E185" s="2">
        <v>7.9976099999999994E-2</v>
      </c>
      <c r="F185" s="2">
        <v>0.20649000000000001</v>
      </c>
      <c r="G185" s="2">
        <v>7.3044999999999999E-2</v>
      </c>
      <c r="H185" s="2">
        <v>1.8123E-2</v>
      </c>
      <c r="I185" s="2">
        <v>3.2509999999999997E-2</v>
      </c>
      <c r="J185" s="2">
        <f t="shared" si="22"/>
        <v>0.1855311</v>
      </c>
      <c r="K185" s="2">
        <f t="shared" si="23"/>
        <v>33.863129040000004</v>
      </c>
      <c r="L185" s="2">
        <f t="shared" si="24"/>
        <v>59.241467485255768</v>
      </c>
      <c r="M185" s="1">
        <f t="shared" si="25"/>
        <v>1.9467721011912886E+24</v>
      </c>
      <c r="N185" s="2">
        <f t="shared" si="26"/>
        <v>63.090587098581075</v>
      </c>
      <c r="O185" s="2">
        <f t="shared" si="27"/>
        <v>33.999822844074437</v>
      </c>
      <c r="P185" s="2">
        <f t="shared" si="28"/>
        <v>-0.13669380407443299</v>
      </c>
      <c r="Q185" s="2">
        <f t="shared" si="29"/>
        <v>0.54283047391452643</v>
      </c>
      <c r="R185" s="2">
        <v>67.161003913654639</v>
      </c>
      <c r="S185" s="2">
        <f t="shared" si="30"/>
        <v>34.135585896450209</v>
      </c>
      <c r="T185" s="2">
        <f t="shared" si="31"/>
        <v>-0.27245685645020501</v>
      </c>
      <c r="U185" s="2">
        <f t="shared" si="32"/>
        <v>2.1565624750586045</v>
      </c>
    </row>
    <row r="186" spans="1:21" x14ac:dyDescent="0.25">
      <c r="A186" t="s">
        <v>453</v>
      </c>
      <c r="B186" s="2">
        <v>1.499E-2</v>
      </c>
      <c r="C186" s="2">
        <v>8.5999999999999998E-4</v>
      </c>
      <c r="D186" s="2">
        <v>14.6267</v>
      </c>
      <c r="E186" s="2">
        <v>6.9467899999999999E-2</v>
      </c>
      <c r="F186" s="2">
        <v>-1.3197300000000001</v>
      </c>
      <c r="G186" s="2">
        <v>4.8762E-2</v>
      </c>
      <c r="H186" s="2">
        <v>-0.14178499999999999</v>
      </c>
      <c r="I186" s="2">
        <v>2.9066999999999999E-2</v>
      </c>
      <c r="J186" s="2">
        <f t="shared" si="22"/>
        <v>0.14729690000000001</v>
      </c>
      <c r="K186" s="2">
        <f t="shared" si="23"/>
        <v>34.069486740000002</v>
      </c>
      <c r="L186" s="2">
        <f t="shared" si="24"/>
        <v>65.147439013959342</v>
      </c>
      <c r="M186" s="1">
        <f t="shared" si="25"/>
        <v>1.9546530452041207E+24</v>
      </c>
      <c r="N186" s="2">
        <f t="shared" si="26"/>
        <v>63.345991100085087</v>
      </c>
      <c r="O186" s="2">
        <f t="shared" si="27"/>
        <v>34.00859567713897</v>
      </c>
      <c r="P186" s="2">
        <f t="shared" si="28"/>
        <v>6.0891062861031742E-2</v>
      </c>
      <c r="Q186" s="2">
        <f t="shared" si="29"/>
        <v>0.17089127733794382</v>
      </c>
      <c r="R186" s="2">
        <v>67.433928754280629</v>
      </c>
      <c r="S186" s="2">
        <f t="shared" si="30"/>
        <v>34.144392313776983</v>
      </c>
      <c r="T186" s="2">
        <f t="shared" si="31"/>
        <v>-7.4905573776980816E-2</v>
      </c>
      <c r="U186" s="2">
        <f t="shared" si="32"/>
        <v>0.25860746462929907</v>
      </c>
    </row>
    <row r="187" spans="1:21" x14ac:dyDescent="0.25">
      <c r="A187" t="s">
        <v>453</v>
      </c>
      <c r="B187" s="2">
        <v>1.499E-2</v>
      </c>
      <c r="C187" s="2">
        <v>8.5999999999999998E-4</v>
      </c>
      <c r="D187" s="2">
        <v>14.6716</v>
      </c>
      <c r="E187" s="2">
        <v>7.1868799999999997E-2</v>
      </c>
      <c r="F187" s="2">
        <v>-1.3708400000000001</v>
      </c>
      <c r="G187" s="2">
        <v>3.4148999999999999E-2</v>
      </c>
      <c r="H187" s="2">
        <v>-0.101843</v>
      </c>
      <c r="I187" s="2">
        <v>3.2474000000000003E-2</v>
      </c>
      <c r="J187" s="2">
        <f t="shared" si="22"/>
        <v>0.1384918</v>
      </c>
      <c r="K187" s="2">
        <f t="shared" si="23"/>
        <v>33.981855109999998</v>
      </c>
      <c r="L187" s="2">
        <f t="shared" si="24"/>
        <v>62.570701209238365</v>
      </c>
      <c r="M187" s="1">
        <f t="shared" si="25"/>
        <v>1.9546530452041207E+24</v>
      </c>
      <c r="N187" s="2">
        <f t="shared" si="26"/>
        <v>63.345991100085087</v>
      </c>
      <c r="O187" s="2">
        <f t="shared" si="27"/>
        <v>34.00859567713897</v>
      </c>
      <c r="P187" s="2">
        <f t="shared" si="28"/>
        <v>-2.6740567138972438E-2</v>
      </c>
      <c r="Q187" s="2">
        <f t="shared" si="29"/>
        <v>3.7281476862914026E-2</v>
      </c>
      <c r="R187" s="2">
        <v>67.433928754280629</v>
      </c>
      <c r="S187" s="2">
        <f t="shared" si="30"/>
        <v>34.144392313776983</v>
      </c>
      <c r="T187" s="2">
        <f t="shared" si="31"/>
        <v>-0.162537203776985</v>
      </c>
      <c r="U187" s="2">
        <f t="shared" si="32"/>
        <v>1.3773916577271537</v>
      </c>
    </row>
    <row r="188" spans="1:21" x14ac:dyDescent="0.25">
      <c r="A188" t="s">
        <v>456</v>
      </c>
      <c r="B188" s="2">
        <v>1.515E-2</v>
      </c>
      <c r="C188" s="2">
        <v>8.5999999999999998E-4</v>
      </c>
      <c r="D188" s="2">
        <v>15.039300000000001</v>
      </c>
      <c r="E188" s="2">
        <v>4.5408200000000003E-2</v>
      </c>
      <c r="F188" s="2">
        <v>-0.55354300000000001</v>
      </c>
      <c r="G188" s="2">
        <v>3.9626000000000001E-2</v>
      </c>
      <c r="H188" s="2">
        <v>0.11801</v>
      </c>
      <c r="I188" s="2">
        <v>2.7258000000000001E-2</v>
      </c>
      <c r="J188" s="2">
        <f t="shared" si="22"/>
        <v>0.11229220000000001</v>
      </c>
      <c r="K188" s="2">
        <f t="shared" si="23"/>
        <v>33.781557879000005</v>
      </c>
      <c r="L188" s="2">
        <f t="shared" si="24"/>
        <v>57.057347188469727</v>
      </c>
      <c r="M188" s="1">
        <f t="shared" si="25"/>
        <v>1.97567112337366E+24</v>
      </c>
      <c r="N188" s="2">
        <f t="shared" si="26"/>
        <v>64.02714062477196</v>
      </c>
      <c r="O188" s="2">
        <f t="shared" si="27"/>
        <v>34.031820535935481</v>
      </c>
      <c r="P188" s="2">
        <f t="shared" si="28"/>
        <v>-0.250262656935476</v>
      </c>
      <c r="Q188" s="2">
        <f t="shared" si="29"/>
        <v>4.9669858291536153</v>
      </c>
      <c r="R188" s="2">
        <v>68.161845906038991</v>
      </c>
      <c r="S188" s="2">
        <f t="shared" si="30"/>
        <v>34.167706715714559</v>
      </c>
      <c r="T188" s="2">
        <f t="shared" si="31"/>
        <v>-0.38614883671455402</v>
      </c>
      <c r="U188" s="2">
        <f t="shared" si="32"/>
        <v>11.825248629848714</v>
      </c>
    </row>
    <row r="189" spans="1:21" x14ac:dyDescent="0.25">
      <c r="A189" t="s">
        <v>457</v>
      </c>
      <c r="B189" s="2">
        <v>1.519E-2</v>
      </c>
      <c r="C189" s="2">
        <v>8.4999999999999995E-4</v>
      </c>
      <c r="D189" s="2">
        <v>15.1241</v>
      </c>
      <c r="E189" s="2">
        <v>6.1197599999999998E-2</v>
      </c>
      <c r="F189" s="2">
        <v>-0.49313099999999999</v>
      </c>
      <c r="G189" s="2">
        <v>3.2843999999999998E-2</v>
      </c>
      <c r="H189" s="2">
        <v>1.6639999999999999E-2</v>
      </c>
      <c r="I189" s="2">
        <v>2.5111000000000001E-2</v>
      </c>
      <c r="J189" s="2">
        <f t="shared" si="22"/>
        <v>0.1191526</v>
      </c>
      <c r="K189" s="2">
        <f t="shared" si="23"/>
        <v>34.192526543</v>
      </c>
      <c r="L189" s="2">
        <f t="shared" si="24"/>
        <v>68.945402066286064</v>
      </c>
      <c r="M189" s="1">
        <f t="shared" si="25"/>
        <v>1.9809261490936061E+24</v>
      </c>
      <c r="N189" s="2">
        <f t="shared" si="26"/>
        <v>64.197444410041257</v>
      </c>
      <c r="O189" s="2">
        <f t="shared" si="27"/>
        <v>34.037588699479159</v>
      </c>
      <c r="P189" s="2">
        <f t="shared" si="28"/>
        <v>0.15493784352084106</v>
      </c>
      <c r="Q189" s="2">
        <f t="shared" si="29"/>
        <v>1.6908612336160886</v>
      </c>
      <c r="R189" s="2">
        <v>68.343851913367814</v>
      </c>
      <c r="S189" s="2">
        <f t="shared" si="30"/>
        <v>34.173497261659456</v>
      </c>
      <c r="T189" s="2">
        <f t="shared" si="31"/>
        <v>1.9029281340543491E-2</v>
      </c>
      <c r="U189" s="2">
        <f t="shared" si="32"/>
        <v>2.5505728193677357E-2</v>
      </c>
    </row>
    <row r="190" spans="1:21" x14ac:dyDescent="0.25">
      <c r="A190" t="s">
        <v>458</v>
      </c>
      <c r="B190" s="2">
        <v>1.525E-2</v>
      </c>
      <c r="C190" s="2">
        <v>9.6000000000000002E-4</v>
      </c>
      <c r="D190" s="2">
        <v>14.5129</v>
      </c>
      <c r="E190" s="2">
        <v>5.5769100000000002E-2</v>
      </c>
      <c r="F190" s="2">
        <v>0.60274000000000005</v>
      </c>
      <c r="G190" s="2">
        <v>0.12175</v>
      </c>
      <c r="H190" s="2">
        <v>-2.3419999999999999E-3</v>
      </c>
      <c r="I190" s="2">
        <v>3.4182999999999998E-2</v>
      </c>
      <c r="J190" s="2">
        <f t="shared" si="22"/>
        <v>0.21170209999999998</v>
      </c>
      <c r="K190" s="2">
        <f t="shared" si="23"/>
        <v>33.801833240000001</v>
      </c>
      <c r="L190" s="2">
        <f t="shared" si="24"/>
        <v>57.592595085182296</v>
      </c>
      <c r="M190" s="1">
        <f t="shared" si="25"/>
        <v>1.9888090672577161E+24</v>
      </c>
      <c r="N190" s="2">
        <f t="shared" si="26"/>
        <v>64.452912389431049</v>
      </c>
      <c r="O190" s="2">
        <f t="shared" si="27"/>
        <v>34.046212731494592</v>
      </c>
      <c r="P190" s="2">
        <f t="shared" si="28"/>
        <v>-0.24437949149459115</v>
      </c>
      <c r="Q190" s="2">
        <f t="shared" si="29"/>
        <v>1.3325367076026533</v>
      </c>
      <c r="R190" s="2">
        <v>68.616880961952504</v>
      </c>
      <c r="S190" s="2">
        <f t="shared" si="30"/>
        <v>34.182154864738983</v>
      </c>
      <c r="T190" s="2">
        <f t="shared" si="31"/>
        <v>-0.38032162473898268</v>
      </c>
      <c r="U190" s="2">
        <f t="shared" si="32"/>
        <v>3.2273919191317337</v>
      </c>
    </row>
    <row r="191" spans="1:21" x14ac:dyDescent="0.25">
      <c r="A191" t="s">
        <v>459</v>
      </c>
      <c r="B191" s="2">
        <v>1.529E-2</v>
      </c>
      <c r="C191" s="2">
        <v>8.4999999999999995E-4</v>
      </c>
      <c r="D191" s="2">
        <v>14.9033</v>
      </c>
      <c r="E191" s="2">
        <v>4.5574000000000003E-2</v>
      </c>
      <c r="F191" s="2">
        <v>0.10511</v>
      </c>
      <c r="G191" s="2">
        <v>7.3274000000000006E-2</v>
      </c>
      <c r="H191" s="2">
        <v>1.3618E-2</v>
      </c>
      <c r="I191" s="2">
        <v>3.2629999999999999E-2</v>
      </c>
      <c r="J191" s="2">
        <f t="shared" si="22"/>
        <v>0.151478</v>
      </c>
      <c r="K191" s="2">
        <f t="shared" si="23"/>
        <v>34.069126830000002</v>
      </c>
      <c r="L191" s="2">
        <f t="shared" si="24"/>
        <v>65.136642067309381</v>
      </c>
      <c r="M191" s="1">
        <f t="shared" si="25"/>
        <v>1.994064599072338E+24</v>
      </c>
      <c r="N191" s="2">
        <f t="shared" si="26"/>
        <v>64.623232576111789</v>
      </c>
      <c r="O191" s="2">
        <f t="shared" si="27"/>
        <v>34.051943392274922</v>
      </c>
      <c r="P191" s="2">
        <f t="shared" si="28"/>
        <v>1.7183437725080353E-2</v>
      </c>
      <c r="Q191" s="2">
        <f t="shared" si="29"/>
        <v>1.2868294213974254E-2</v>
      </c>
      <c r="R191" s="2">
        <v>68.79891368536974</v>
      </c>
      <c r="S191" s="2">
        <f t="shared" si="30"/>
        <v>34.187907904536992</v>
      </c>
      <c r="T191" s="2">
        <f t="shared" si="31"/>
        <v>-0.11878107453699016</v>
      </c>
      <c r="U191" s="2">
        <f t="shared" si="32"/>
        <v>0.6148870898451162</v>
      </c>
    </row>
    <row r="192" spans="1:21" x14ac:dyDescent="0.25">
      <c r="A192" t="s">
        <v>461</v>
      </c>
      <c r="B192" s="2">
        <v>1.542E-2</v>
      </c>
      <c r="C192" s="2">
        <v>1.31E-3</v>
      </c>
      <c r="D192" s="2">
        <v>15.3569</v>
      </c>
      <c r="E192" s="2">
        <v>8.0841800000000005E-2</v>
      </c>
      <c r="F192" s="2">
        <v>-4.9079999999999999E-2</v>
      </c>
      <c r="G192" s="2">
        <v>9.2511999999999997E-2</v>
      </c>
      <c r="H192" s="2">
        <v>4.6030000000000001E-2</v>
      </c>
      <c r="I192" s="2">
        <v>3.7620000000000001E-2</v>
      </c>
      <c r="J192" s="2">
        <f t="shared" si="22"/>
        <v>0.21097379999999999</v>
      </c>
      <c r="K192" s="2">
        <f t="shared" si="23"/>
        <v>34.398611340000002</v>
      </c>
      <c r="L192" s="2">
        <f t="shared" si="24"/>
        <v>75.809261856599647</v>
      </c>
      <c r="M192" s="1">
        <f t="shared" si="25"/>
        <v>2.0111464753482917E+24</v>
      </c>
      <c r="N192" s="2">
        <f t="shared" si="26"/>
        <v>65.176818484978966</v>
      </c>
      <c r="O192" s="2">
        <f t="shared" si="27"/>
        <v>34.070465785851184</v>
      </c>
      <c r="P192" s="2">
        <f t="shared" si="28"/>
        <v>0.32814555414881852</v>
      </c>
      <c r="Q192" s="2">
        <f t="shared" si="29"/>
        <v>2.4192235338393777</v>
      </c>
      <c r="R192" s="2">
        <v>69.390593831380784</v>
      </c>
      <c r="S192" s="2">
        <f t="shared" si="30"/>
        <v>34.206503020574935</v>
      </c>
      <c r="T192" s="2">
        <f t="shared" si="31"/>
        <v>0.19210831942506701</v>
      </c>
      <c r="U192" s="2">
        <f t="shared" si="32"/>
        <v>0.82915418080105108</v>
      </c>
    </row>
    <row r="193" spans="1:21" x14ac:dyDescent="0.25">
      <c r="A193" t="s">
        <v>462</v>
      </c>
      <c r="B193" s="2">
        <v>1.5429999999999999E-2</v>
      </c>
      <c r="C193" s="2">
        <v>8.4999999999999995E-4</v>
      </c>
      <c r="D193" s="2">
        <v>15.084300000000001</v>
      </c>
      <c r="E193" s="2">
        <v>3.6644500000000003E-2</v>
      </c>
      <c r="F193" s="2">
        <v>4.6601999999999998E-2</v>
      </c>
      <c r="G193" s="2">
        <v>8.5018999999999997E-2</v>
      </c>
      <c r="H193" s="2">
        <v>4.8314999999999997E-2</v>
      </c>
      <c r="I193" s="2">
        <v>3.1022000000000001E-2</v>
      </c>
      <c r="J193" s="2">
        <f t="shared" si="22"/>
        <v>0.1526855</v>
      </c>
      <c r="K193" s="2">
        <f t="shared" si="23"/>
        <v>34.132924543999998</v>
      </c>
      <c r="L193" s="2">
        <f t="shared" si="24"/>
        <v>67.078741935504212</v>
      </c>
      <c r="M193" s="1">
        <f t="shared" si="25"/>
        <v>2.0124605543765342E+24</v>
      </c>
      <c r="N193" s="2">
        <f t="shared" si="26"/>
        <v>65.219404885993768</v>
      </c>
      <c r="O193" s="2">
        <f t="shared" si="27"/>
        <v>34.071884158189299</v>
      </c>
      <c r="P193" s="2">
        <f t="shared" si="28"/>
        <v>6.1040385810699149E-2</v>
      </c>
      <c r="Q193" s="2">
        <f t="shared" si="29"/>
        <v>0.15982287864369055</v>
      </c>
      <c r="R193" s="2">
        <v>69.436112363241563</v>
      </c>
      <c r="S193" s="2">
        <f t="shared" si="30"/>
        <v>34.207926986356576</v>
      </c>
      <c r="T193" s="2">
        <f t="shared" si="31"/>
        <v>-7.5002442356577603E-2</v>
      </c>
      <c r="U193" s="2">
        <f t="shared" si="32"/>
        <v>0.24129883242599368</v>
      </c>
    </row>
    <row r="194" spans="1:21" x14ac:dyDescent="0.25">
      <c r="A194" t="s">
        <v>463</v>
      </c>
      <c r="B194" s="2">
        <v>1.546E-2</v>
      </c>
      <c r="C194" s="2">
        <v>8.5999999999999998E-4</v>
      </c>
      <c r="D194" s="2">
        <v>14.415800000000001</v>
      </c>
      <c r="E194" s="2">
        <v>0.13744999999999999</v>
      </c>
      <c r="F194" s="2">
        <v>0.57382</v>
      </c>
      <c r="G194" s="2">
        <v>2.9773999999999998E-2</v>
      </c>
      <c r="H194" s="2">
        <v>-0.13229099999999999</v>
      </c>
      <c r="I194" s="2">
        <v>3.9981999999999997E-2</v>
      </c>
      <c r="J194" s="2">
        <f t="shared" si="22"/>
        <v>0.20720599999999997</v>
      </c>
      <c r="K194" s="2">
        <f t="shared" si="23"/>
        <v>34.107222370000002</v>
      </c>
      <c r="L194" s="2">
        <f t="shared" si="24"/>
        <v>66.289458896525943</v>
      </c>
      <c r="M194" s="1">
        <f t="shared" si="25"/>
        <v>2.0164028673509804E+24</v>
      </c>
      <c r="N194" s="2">
        <f t="shared" si="26"/>
        <v>65.347166548456457</v>
      </c>
      <c r="O194" s="2">
        <f t="shared" si="27"/>
        <v>34.076133806633457</v>
      </c>
      <c r="P194" s="2">
        <f t="shared" si="28"/>
        <v>3.1088563366544975E-2</v>
      </c>
      <c r="Q194" s="2">
        <f t="shared" si="29"/>
        <v>2.2511096654477453E-2</v>
      </c>
      <c r="R194" s="2">
        <v>69.572671965261961</v>
      </c>
      <c r="S194" s="2">
        <f t="shared" si="30"/>
        <v>34.212193414623925</v>
      </c>
      <c r="T194" s="2">
        <f t="shared" si="31"/>
        <v>-0.10497104462392315</v>
      </c>
      <c r="U194" s="2">
        <f t="shared" si="32"/>
        <v>0.25664593168505873</v>
      </c>
    </row>
    <row r="195" spans="1:21" x14ac:dyDescent="0.25">
      <c r="A195" t="s">
        <v>465</v>
      </c>
      <c r="B195" s="2">
        <v>1.549E-2</v>
      </c>
      <c r="C195" s="2">
        <v>8.4999999999999995E-4</v>
      </c>
      <c r="D195" s="2">
        <v>15.486800000000001</v>
      </c>
      <c r="E195" s="2">
        <v>5.79502E-2</v>
      </c>
      <c r="F195" s="2">
        <v>-1.45096</v>
      </c>
      <c r="G195" s="2">
        <v>0.28989999999999999</v>
      </c>
      <c r="H195" s="2">
        <v>9.1116000000000003E-2</v>
      </c>
      <c r="I195" s="2">
        <v>5.7296E-2</v>
      </c>
      <c r="J195" s="2">
        <f t="shared" si="22"/>
        <v>0.40514620000000001</v>
      </c>
      <c r="K195" s="2">
        <f t="shared" si="23"/>
        <v>34.1813158</v>
      </c>
      <c r="L195" s="2">
        <f t="shared" si="24"/>
        <v>68.590372274532342</v>
      </c>
      <c r="M195" s="1">
        <f t="shared" si="25"/>
        <v>2.0203452941560548E+24</v>
      </c>
      <c r="N195" s="2">
        <f t="shared" si="26"/>
        <v>65.474931899918559</v>
      </c>
      <c r="O195" s="2">
        <f t="shared" si="27"/>
        <v>34.080375276952182</v>
      </c>
      <c r="P195" s="2">
        <f t="shared" si="28"/>
        <v>0.10094052304781798</v>
      </c>
      <c r="Q195" s="2">
        <f t="shared" si="29"/>
        <v>6.2073689839223116E-2</v>
      </c>
      <c r="R195" s="2">
        <v>69.709237576781888</v>
      </c>
      <c r="S195" s="2">
        <f t="shared" si="30"/>
        <v>34.216451664004779</v>
      </c>
      <c r="T195" s="2">
        <f t="shared" si="31"/>
        <v>-3.5135864004779194E-2</v>
      </c>
      <c r="U195" s="2">
        <f t="shared" si="32"/>
        <v>7.5210371732373198E-3</v>
      </c>
    </row>
    <row r="196" spans="1:21" x14ac:dyDescent="0.25">
      <c r="A196" t="s">
        <v>420</v>
      </c>
      <c r="B196" s="2">
        <v>1.55E-2</v>
      </c>
      <c r="C196" s="2">
        <v>8.4999999999999995E-4</v>
      </c>
      <c r="D196" s="2">
        <v>15.127000000000001</v>
      </c>
      <c r="E196" s="2">
        <v>5.1939199999999998E-2</v>
      </c>
      <c r="F196" s="2">
        <v>-1.85693</v>
      </c>
      <c r="G196" s="2">
        <v>6.9527000000000005E-2</v>
      </c>
      <c r="H196" s="2">
        <v>-6.7445000000000005E-2</v>
      </c>
      <c r="I196" s="2">
        <v>4.1855999999999997E-2</v>
      </c>
      <c r="J196" s="2">
        <f t="shared" si="22"/>
        <v>0.1633222</v>
      </c>
      <c r="K196" s="2">
        <f t="shared" si="23"/>
        <v>34.258134139999996</v>
      </c>
      <c r="L196" s="2">
        <f t="shared" si="24"/>
        <v>71.060265860669674</v>
      </c>
      <c r="M196" s="1">
        <f t="shared" si="25"/>
        <v>2.0216594617192295E+24</v>
      </c>
      <c r="N196" s="2">
        <f t="shared" si="26"/>
        <v>65.517521170155106</v>
      </c>
      <c r="O196" s="2">
        <f t="shared" si="27"/>
        <v>34.081787288504771</v>
      </c>
      <c r="P196" s="2">
        <f t="shared" si="28"/>
        <v>0.17634685149522511</v>
      </c>
      <c r="Q196" s="2">
        <f t="shared" si="29"/>
        <v>1.1658561757362451</v>
      </c>
      <c r="R196" s="2">
        <v>69.7547607826979</v>
      </c>
      <c r="S196" s="2">
        <f t="shared" si="30"/>
        <v>34.217869268408975</v>
      </c>
      <c r="T196" s="2">
        <f t="shared" si="31"/>
        <v>4.0264871591020324E-2</v>
      </c>
      <c r="U196" s="2">
        <f t="shared" si="32"/>
        <v>6.0780209696759777E-2</v>
      </c>
    </row>
    <row r="197" spans="1:21" x14ac:dyDescent="0.25">
      <c r="A197" t="s">
        <v>420</v>
      </c>
      <c r="B197" s="2">
        <v>1.55E-2</v>
      </c>
      <c r="C197" s="2">
        <v>8.4999999999999995E-4</v>
      </c>
      <c r="D197" s="2">
        <v>15.1082</v>
      </c>
      <c r="E197" s="2">
        <v>6.7157499999999995E-2</v>
      </c>
      <c r="F197" s="2">
        <v>-1.52281</v>
      </c>
      <c r="G197" s="2">
        <v>0.22966</v>
      </c>
      <c r="H197" s="2">
        <v>-3.5133999999999999E-2</v>
      </c>
      <c r="I197" s="2">
        <v>3.6880000000000003E-2</v>
      </c>
      <c r="J197" s="2">
        <f t="shared" si="22"/>
        <v>0.33369750000000004</v>
      </c>
      <c r="K197" s="2">
        <f t="shared" si="23"/>
        <v>34.187316350000003</v>
      </c>
      <c r="L197" s="2">
        <f t="shared" si="24"/>
        <v>68.780173973863455</v>
      </c>
      <c r="M197" s="1">
        <f t="shared" si="25"/>
        <v>2.0216594617192295E+24</v>
      </c>
      <c r="N197" s="2">
        <f t="shared" si="26"/>
        <v>65.517521170155106</v>
      </c>
      <c r="O197" s="2">
        <f t="shared" si="27"/>
        <v>34.081787288504771</v>
      </c>
      <c r="P197" s="2">
        <f t="shared" si="28"/>
        <v>0.10552906149523267</v>
      </c>
      <c r="Q197" s="2">
        <f t="shared" si="29"/>
        <v>0.10000880677164893</v>
      </c>
      <c r="R197" s="2">
        <v>69.7547607826979</v>
      </c>
      <c r="S197" s="2">
        <f t="shared" si="30"/>
        <v>34.217869268408975</v>
      </c>
      <c r="T197" s="2">
        <f t="shared" si="31"/>
        <v>-3.0552918408972118E-2</v>
      </c>
      <c r="U197" s="2">
        <f t="shared" si="32"/>
        <v>8.3830005479677578E-3</v>
      </c>
    </row>
    <row r="198" spans="1:21" x14ac:dyDescent="0.25">
      <c r="A198" t="s">
        <v>454</v>
      </c>
      <c r="B198" s="2">
        <v>1.55E-2</v>
      </c>
      <c r="C198" s="2">
        <v>8.4999999999999995E-4</v>
      </c>
      <c r="D198" s="2">
        <v>14.778499999999999</v>
      </c>
      <c r="E198" s="2">
        <v>4.1844300000000001E-2</v>
      </c>
      <c r="F198" s="2">
        <v>-0.76644900000000005</v>
      </c>
      <c r="G198" s="2">
        <v>4.4789000000000002E-2</v>
      </c>
      <c r="H198" s="2">
        <v>-5.0738999999999999E-2</v>
      </c>
      <c r="I198" s="2">
        <v>2.6419999999999999E-2</v>
      </c>
      <c r="J198" s="2">
        <f t="shared" si="22"/>
        <v>0.1130533</v>
      </c>
      <c r="K198" s="2">
        <f t="shared" si="23"/>
        <v>34.017645067000004</v>
      </c>
      <c r="L198" s="2">
        <f t="shared" si="24"/>
        <v>63.610529895540836</v>
      </c>
      <c r="M198" s="1">
        <f t="shared" si="25"/>
        <v>2.0216594617192295E+24</v>
      </c>
      <c r="N198" s="2">
        <f t="shared" si="26"/>
        <v>65.517521170155106</v>
      </c>
      <c r="O198" s="2">
        <f t="shared" si="27"/>
        <v>34.081787288504771</v>
      </c>
      <c r="P198" s="2">
        <f t="shared" si="28"/>
        <v>-6.4142221504766894E-2</v>
      </c>
      <c r="Q198" s="2">
        <f t="shared" si="29"/>
        <v>0.32190039293052014</v>
      </c>
      <c r="R198" s="2">
        <v>69.7547607826979</v>
      </c>
      <c r="S198" s="2">
        <f t="shared" si="30"/>
        <v>34.217869268408975</v>
      </c>
      <c r="T198" s="2">
        <f t="shared" si="31"/>
        <v>-0.20022420140897168</v>
      </c>
      <c r="U198" s="2">
        <f t="shared" si="32"/>
        <v>3.1366542727646514</v>
      </c>
    </row>
    <row r="199" spans="1:21" x14ac:dyDescent="0.25">
      <c r="A199" t="s">
        <v>454</v>
      </c>
      <c r="B199" s="2">
        <v>1.55E-2</v>
      </c>
      <c r="C199" s="2">
        <v>8.4999999999999995E-4</v>
      </c>
      <c r="D199" s="2">
        <v>14.864000000000001</v>
      </c>
      <c r="E199" s="2">
        <v>4.6295799999999998E-2</v>
      </c>
      <c r="F199" s="2">
        <v>-0.96475100000000003</v>
      </c>
      <c r="G199" s="2">
        <v>7.4541999999999997E-2</v>
      </c>
      <c r="H199" s="2">
        <v>6.1469999999999997E-3</v>
      </c>
      <c r="I199" s="2">
        <v>2.8992E-2</v>
      </c>
      <c r="J199" s="2">
        <f t="shared" ref="J199:J262" si="33">PeakMagnitudeError+StretchError+ColorError</f>
        <v>0.14982979999999999</v>
      </c>
      <c r="K199" s="2">
        <f t="shared" ref="K199:K262" si="34">PeakMagnitude+α*(Stretch-1)-β*Color-Mb</f>
        <v>33.895941493000002</v>
      </c>
      <c r="L199" s="2">
        <f t="shared" ref="L199:L262" si="35">10^((ObservedDistanceModuli-25)/5)</f>
        <v>60.143444702873786</v>
      </c>
      <c r="M199" s="1">
        <f t="shared" ref="M199:M262" si="36">-(RedShift*Age*(-2*InitialTangentVelocity+UniverseAcceleration*Age))/(2+RedShift)*(1+RedShift)</f>
        <v>2.0216594617192295E+24</v>
      </c>
      <c r="N199" s="2">
        <f t="shared" ref="N199:N262" si="37">M199/Mpc</f>
        <v>65.517521170155106</v>
      </c>
      <c r="O199" s="2">
        <f t="shared" ref="O199:O262" si="38">(LOG10(T2LuminousDistance)*5+25)</f>
        <v>34.081787288504771</v>
      </c>
      <c r="P199" s="2">
        <f t="shared" ref="P199:P262" si="39">ObservedDistanceModuli-T2DistanceModuli</f>
        <v>-0.18584579550476832</v>
      </c>
      <c r="Q199" s="2">
        <f t="shared" ref="Q199:Q262" si="40">(ObservedDistanceModuli-T2DistanceModuli)^2/TotalError^2</f>
        <v>1.5385410241321971</v>
      </c>
      <c r="R199" s="2">
        <v>69.7547607826979</v>
      </c>
      <c r="S199" s="2">
        <f t="shared" ref="S199:S262" si="41">(LOG10(ΛCDMLuminousDistance)*5+25)</f>
        <v>34.217869268408975</v>
      </c>
      <c r="T199" s="2">
        <f t="shared" ref="T199:T262" si="42">ObservedDistanceModuli-ΛCDMDistanceModuli</f>
        <v>-0.3219277754089731</v>
      </c>
      <c r="U199" s="2">
        <f t="shared" ref="U199:U262" si="43">(ObservedDistanceModuli-ΛCDMDistanceModuli)^2/TotalError^2</f>
        <v>4.6165813996765817</v>
      </c>
    </row>
    <row r="200" spans="1:21" x14ac:dyDescent="0.25">
      <c r="A200" t="s">
        <v>469</v>
      </c>
      <c r="B200" s="2">
        <v>1.5570000000000001E-2</v>
      </c>
      <c r="C200" s="2">
        <v>1.24E-3</v>
      </c>
      <c r="D200" s="2">
        <v>14.321899999999999</v>
      </c>
      <c r="E200" s="2">
        <v>3.1530299999999997E-2</v>
      </c>
      <c r="F200" s="2">
        <v>0.91446000000000005</v>
      </c>
      <c r="G200" s="2">
        <v>8.0064999999999997E-2</v>
      </c>
      <c r="H200" s="2">
        <v>-3.2722000000000001E-2</v>
      </c>
      <c r="I200" s="2">
        <v>2.588E-2</v>
      </c>
      <c r="J200" s="2">
        <f t="shared" si="33"/>
        <v>0.13747529999999999</v>
      </c>
      <c r="K200" s="2">
        <f t="shared" si="34"/>
        <v>33.751745479999997</v>
      </c>
      <c r="L200" s="2">
        <f t="shared" si="35"/>
        <v>56.279352994150841</v>
      </c>
      <c r="M200" s="1">
        <f t="shared" si="36"/>
        <v>2.0308589887695554E+24</v>
      </c>
      <c r="N200" s="2">
        <f t="shared" si="37"/>
        <v>65.81565753767299</v>
      </c>
      <c r="O200" s="2">
        <f t="shared" si="38"/>
        <v>34.091646122575092</v>
      </c>
      <c r="P200" s="2">
        <f t="shared" si="39"/>
        <v>-0.33990064257509545</v>
      </c>
      <c r="Q200" s="2">
        <f t="shared" si="40"/>
        <v>6.1130031427346907</v>
      </c>
      <c r="R200" s="2">
        <v>70.073441919070632</v>
      </c>
      <c r="S200" s="2">
        <f t="shared" si="41"/>
        <v>34.227767250072944</v>
      </c>
      <c r="T200" s="2">
        <f t="shared" si="42"/>
        <v>-0.47602177007294699</v>
      </c>
      <c r="U200" s="2">
        <f t="shared" si="43"/>
        <v>11.989588498434603</v>
      </c>
    </row>
    <row r="201" spans="1:21" x14ac:dyDescent="0.25">
      <c r="A201" t="s">
        <v>469</v>
      </c>
      <c r="B201" s="2">
        <v>1.5570000000000001E-2</v>
      </c>
      <c r="C201" s="2">
        <v>1.24E-3</v>
      </c>
      <c r="D201" s="2">
        <v>14.2942</v>
      </c>
      <c r="E201" s="2">
        <v>3.04065E-2</v>
      </c>
      <c r="F201" s="2">
        <v>0.86687999999999998</v>
      </c>
      <c r="G201" s="2">
        <v>4.1652000000000002E-2</v>
      </c>
      <c r="H201" s="2">
        <v>-5.4392999999999997E-2</v>
      </c>
      <c r="I201" s="2">
        <v>2.5329999999999998E-2</v>
      </c>
      <c r="J201" s="2">
        <f t="shared" si="33"/>
        <v>9.7388499999999989E-2</v>
      </c>
      <c r="K201" s="2">
        <f t="shared" si="34"/>
        <v>33.78488145</v>
      </c>
      <c r="L201" s="2">
        <f t="shared" si="35"/>
        <v>57.144743805162896</v>
      </c>
      <c r="M201" s="1">
        <f t="shared" si="36"/>
        <v>2.0308589887695554E+24</v>
      </c>
      <c r="N201" s="2">
        <f t="shared" si="37"/>
        <v>65.81565753767299</v>
      </c>
      <c r="O201" s="2">
        <f t="shared" si="38"/>
        <v>34.091646122575092</v>
      </c>
      <c r="P201" s="2">
        <f t="shared" si="39"/>
        <v>-0.30676467257509188</v>
      </c>
      <c r="Q201" s="2">
        <f t="shared" si="40"/>
        <v>9.9219111786693297</v>
      </c>
      <c r="R201" s="2">
        <v>70.073441919070632</v>
      </c>
      <c r="S201" s="2">
        <f t="shared" si="41"/>
        <v>34.227767250072944</v>
      </c>
      <c r="T201" s="2">
        <f t="shared" si="42"/>
        <v>-0.44288580007294343</v>
      </c>
      <c r="U201" s="2">
        <f t="shared" si="43"/>
        <v>20.680839231440086</v>
      </c>
    </row>
    <row r="202" spans="1:21" x14ac:dyDescent="0.25">
      <c r="A202" t="s">
        <v>467</v>
      </c>
      <c r="B202" s="2">
        <v>1.562E-2</v>
      </c>
      <c r="C202" s="2">
        <v>8.4999999999999995E-4</v>
      </c>
      <c r="D202" s="2">
        <v>15.261699999999999</v>
      </c>
      <c r="E202" s="2">
        <v>4.8531600000000001E-2</v>
      </c>
      <c r="F202" s="2">
        <v>-0.93679100000000004</v>
      </c>
      <c r="G202" s="2">
        <v>4.9423000000000002E-2</v>
      </c>
      <c r="H202" s="2">
        <v>7.238E-2</v>
      </c>
      <c r="I202" s="2">
        <v>2.7876999999999999E-2</v>
      </c>
      <c r="J202" s="2">
        <f t="shared" si="33"/>
        <v>0.12583159999999999</v>
      </c>
      <c r="K202" s="2">
        <f t="shared" si="34"/>
        <v>34.090442322999998</v>
      </c>
      <c r="L202" s="2">
        <f t="shared" si="35"/>
        <v>65.779181410585494</v>
      </c>
      <c r="M202" s="1">
        <f t="shared" si="36"/>
        <v>2.0374304588968576E+24</v>
      </c>
      <c r="N202" s="2">
        <f t="shared" si="37"/>
        <v>66.028624380673548</v>
      </c>
      <c r="O202" s="2">
        <f t="shared" si="38"/>
        <v>34.09866124707186</v>
      </c>
      <c r="P202" s="2">
        <f t="shared" si="39"/>
        <v>-8.2189240718619772E-3</v>
      </c>
      <c r="Q202" s="2">
        <f t="shared" si="40"/>
        <v>4.2662912358954223E-3</v>
      </c>
      <c r="R202" s="2">
        <v>70.301091331533954</v>
      </c>
      <c r="S202" s="2">
        <f t="shared" si="41"/>
        <v>34.234810334600141</v>
      </c>
      <c r="T202" s="2">
        <f t="shared" si="42"/>
        <v>-0.14436801160014312</v>
      </c>
      <c r="U202" s="2">
        <f t="shared" si="43"/>
        <v>1.3163231283499501</v>
      </c>
    </row>
    <row r="203" spans="1:21" x14ac:dyDescent="0.25">
      <c r="A203" t="s">
        <v>467</v>
      </c>
      <c r="B203" s="2">
        <v>1.562E-2</v>
      </c>
      <c r="C203" s="2">
        <v>8.4999999999999995E-4</v>
      </c>
      <c r="D203" s="2">
        <v>15.345700000000001</v>
      </c>
      <c r="E203" s="2">
        <v>5.6615899999999997E-2</v>
      </c>
      <c r="F203" s="2">
        <v>-0.76300500000000004</v>
      </c>
      <c r="G203" s="2">
        <v>0.18287</v>
      </c>
      <c r="H203" s="2">
        <v>0.12997</v>
      </c>
      <c r="I203" s="2">
        <v>5.1728999999999997E-2</v>
      </c>
      <c r="J203" s="2">
        <f t="shared" si="33"/>
        <v>0.2912149</v>
      </c>
      <c r="K203" s="2">
        <f t="shared" si="34"/>
        <v>34.019732165000001</v>
      </c>
      <c r="L203" s="2">
        <f t="shared" si="35"/>
        <v>63.67169817518986</v>
      </c>
      <c r="M203" s="1">
        <f t="shared" si="36"/>
        <v>2.0374304588968576E+24</v>
      </c>
      <c r="N203" s="2">
        <f t="shared" si="37"/>
        <v>66.028624380673548</v>
      </c>
      <c r="O203" s="2">
        <f t="shared" si="38"/>
        <v>34.09866124707186</v>
      </c>
      <c r="P203" s="2">
        <f t="shared" si="39"/>
        <v>-7.8929082071859114E-2</v>
      </c>
      <c r="Q203" s="2">
        <f t="shared" si="40"/>
        <v>7.3459322805317001E-2</v>
      </c>
      <c r="R203" s="2">
        <v>70.301091331533954</v>
      </c>
      <c r="S203" s="2">
        <f t="shared" si="41"/>
        <v>34.234810334600141</v>
      </c>
      <c r="T203" s="2">
        <f t="shared" si="42"/>
        <v>-0.21507816960014026</v>
      </c>
      <c r="U203" s="2">
        <f t="shared" si="43"/>
        <v>0.54546323000375485</v>
      </c>
    </row>
    <row r="204" spans="1:21" x14ac:dyDescent="0.25">
      <c r="A204" t="s">
        <v>468</v>
      </c>
      <c r="B204" s="2">
        <v>1.5650000000000001E-2</v>
      </c>
      <c r="C204" s="2">
        <v>9.2000000000000003E-4</v>
      </c>
      <c r="D204" s="2">
        <v>14.9971</v>
      </c>
      <c r="E204" s="2">
        <v>5.1563600000000001E-2</v>
      </c>
      <c r="F204" s="2">
        <v>1.06352</v>
      </c>
      <c r="G204" s="2">
        <v>8.7537000000000004E-2</v>
      </c>
      <c r="H204" s="2">
        <v>1.725E-3</v>
      </c>
      <c r="I204" s="2">
        <v>2.3189999999999999E-2</v>
      </c>
      <c r="J204" s="2">
        <f t="shared" si="33"/>
        <v>0.16229060000000001</v>
      </c>
      <c r="K204" s="2">
        <f t="shared" si="34"/>
        <v>34.341038189999999</v>
      </c>
      <c r="L204" s="2">
        <f t="shared" si="35"/>
        <v>73.82571095636608</v>
      </c>
      <c r="M204" s="1">
        <f t="shared" si="36"/>
        <v>2.0413734927127749E+24</v>
      </c>
      <c r="N204" s="2">
        <f t="shared" si="37"/>
        <v>66.156409404017353</v>
      </c>
      <c r="O204" s="2">
        <f t="shared" si="38"/>
        <v>34.102859630671489</v>
      </c>
      <c r="P204" s="2">
        <f t="shared" si="39"/>
        <v>0.23817855932851018</v>
      </c>
      <c r="Q204" s="2">
        <f t="shared" si="40"/>
        <v>2.1538655811581333</v>
      </c>
      <c r="R204" s="2">
        <v>70.437688990297858</v>
      </c>
      <c r="S204" s="2">
        <f t="shared" si="41"/>
        <v>34.239025493203499</v>
      </c>
      <c r="T204" s="2">
        <f t="shared" si="42"/>
        <v>0.10201269679649982</v>
      </c>
      <c r="U204" s="2">
        <f t="shared" si="43"/>
        <v>0.39511336986537315</v>
      </c>
    </row>
    <row r="205" spans="1:21" x14ac:dyDescent="0.25">
      <c r="A205" t="s">
        <v>449</v>
      </c>
      <c r="B205" s="2">
        <v>1.576E-2</v>
      </c>
      <c r="C205" s="2">
        <v>8.4999999999999995E-4</v>
      </c>
      <c r="D205" s="2">
        <v>15.013999999999999</v>
      </c>
      <c r="E205" s="2">
        <v>9.5035499999999995E-2</v>
      </c>
      <c r="F205" s="2">
        <v>-0.52438300000000004</v>
      </c>
      <c r="G205" s="2">
        <v>0.79264000000000001</v>
      </c>
      <c r="H205" s="2">
        <v>6.7999999999999996E-3</v>
      </c>
      <c r="I205" s="2">
        <v>4.8625000000000002E-2</v>
      </c>
      <c r="J205" s="2">
        <f t="shared" si="33"/>
        <v>0.93630050000000009</v>
      </c>
      <c r="K205" s="2">
        <f t="shared" si="34"/>
        <v>34.108631699</v>
      </c>
      <c r="L205" s="2">
        <f t="shared" si="35"/>
        <v>66.332496044904005</v>
      </c>
      <c r="M205" s="1">
        <f t="shared" si="36"/>
        <v>2.0558322569413781E+24</v>
      </c>
      <c r="N205" s="2">
        <f t="shared" si="37"/>
        <v>66.624986040873992</v>
      </c>
      <c r="O205" s="2">
        <f t="shared" si="38"/>
        <v>34.118185655210894</v>
      </c>
      <c r="P205" s="2">
        <f t="shared" si="39"/>
        <v>-9.5539562108939435E-3</v>
      </c>
      <c r="Q205" s="2">
        <f t="shared" si="40"/>
        <v>1.0412043701081062E-4</v>
      </c>
      <c r="R205" s="2">
        <v>70.938598474525719</v>
      </c>
      <c r="S205" s="2">
        <f t="shared" si="41"/>
        <v>34.254413019580632</v>
      </c>
      <c r="T205" s="2">
        <f t="shared" si="42"/>
        <v>-0.14578132058063176</v>
      </c>
      <c r="U205" s="2">
        <f t="shared" si="43"/>
        <v>2.4242268076369995E-2</v>
      </c>
    </row>
    <row r="206" spans="1:21" x14ac:dyDescent="0.25">
      <c r="A206" t="s">
        <v>421</v>
      </c>
      <c r="B206" s="2">
        <v>1.5779999999999999E-2</v>
      </c>
      <c r="C206" s="2">
        <v>8.4999999999999995E-4</v>
      </c>
      <c r="D206" s="2">
        <v>14.6096</v>
      </c>
      <c r="E206" s="2">
        <v>3.8381699999999998E-2</v>
      </c>
      <c r="F206" s="2">
        <v>-1.25264</v>
      </c>
      <c r="G206" s="2">
        <v>3.1140999999999999E-2</v>
      </c>
      <c r="H206" s="2">
        <v>-0.14907400000000001</v>
      </c>
      <c r="I206" s="2">
        <v>2.3899E-2</v>
      </c>
      <c r="J206" s="2">
        <f t="shared" si="33"/>
        <v>9.3421699999999996E-2</v>
      </c>
      <c r="K206" s="2">
        <f t="shared" si="34"/>
        <v>34.08506354</v>
      </c>
      <c r="L206" s="2">
        <f t="shared" si="35"/>
        <v>65.616446621537833</v>
      </c>
      <c r="M206" s="1">
        <f t="shared" si="36"/>
        <v>2.058461287520716E+24</v>
      </c>
      <c r="N206" s="2">
        <f t="shared" si="37"/>
        <v>66.710187119443503</v>
      </c>
      <c r="O206" s="2">
        <f t="shared" si="38"/>
        <v>34.12096079416591</v>
      </c>
      <c r="P206" s="2">
        <f t="shared" si="39"/>
        <v>-3.5897254165909942E-2</v>
      </c>
      <c r="Q206" s="2">
        <f t="shared" si="40"/>
        <v>0.14764778232528372</v>
      </c>
      <c r="R206" s="2">
        <v>71.029681603958977</v>
      </c>
      <c r="S206" s="2">
        <f t="shared" si="41"/>
        <v>34.257199339589079</v>
      </c>
      <c r="T206" s="2">
        <f t="shared" si="42"/>
        <v>-0.17213579958907843</v>
      </c>
      <c r="U206" s="2">
        <f t="shared" si="43"/>
        <v>3.3950554407307787</v>
      </c>
    </row>
    <row r="207" spans="1:21" x14ac:dyDescent="0.25">
      <c r="A207" t="s">
        <v>464</v>
      </c>
      <c r="B207" s="2">
        <v>1.5779999999999999E-2</v>
      </c>
      <c r="C207" s="2">
        <v>8.4999999999999995E-4</v>
      </c>
      <c r="D207" s="2">
        <v>14.7736</v>
      </c>
      <c r="E207" s="2">
        <v>7.3377399999999995E-2</v>
      </c>
      <c r="F207" s="2">
        <v>-1.76294</v>
      </c>
      <c r="G207" s="2">
        <v>0.15572</v>
      </c>
      <c r="H207" s="2">
        <v>-0.14111499999999999</v>
      </c>
      <c r="I207" s="2">
        <v>5.5877999999999997E-2</v>
      </c>
      <c r="J207" s="2">
        <f t="shared" si="33"/>
        <v>0.28497539999999999</v>
      </c>
      <c r="K207" s="2">
        <f t="shared" si="34"/>
        <v>34.149137770000003</v>
      </c>
      <c r="L207" s="2">
        <f t="shared" si="35"/>
        <v>67.581457534122819</v>
      </c>
      <c r="M207" s="1">
        <f t="shared" si="36"/>
        <v>2.058461287520716E+24</v>
      </c>
      <c r="N207" s="2">
        <f t="shared" si="37"/>
        <v>66.710187119443503</v>
      </c>
      <c r="O207" s="2">
        <f t="shared" si="38"/>
        <v>34.12096079416591</v>
      </c>
      <c r="P207" s="2">
        <f t="shared" si="39"/>
        <v>2.8176975834092843E-2</v>
      </c>
      <c r="Q207" s="2">
        <f t="shared" si="40"/>
        <v>9.7762886347561688E-3</v>
      </c>
      <c r="R207" s="2">
        <v>71.029681603958977</v>
      </c>
      <c r="S207" s="2">
        <f t="shared" si="41"/>
        <v>34.257199339589079</v>
      </c>
      <c r="T207" s="2">
        <f t="shared" si="42"/>
        <v>-0.10806156958907565</v>
      </c>
      <c r="U207" s="2">
        <f t="shared" si="43"/>
        <v>0.14378970703983962</v>
      </c>
    </row>
    <row r="208" spans="1:21" x14ac:dyDescent="0.25">
      <c r="A208" t="s">
        <v>466</v>
      </c>
      <c r="B208" s="2">
        <v>1.5810000000000001E-2</v>
      </c>
      <c r="C208" s="2">
        <v>8.5999999999999998E-4</v>
      </c>
      <c r="D208" s="2">
        <v>14.4061</v>
      </c>
      <c r="E208" s="2">
        <v>6.2728599999999995E-2</v>
      </c>
      <c r="F208" s="2">
        <v>0.88144999999999996</v>
      </c>
      <c r="G208" s="2">
        <v>5.1902999999999998E-2</v>
      </c>
      <c r="H208" s="2">
        <v>-8.6914000000000005E-2</v>
      </c>
      <c r="I208" s="2">
        <v>4.1353000000000001E-2</v>
      </c>
      <c r="J208" s="2">
        <f t="shared" si="33"/>
        <v>0.1559846</v>
      </c>
      <c r="K208" s="2">
        <f t="shared" si="34"/>
        <v>34.00071397</v>
      </c>
      <c r="L208" s="2">
        <f t="shared" si="35"/>
        <v>63.11648344211207</v>
      </c>
      <c r="M208" s="1">
        <f t="shared" si="36"/>
        <v>2.0624049282029406E+24</v>
      </c>
      <c r="N208" s="2">
        <f t="shared" si="37"/>
        <v>66.837991809984914</v>
      </c>
      <c r="O208" s="2">
        <f t="shared" si="38"/>
        <v>34.125116963815913</v>
      </c>
      <c r="P208" s="2">
        <f t="shared" si="39"/>
        <v>-0.12440299381591302</v>
      </c>
      <c r="Q208" s="2">
        <f t="shared" si="40"/>
        <v>0.63606019319240259</v>
      </c>
      <c r="R208" s="2">
        <v>71.166311304206289</v>
      </c>
      <c r="S208" s="2">
        <f t="shared" si="41"/>
        <v>34.261372280185292</v>
      </c>
      <c r="T208" s="2">
        <f t="shared" si="42"/>
        <v>-0.26065831018529195</v>
      </c>
      <c r="U208" s="2">
        <f t="shared" si="43"/>
        <v>2.7924133380181475</v>
      </c>
    </row>
    <row r="209" spans="1:21" x14ac:dyDescent="0.25">
      <c r="A209" t="s">
        <v>466</v>
      </c>
      <c r="B209" s="2">
        <v>1.5810000000000001E-2</v>
      </c>
      <c r="C209" s="2">
        <v>8.5999999999999998E-4</v>
      </c>
      <c r="D209" s="2">
        <v>14.5214</v>
      </c>
      <c r="E209" s="2">
        <v>6.4111600000000005E-2</v>
      </c>
      <c r="F209" s="2">
        <v>0.53613999999999995</v>
      </c>
      <c r="G209" s="2">
        <v>8.2308000000000006E-2</v>
      </c>
      <c r="H209" s="2">
        <v>-1.8974000000000001E-2</v>
      </c>
      <c r="I209" s="2">
        <v>3.0349000000000001E-2</v>
      </c>
      <c r="J209" s="2">
        <f t="shared" si="33"/>
        <v>0.1767686</v>
      </c>
      <c r="K209" s="2">
        <f t="shared" si="34"/>
        <v>33.852601200000002</v>
      </c>
      <c r="L209" s="2">
        <f t="shared" si="35"/>
        <v>58.954945197792362</v>
      </c>
      <c r="M209" s="1">
        <f t="shared" si="36"/>
        <v>2.0624049282029406E+24</v>
      </c>
      <c r="N209" s="2">
        <f t="shared" si="37"/>
        <v>66.837991809984914</v>
      </c>
      <c r="O209" s="2">
        <f t="shared" si="38"/>
        <v>34.125116963815913</v>
      </c>
      <c r="P209" s="2">
        <f t="shared" si="39"/>
        <v>-0.27251576381591036</v>
      </c>
      <c r="Q209" s="2">
        <f t="shared" si="40"/>
        <v>2.3766926000264568</v>
      </c>
      <c r="R209" s="2">
        <v>71.166311304206289</v>
      </c>
      <c r="S209" s="2">
        <f t="shared" si="41"/>
        <v>34.261372280185292</v>
      </c>
      <c r="T209" s="2">
        <f t="shared" si="42"/>
        <v>-0.40877108018528929</v>
      </c>
      <c r="U209" s="2">
        <f t="shared" si="43"/>
        <v>5.3474912257508711</v>
      </c>
    </row>
    <row r="210" spans="1:21" x14ac:dyDescent="0.25">
      <c r="A210" t="s">
        <v>470</v>
      </c>
      <c r="B210" s="2">
        <v>1.5869999999999999E-2</v>
      </c>
      <c r="C210" s="2">
        <v>8.4999999999999995E-4</v>
      </c>
      <c r="D210" s="2">
        <v>15.4733</v>
      </c>
      <c r="E210" s="2">
        <v>9.73778E-2</v>
      </c>
      <c r="F210" s="2">
        <v>-1.58413</v>
      </c>
      <c r="G210" s="2">
        <v>0.17332</v>
      </c>
      <c r="H210" s="2">
        <v>2.7876000000000001E-2</v>
      </c>
      <c r="I210" s="2">
        <v>4.7495999999999997E-2</v>
      </c>
      <c r="J210" s="2">
        <f t="shared" si="33"/>
        <v>0.31819379999999997</v>
      </c>
      <c r="K210" s="2">
        <f t="shared" si="34"/>
        <v>34.346181010000002</v>
      </c>
      <c r="L210" s="2">
        <f t="shared" si="35"/>
        <v>74.000763743573231</v>
      </c>
      <c r="M210" s="1">
        <f t="shared" si="36"/>
        <v>2.0702925508763456E+24</v>
      </c>
      <c r="N210" s="2">
        <f t="shared" si="37"/>
        <v>67.093612252137689</v>
      </c>
      <c r="O210" s="2">
        <f t="shared" si="38"/>
        <v>34.133405872402086</v>
      </c>
      <c r="P210" s="2">
        <f t="shared" si="39"/>
        <v>0.21277513759791589</v>
      </c>
      <c r="Q210" s="2">
        <f t="shared" si="40"/>
        <v>0.44715524959643577</v>
      </c>
      <c r="R210" s="2">
        <v>71.43958872590882</v>
      </c>
      <c r="S210" s="2">
        <f t="shared" si="41"/>
        <v>34.269694728381836</v>
      </c>
      <c r="T210" s="2">
        <f t="shared" si="42"/>
        <v>7.6486281618166174E-2</v>
      </c>
      <c r="U210" s="2">
        <f t="shared" si="43"/>
        <v>5.7780815900743673E-2</v>
      </c>
    </row>
    <row r="211" spans="1:21" x14ac:dyDescent="0.25">
      <c r="A211" t="s">
        <v>471</v>
      </c>
      <c r="B211" s="2">
        <v>1.5879999999999998E-2</v>
      </c>
      <c r="C211" s="2">
        <v>8.4999999999999995E-4</v>
      </c>
      <c r="D211" s="2">
        <v>14.4968</v>
      </c>
      <c r="E211" s="2">
        <v>3.5506700000000002E-2</v>
      </c>
      <c r="F211" s="2">
        <v>0.30392000000000002</v>
      </c>
      <c r="G211" s="2">
        <v>0.1827</v>
      </c>
      <c r="H211" s="2">
        <v>-0.101615</v>
      </c>
      <c r="I211" s="2">
        <v>2.8153999999999998E-2</v>
      </c>
      <c r="J211" s="2">
        <f t="shared" si="33"/>
        <v>0.24636069999999999</v>
      </c>
      <c r="K211" s="2">
        <f t="shared" si="34"/>
        <v>34.052531189999996</v>
      </c>
      <c r="L211" s="2">
        <f t="shared" si="35"/>
        <v>64.640727862048337</v>
      </c>
      <c r="M211" s="1">
        <f t="shared" si="36"/>
        <v>2.0716071988968051E+24</v>
      </c>
      <c r="N211" s="2">
        <f t="shared" si="37"/>
        <v>67.13621709293443</v>
      </c>
      <c r="O211" s="2">
        <f t="shared" si="38"/>
        <v>34.134784332612611</v>
      </c>
      <c r="P211" s="2">
        <f t="shared" si="39"/>
        <v>-8.2253142612614738E-2</v>
      </c>
      <c r="Q211" s="2">
        <f t="shared" si="40"/>
        <v>0.11147106255423105</v>
      </c>
      <c r="R211" s="2">
        <v>71.485137298854227</v>
      </c>
      <c r="S211" s="2">
        <f t="shared" si="41"/>
        <v>34.271078778231619</v>
      </c>
      <c r="T211" s="2">
        <f t="shared" si="42"/>
        <v>-0.21854758823162257</v>
      </c>
      <c r="U211" s="2">
        <f t="shared" si="43"/>
        <v>0.78695369275460259</v>
      </c>
    </row>
    <row r="212" spans="1:21" x14ac:dyDescent="0.25">
      <c r="A212" t="s">
        <v>460</v>
      </c>
      <c r="B212" s="2">
        <v>1.5900000000000001E-2</v>
      </c>
      <c r="C212" s="2">
        <v>8.4999999999999995E-4</v>
      </c>
      <c r="D212" s="2">
        <v>14.505000000000001</v>
      </c>
      <c r="E212" s="2">
        <v>3.86132E-2</v>
      </c>
      <c r="F212" s="2">
        <v>1.57087</v>
      </c>
      <c r="G212" s="2">
        <v>9.0703000000000006E-2</v>
      </c>
      <c r="H212" s="2">
        <v>-7.3608999999999994E-2</v>
      </c>
      <c r="I212" s="2">
        <v>4.0097000000000001E-2</v>
      </c>
      <c r="J212" s="2">
        <f t="shared" si="33"/>
        <v>0.16941319999999999</v>
      </c>
      <c r="K212" s="2">
        <f t="shared" si="34"/>
        <v>34.15931406</v>
      </c>
      <c r="L212" s="2">
        <f t="shared" si="35"/>
        <v>67.898911487305355</v>
      </c>
      <c r="M212" s="1">
        <f t="shared" si="36"/>
        <v>2.074236532857369E+24</v>
      </c>
      <c r="N212" s="2">
        <f t="shared" si="37"/>
        <v>67.221428003419888</v>
      </c>
      <c r="O212" s="2">
        <f t="shared" si="38"/>
        <v>34.137538670347304</v>
      </c>
      <c r="P212" s="2">
        <f t="shared" si="39"/>
        <v>2.1775389652695765E-2</v>
      </c>
      <c r="Q212" s="2">
        <f t="shared" si="40"/>
        <v>1.6521039843191216E-2</v>
      </c>
      <c r="R212" s="2">
        <v>71.576236446959058</v>
      </c>
      <c r="S212" s="2">
        <f t="shared" si="41"/>
        <v>34.273844294991299</v>
      </c>
      <c r="T212" s="2">
        <f t="shared" si="42"/>
        <v>-0.11453023499129955</v>
      </c>
      <c r="U212" s="2">
        <f t="shared" si="43"/>
        <v>0.45703116113164255</v>
      </c>
    </row>
    <row r="213" spans="1:21" x14ac:dyDescent="0.25">
      <c r="A213" t="s">
        <v>460</v>
      </c>
      <c r="B213" s="2">
        <v>1.5900000000000001E-2</v>
      </c>
      <c r="C213" s="2">
        <v>8.4999999999999995E-4</v>
      </c>
      <c r="D213" s="2">
        <v>14.4579</v>
      </c>
      <c r="E213" s="2">
        <v>3.5970700000000001E-2</v>
      </c>
      <c r="F213" s="2">
        <v>1.1739599999999999</v>
      </c>
      <c r="G213" s="2">
        <v>3.4265999999999998E-2</v>
      </c>
      <c r="H213" s="2">
        <v>-0.106794</v>
      </c>
      <c r="I213" s="2">
        <v>2.5648000000000001E-2</v>
      </c>
      <c r="J213" s="2">
        <f t="shared" si="33"/>
        <v>9.5884700000000003E-2</v>
      </c>
      <c r="K213" s="2">
        <f t="shared" si="34"/>
        <v>34.157737339999997</v>
      </c>
      <c r="L213" s="2">
        <f t="shared" si="35"/>
        <v>67.849627548415071</v>
      </c>
      <c r="M213" s="1">
        <f t="shared" si="36"/>
        <v>2.074236532857369E+24</v>
      </c>
      <c r="N213" s="2">
        <f t="shared" si="37"/>
        <v>67.221428003419888</v>
      </c>
      <c r="O213" s="2">
        <f t="shared" si="38"/>
        <v>34.137538670347304</v>
      </c>
      <c r="P213" s="2">
        <f t="shared" si="39"/>
        <v>2.0198669652693013E-2</v>
      </c>
      <c r="Q213" s="2">
        <f t="shared" si="40"/>
        <v>4.4375872517058615E-2</v>
      </c>
      <c r="R213" s="2">
        <v>71.576236446959058</v>
      </c>
      <c r="S213" s="2">
        <f t="shared" si="41"/>
        <v>34.273844294991299</v>
      </c>
      <c r="T213" s="2">
        <f t="shared" si="42"/>
        <v>-0.1161069549913023</v>
      </c>
      <c r="U213" s="2">
        <f t="shared" si="43"/>
        <v>1.4662831482503107</v>
      </c>
    </row>
    <row r="214" spans="1:21" x14ac:dyDescent="0.25">
      <c r="A214" t="s">
        <v>472</v>
      </c>
      <c r="B214" s="2">
        <v>1.5900000000000001E-2</v>
      </c>
      <c r="C214" s="2">
        <v>8.4999999999999995E-4</v>
      </c>
      <c r="D214" s="2">
        <v>14.8111</v>
      </c>
      <c r="E214" s="2">
        <v>7.1379899999999996E-2</v>
      </c>
      <c r="F214" s="2">
        <v>0.52807000000000004</v>
      </c>
      <c r="G214" s="2">
        <v>3.7504999999999997E-2</v>
      </c>
      <c r="H214" s="2">
        <v>1.2312E-2</v>
      </c>
      <c r="I214" s="2">
        <v>3.2313000000000001E-2</v>
      </c>
      <c r="J214" s="2">
        <f t="shared" si="33"/>
        <v>0.14119789999999999</v>
      </c>
      <c r="K214" s="2">
        <f t="shared" si="34"/>
        <v>34.043189729999995</v>
      </c>
      <c r="L214" s="2">
        <f t="shared" si="35"/>
        <v>64.363247105616509</v>
      </c>
      <c r="M214" s="1">
        <f t="shared" si="36"/>
        <v>2.074236532857369E+24</v>
      </c>
      <c r="N214" s="2">
        <f t="shared" si="37"/>
        <v>67.221428003419888</v>
      </c>
      <c r="O214" s="2">
        <f t="shared" si="38"/>
        <v>34.137538670347304</v>
      </c>
      <c r="P214" s="2">
        <f t="shared" si="39"/>
        <v>-9.4348940347309451E-2</v>
      </c>
      <c r="Q214" s="2">
        <f t="shared" si="40"/>
        <v>0.44649600614133983</v>
      </c>
      <c r="R214" s="2">
        <v>71.576236446959058</v>
      </c>
      <c r="S214" s="2">
        <f t="shared" si="41"/>
        <v>34.273844294991299</v>
      </c>
      <c r="T214" s="2">
        <f t="shared" si="42"/>
        <v>-0.23065456499130477</v>
      </c>
      <c r="U214" s="2">
        <f t="shared" si="43"/>
        <v>2.6685026196118198</v>
      </c>
    </row>
    <row r="215" spans="1:21" x14ac:dyDescent="0.25">
      <c r="A215" t="s">
        <v>473</v>
      </c>
      <c r="B215" s="2">
        <v>1.6029999999999999E-2</v>
      </c>
      <c r="C215" s="2">
        <v>8.4999999999999995E-4</v>
      </c>
      <c r="D215" s="2">
        <v>14.5345</v>
      </c>
      <c r="E215" s="2">
        <v>3.6485200000000002E-2</v>
      </c>
      <c r="F215" s="2">
        <v>1.26874</v>
      </c>
      <c r="G215" s="2">
        <v>0.17976</v>
      </c>
      <c r="H215" s="2">
        <v>-6.6181000000000004E-2</v>
      </c>
      <c r="I215" s="2">
        <v>4.5296999999999997E-2</v>
      </c>
      <c r="J215" s="2">
        <f t="shared" si="33"/>
        <v>0.2615422</v>
      </c>
      <c r="K215" s="2">
        <f t="shared" si="34"/>
        <v>34.121151310000002</v>
      </c>
      <c r="L215" s="2">
        <f t="shared" si="35"/>
        <v>66.716040246765829</v>
      </c>
      <c r="M215" s="1">
        <f t="shared" si="36"/>
        <v>2.091328435891624E+24</v>
      </c>
      <c r="N215" s="2">
        <f t="shared" si="37"/>
        <v>67.775338857393649</v>
      </c>
      <c r="O215" s="2">
        <f t="shared" si="38"/>
        <v>34.155358488033428</v>
      </c>
      <c r="P215" s="2">
        <f t="shared" si="39"/>
        <v>-3.4207178033426544E-2</v>
      </c>
      <c r="Q215" s="2">
        <f t="shared" si="40"/>
        <v>1.7106097806156944E-2</v>
      </c>
      <c r="R215" s="2">
        <v>72.168445977693182</v>
      </c>
      <c r="S215" s="2">
        <f t="shared" si="41"/>
        <v>34.291736768100407</v>
      </c>
      <c r="T215" s="2">
        <f t="shared" si="42"/>
        <v>-0.17058545810040471</v>
      </c>
      <c r="U215" s="2">
        <f t="shared" si="43"/>
        <v>0.42540292049549855</v>
      </c>
    </row>
    <row r="216" spans="1:21" x14ac:dyDescent="0.25">
      <c r="A216" t="s">
        <v>475</v>
      </c>
      <c r="B216" s="2">
        <v>1.652E-2</v>
      </c>
      <c r="C216" s="2">
        <v>8.4999999999999995E-4</v>
      </c>
      <c r="D216" s="2">
        <v>16.011900000000001</v>
      </c>
      <c r="E216" s="2">
        <v>4.0935899999999997E-2</v>
      </c>
      <c r="F216" s="2">
        <v>-1.30935</v>
      </c>
      <c r="G216" s="2">
        <v>9.0440000000000006E-2</v>
      </c>
      <c r="H216" s="2">
        <v>0.24779000000000001</v>
      </c>
      <c r="I216" s="2">
        <v>3.1615999999999998E-2</v>
      </c>
      <c r="J216" s="2">
        <f t="shared" si="33"/>
        <v>0.1629919</v>
      </c>
      <c r="K216" s="2">
        <f t="shared" si="34"/>
        <v>34.236842850000002</v>
      </c>
      <c r="L216" s="2">
        <f t="shared" si="35"/>
        <v>70.366924516047774</v>
      </c>
      <c r="M216" s="1">
        <f t="shared" si="36"/>
        <v>2.1557709550754463E+24</v>
      </c>
      <c r="N216" s="2">
        <f t="shared" si="37"/>
        <v>69.863778673708566</v>
      </c>
      <c r="O216" s="2">
        <f t="shared" si="38"/>
        <v>34.221260356605505</v>
      </c>
      <c r="P216" s="2">
        <f t="shared" si="39"/>
        <v>1.5582493394497021E-2</v>
      </c>
      <c r="Q216" s="2">
        <f t="shared" si="40"/>
        <v>9.1399087143974236E-3</v>
      </c>
      <c r="R216" s="2">
        <v>74.40163384663056</v>
      </c>
      <c r="S216" s="2">
        <f t="shared" si="41"/>
        <v>34.357912363400416</v>
      </c>
      <c r="T216" s="2">
        <f t="shared" si="42"/>
        <v>-0.12106951340041405</v>
      </c>
      <c r="U216" s="2">
        <f t="shared" si="43"/>
        <v>0.55174391109129994</v>
      </c>
    </row>
    <row r="217" spans="1:21" x14ac:dyDescent="0.25">
      <c r="A217" t="s">
        <v>488</v>
      </c>
      <c r="B217" s="2">
        <v>1.652E-2</v>
      </c>
      <c r="C217" s="2">
        <v>8.4999999999999995E-4</v>
      </c>
      <c r="D217" s="2">
        <v>15.2333</v>
      </c>
      <c r="E217" s="2">
        <v>9.6458299999999997E-2</v>
      </c>
      <c r="F217" s="2">
        <v>-1.2864899999999999</v>
      </c>
      <c r="G217" s="2">
        <v>0.19062000000000001</v>
      </c>
      <c r="H217" s="2">
        <v>0.10814</v>
      </c>
      <c r="I217" s="2">
        <v>5.6718999999999999E-2</v>
      </c>
      <c r="J217" s="2">
        <f t="shared" si="33"/>
        <v>0.34379730000000003</v>
      </c>
      <c r="K217" s="2">
        <f t="shared" si="34"/>
        <v>33.898707770000001</v>
      </c>
      <c r="L217" s="2">
        <f t="shared" si="35"/>
        <v>60.22011132092031</v>
      </c>
      <c r="M217" s="1">
        <f t="shared" si="36"/>
        <v>2.1557709550754463E+24</v>
      </c>
      <c r="N217" s="2">
        <f t="shared" si="37"/>
        <v>69.863778673708566</v>
      </c>
      <c r="O217" s="2">
        <f t="shared" si="38"/>
        <v>34.221260356605505</v>
      </c>
      <c r="P217" s="2">
        <f t="shared" si="39"/>
        <v>-0.32255258660550368</v>
      </c>
      <c r="Q217" s="2">
        <f t="shared" si="40"/>
        <v>0.88022993606315758</v>
      </c>
      <c r="R217" s="2">
        <v>74.40163384663056</v>
      </c>
      <c r="S217" s="2">
        <f t="shared" si="41"/>
        <v>34.357912363400416</v>
      </c>
      <c r="T217" s="2">
        <f t="shared" si="42"/>
        <v>-0.45920459340041475</v>
      </c>
      <c r="U217" s="2">
        <f t="shared" si="43"/>
        <v>1.7840520629152998</v>
      </c>
    </row>
    <row r="218" spans="1:21" x14ac:dyDescent="0.25">
      <c r="A218" t="s">
        <v>482</v>
      </c>
      <c r="B218" s="2">
        <v>1.6559999999999998E-2</v>
      </c>
      <c r="C218" s="2">
        <v>8.4999999999999995E-4</v>
      </c>
      <c r="D218" s="2">
        <v>14.7918</v>
      </c>
      <c r="E218" s="2">
        <v>4.8195700000000001E-2</v>
      </c>
      <c r="F218" s="2">
        <v>0.55557999999999996</v>
      </c>
      <c r="G218" s="2">
        <v>4.9695999999999997E-2</v>
      </c>
      <c r="H218" s="2">
        <v>-3.2516000000000003E-2</v>
      </c>
      <c r="I218" s="2">
        <v>2.1760999999999999E-2</v>
      </c>
      <c r="J218" s="2">
        <f t="shared" si="33"/>
        <v>0.1196527</v>
      </c>
      <c r="K218" s="2">
        <f t="shared" si="34"/>
        <v>34.168245339999999</v>
      </c>
      <c r="L218" s="2">
        <f t="shared" si="35"/>
        <v>68.178755252475398</v>
      </c>
      <c r="M218" s="1">
        <f t="shared" si="36"/>
        <v>2.161032907743893E+24</v>
      </c>
      <c r="N218" s="2">
        <f t="shared" si="37"/>
        <v>70.034306946090368</v>
      </c>
      <c r="O218" s="2">
        <f t="shared" si="38"/>
        <v>34.226554176321173</v>
      </c>
      <c r="P218" s="2">
        <f t="shared" si="39"/>
        <v>-5.830883632117434E-2</v>
      </c>
      <c r="Q218" s="2">
        <f t="shared" si="40"/>
        <v>0.23747819665280484</v>
      </c>
      <c r="R218" s="2">
        <v>74.584005603360239</v>
      </c>
      <c r="S218" s="2">
        <f t="shared" si="41"/>
        <v>34.3632285192027</v>
      </c>
      <c r="T218" s="2">
        <f t="shared" si="42"/>
        <v>-0.19498317920270125</v>
      </c>
      <c r="U218" s="2">
        <f t="shared" si="43"/>
        <v>2.6555182379687832</v>
      </c>
    </row>
    <row r="219" spans="1:21" x14ac:dyDescent="0.25">
      <c r="A219" t="s">
        <v>474</v>
      </c>
      <c r="B219" s="2">
        <v>1.6570000000000001E-2</v>
      </c>
      <c r="C219" s="2">
        <v>8.4999999999999995E-4</v>
      </c>
      <c r="D219" s="2">
        <v>15.221500000000001</v>
      </c>
      <c r="E219" s="2">
        <v>7.2741E-2</v>
      </c>
      <c r="F219" s="2">
        <v>-0.18416099999999999</v>
      </c>
      <c r="G219" s="2">
        <v>0.67913000000000001</v>
      </c>
      <c r="H219" s="2">
        <v>0.11788</v>
      </c>
      <c r="I219" s="2">
        <v>5.8574000000000001E-2</v>
      </c>
      <c r="J219" s="2">
        <f t="shared" si="33"/>
        <v>0.81044499999999997</v>
      </c>
      <c r="K219" s="2">
        <f t="shared" si="34"/>
        <v>34.018463933</v>
      </c>
      <c r="L219" s="2">
        <f t="shared" si="35"/>
        <v>63.634522059802862</v>
      </c>
      <c r="M219" s="1">
        <f t="shared" si="36"/>
        <v>2.1623484274793776E+24</v>
      </c>
      <c r="N219" s="2">
        <f t="shared" si="37"/>
        <v>70.076940037247113</v>
      </c>
      <c r="O219" s="2">
        <f t="shared" si="38"/>
        <v>34.227875648880016</v>
      </c>
      <c r="P219" s="2">
        <f t="shared" si="39"/>
        <v>-0.20941171588001595</v>
      </c>
      <c r="Q219" s="2">
        <f t="shared" si="40"/>
        <v>6.6765922836028294E-2</v>
      </c>
      <c r="R219" s="2">
        <v>74.629600209804408</v>
      </c>
      <c r="S219" s="2">
        <f t="shared" si="41"/>
        <v>34.364555575572098</v>
      </c>
      <c r="T219" s="2">
        <f t="shared" si="42"/>
        <v>-0.34609164257209812</v>
      </c>
      <c r="U219" s="2">
        <f t="shared" si="43"/>
        <v>0.18236232882655343</v>
      </c>
    </row>
    <row r="220" spans="1:21" x14ac:dyDescent="0.25">
      <c r="A220" t="s">
        <v>477</v>
      </c>
      <c r="B220" s="2">
        <v>1.6619999999999999E-2</v>
      </c>
      <c r="C220" s="2">
        <v>8.4999999999999995E-4</v>
      </c>
      <c r="D220" s="2">
        <v>14.844799999999999</v>
      </c>
      <c r="E220" s="2">
        <v>6.2625E-2</v>
      </c>
      <c r="F220" s="2">
        <v>-0.120328</v>
      </c>
      <c r="G220" s="2">
        <v>0.14616000000000001</v>
      </c>
      <c r="H220" s="2">
        <v>-8.6666999999999994E-2</v>
      </c>
      <c r="I220" s="2">
        <v>4.8425999999999997E-2</v>
      </c>
      <c r="J220" s="2">
        <f t="shared" si="33"/>
        <v>0.25721099999999997</v>
      </c>
      <c r="K220" s="2">
        <f t="shared" si="34"/>
        <v>34.291379493999997</v>
      </c>
      <c r="L220" s="2">
        <f t="shared" si="35"/>
        <v>72.156573022046189</v>
      </c>
      <c r="M220" s="1">
        <f t="shared" si="36"/>
        <v>2.1689262155576444E+24</v>
      </c>
      <c r="N220" s="2">
        <f t="shared" si="37"/>
        <v>70.290111631094149</v>
      </c>
      <c r="O220" s="2">
        <f t="shared" si="38"/>
        <v>34.234471165205242</v>
      </c>
      <c r="P220" s="2">
        <f t="shared" si="39"/>
        <v>5.6908328794754937E-2</v>
      </c>
      <c r="Q220" s="2">
        <f t="shared" si="40"/>
        <v>4.8952242128440467E-2</v>
      </c>
      <c r="R220" s="2">
        <v>74.857583245220297</v>
      </c>
      <c r="S220" s="2">
        <f t="shared" si="41"/>
        <v>34.371179009683658</v>
      </c>
      <c r="T220" s="2">
        <f t="shared" si="42"/>
        <v>-7.9799515683660616E-2</v>
      </c>
      <c r="U220" s="2">
        <f t="shared" si="43"/>
        <v>9.6254587094544555E-2</v>
      </c>
    </row>
    <row r="221" spans="1:21" x14ac:dyDescent="0.25">
      <c r="A221" t="s">
        <v>478</v>
      </c>
      <c r="B221" s="2">
        <v>1.6660000000000001E-2</v>
      </c>
      <c r="C221" s="2">
        <v>8.5999999999999998E-4</v>
      </c>
      <c r="D221" s="2">
        <v>14.8299</v>
      </c>
      <c r="E221" s="2">
        <v>3.1193700000000001E-2</v>
      </c>
      <c r="F221" s="2">
        <v>0.51566000000000001</v>
      </c>
      <c r="G221" s="2">
        <v>7.8553999999999999E-2</v>
      </c>
      <c r="H221" s="2">
        <v>-7.7828999999999995E-2</v>
      </c>
      <c r="I221" s="2">
        <v>2.0157999999999999E-2</v>
      </c>
      <c r="J221" s="2">
        <f t="shared" si="33"/>
        <v>0.12990570000000001</v>
      </c>
      <c r="K221" s="2">
        <f t="shared" si="34"/>
        <v>34.342306790000002</v>
      </c>
      <c r="L221" s="2">
        <f t="shared" si="35"/>
        <v>73.8688534154211</v>
      </c>
      <c r="M221" s="1">
        <f t="shared" si="36"/>
        <v>2.1741886732900005E+24</v>
      </c>
      <c r="N221" s="2">
        <f t="shared" si="37"/>
        <v>70.460656271482534</v>
      </c>
      <c r="O221" s="2">
        <f t="shared" si="38"/>
        <v>34.239733419442992</v>
      </c>
      <c r="P221" s="2">
        <f t="shared" si="39"/>
        <v>0.10257337055701043</v>
      </c>
      <c r="Q221" s="2">
        <f t="shared" si="40"/>
        <v>0.62346609141355436</v>
      </c>
      <c r="R221" s="2">
        <v>75.039981676937401</v>
      </c>
      <c r="S221" s="2">
        <f t="shared" si="41"/>
        <v>34.376463596630764</v>
      </c>
      <c r="T221" s="2">
        <f t="shared" si="42"/>
        <v>-3.4156806630761594E-2</v>
      </c>
      <c r="U221" s="2">
        <f t="shared" si="43"/>
        <v>6.9135022302103402E-2</v>
      </c>
    </row>
    <row r="222" spans="1:21" x14ac:dyDescent="0.25">
      <c r="A222" t="s">
        <v>480</v>
      </c>
      <c r="B222" s="2">
        <v>1.6709999999999999E-2</v>
      </c>
      <c r="C222" s="2">
        <v>8.5999999999999998E-4</v>
      </c>
      <c r="D222" s="2">
        <v>14.6347</v>
      </c>
      <c r="E222" s="2">
        <v>8.2809099999999997E-2</v>
      </c>
      <c r="F222" s="2">
        <v>0.12662000000000001</v>
      </c>
      <c r="G222" s="2">
        <v>0.11111</v>
      </c>
      <c r="H222" s="2">
        <v>-2.2859999999999998E-2</v>
      </c>
      <c r="I222" s="2">
        <v>3.7601999999999997E-2</v>
      </c>
      <c r="J222" s="2">
        <f t="shared" si="33"/>
        <v>0.23152110000000001</v>
      </c>
      <c r="K222" s="2">
        <f t="shared" si="34"/>
        <v>33.917864940000001</v>
      </c>
      <c r="L222" s="2">
        <f t="shared" si="35"/>
        <v>60.753735766919796</v>
      </c>
      <c r="M222" s="1">
        <f t="shared" si="36"/>
        <v>2.1807670295229008E+24</v>
      </c>
      <c r="N222" s="2">
        <f t="shared" si="37"/>
        <v>70.673846277967286</v>
      </c>
      <c r="O222" s="2">
        <f t="shared" si="38"/>
        <v>34.246293637685952</v>
      </c>
      <c r="P222" s="2">
        <f t="shared" si="39"/>
        <v>-0.32842869768595051</v>
      </c>
      <c r="Q222" s="2">
        <f t="shared" si="40"/>
        <v>2.012338527100531</v>
      </c>
      <c r="R222" s="2">
        <v>75.267994720026948</v>
      </c>
      <c r="S222" s="2">
        <f t="shared" si="41"/>
        <v>34.383051728860892</v>
      </c>
      <c r="T222" s="2">
        <f t="shared" si="42"/>
        <v>-0.46518678886089049</v>
      </c>
      <c r="U222" s="2">
        <f t="shared" si="43"/>
        <v>4.0371379578480262</v>
      </c>
    </row>
    <row r="223" spans="1:21" x14ac:dyDescent="0.25">
      <c r="A223" t="s">
        <v>483</v>
      </c>
      <c r="B223" s="2">
        <v>1.678E-2</v>
      </c>
      <c r="C223" s="2">
        <v>8.4999999999999995E-4</v>
      </c>
      <c r="D223" s="2">
        <v>15.053699999999999</v>
      </c>
      <c r="E223" s="2">
        <v>3.93195E-2</v>
      </c>
      <c r="F223" s="2">
        <v>-0.877386</v>
      </c>
      <c r="G223" s="2">
        <v>0.10684</v>
      </c>
      <c r="H223" s="2">
        <v>-2.0215E-2</v>
      </c>
      <c r="I223" s="2">
        <v>3.3543999999999997E-2</v>
      </c>
      <c r="J223" s="2">
        <f t="shared" si="33"/>
        <v>0.17970349999999999</v>
      </c>
      <c r="K223" s="2">
        <f t="shared" si="34"/>
        <v>34.180997208000001</v>
      </c>
      <c r="L223" s="2">
        <f t="shared" si="35"/>
        <v>68.580309636475931</v>
      </c>
      <c r="M223" s="1">
        <f t="shared" si="36"/>
        <v>2.189977258466147E+24</v>
      </c>
      <c r="N223" s="2">
        <f t="shared" si="37"/>
        <v>70.972329470214675</v>
      </c>
      <c r="O223" s="2">
        <f t="shared" si="38"/>
        <v>34.255445299883839</v>
      </c>
      <c r="P223" s="2">
        <f t="shared" si="39"/>
        <v>-7.4448091883837719E-2</v>
      </c>
      <c r="Q223" s="2">
        <f t="shared" si="40"/>
        <v>0.17163034319652784</v>
      </c>
      <c r="R223" s="2">
        <v>75.587240985099868</v>
      </c>
      <c r="S223" s="2">
        <f t="shared" si="41"/>
        <v>34.392242467095322</v>
      </c>
      <c r="T223" s="2">
        <f t="shared" si="42"/>
        <v>-0.2112452590953211</v>
      </c>
      <c r="U223" s="2">
        <f t="shared" si="43"/>
        <v>1.3818498971214341</v>
      </c>
    </row>
    <row r="224" spans="1:21" x14ac:dyDescent="0.25">
      <c r="A224" t="s">
        <v>484</v>
      </c>
      <c r="B224" s="2">
        <v>1.6820000000000002E-2</v>
      </c>
      <c r="C224" s="2">
        <v>8.4999999999999995E-4</v>
      </c>
      <c r="D224" s="2">
        <v>15.4419</v>
      </c>
      <c r="E224" s="2">
        <v>4.73284E-2</v>
      </c>
      <c r="F224" s="2">
        <v>0.56889000000000001</v>
      </c>
      <c r="G224" s="2">
        <v>0.10298</v>
      </c>
      <c r="H224" s="2">
        <v>0.11731999999999999</v>
      </c>
      <c r="I224" s="2">
        <v>2.4601999999999999E-2</v>
      </c>
      <c r="J224" s="2">
        <f t="shared" si="33"/>
        <v>0.17491040000000002</v>
      </c>
      <c r="K224" s="2">
        <f t="shared" si="34"/>
        <v>34.351315229999997</v>
      </c>
      <c r="L224" s="2">
        <f t="shared" si="35"/>
        <v>74.175937839050818</v>
      </c>
      <c r="M224" s="1">
        <f t="shared" si="36"/>
        <v>2.1952405241444933E+24</v>
      </c>
      <c r="N224" s="2">
        <f t="shared" si="37"/>
        <v>71.142900294349403</v>
      </c>
      <c r="O224" s="2">
        <f t="shared" si="38"/>
        <v>34.260657830827157</v>
      </c>
      <c r="P224" s="2">
        <f t="shared" si="39"/>
        <v>9.0657399172840769E-2</v>
      </c>
      <c r="Q224" s="2">
        <f t="shared" si="40"/>
        <v>0.26864282472030815</v>
      </c>
      <c r="R224" s="2">
        <v>75.769682090558106</v>
      </c>
      <c r="S224" s="2">
        <f t="shared" si="41"/>
        <v>34.397477325345335</v>
      </c>
      <c r="T224" s="2">
        <f t="shared" si="42"/>
        <v>-4.6162095345337661E-2</v>
      </c>
      <c r="U224" s="2">
        <f t="shared" si="43"/>
        <v>6.9652989558833131E-2</v>
      </c>
    </row>
    <row r="225" spans="1:21" x14ac:dyDescent="0.25">
      <c r="A225" t="s">
        <v>484</v>
      </c>
      <c r="B225" s="2">
        <v>1.6820000000000002E-2</v>
      </c>
      <c r="C225" s="2">
        <v>8.4999999999999995E-4</v>
      </c>
      <c r="D225" s="2">
        <v>15.3909</v>
      </c>
      <c r="E225" s="2">
        <v>5.5220600000000002E-2</v>
      </c>
      <c r="F225" s="2">
        <v>0.39335999999999999</v>
      </c>
      <c r="G225" s="2">
        <v>0.20063</v>
      </c>
      <c r="H225" s="2">
        <v>6.2704999999999997E-2</v>
      </c>
      <c r="I225" s="2">
        <v>3.3239999999999999E-2</v>
      </c>
      <c r="J225" s="2">
        <f t="shared" si="33"/>
        <v>0.28909059999999998</v>
      </c>
      <c r="K225" s="2">
        <f t="shared" si="34"/>
        <v>34.445457269999999</v>
      </c>
      <c r="L225" s="2">
        <f t="shared" si="35"/>
        <v>77.462490161846404</v>
      </c>
      <c r="M225" s="1">
        <f t="shared" si="36"/>
        <v>2.1952405241444933E+24</v>
      </c>
      <c r="N225" s="2">
        <f t="shared" si="37"/>
        <v>71.142900294349403</v>
      </c>
      <c r="O225" s="2">
        <f t="shared" si="38"/>
        <v>34.260657830827157</v>
      </c>
      <c r="P225" s="2">
        <f t="shared" si="39"/>
        <v>0.18479943917284203</v>
      </c>
      <c r="Q225" s="2">
        <f t="shared" si="40"/>
        <v>0.40863292544043811</v>
      </c>
      <c r="R225" s="2">
        <v>75.769682090558106</v>
      </c>
      <c r="S225" s="2">
        <f t="shared" si="41"/>
        <v>34.397477325345335</v>
      </c>
      <c r="T225" s="2">
        <f t="shared" si="42"/>
        <v>4.7979944654663598E-2</v>
      </c>
      <c r="U225" s="2">
        <f t="shared" si="43"/>
        <v>2.7545556091689506E-2</v>
      </c>
    </row>
    <row r="226" spans="1:21" x14ac:dyDescent="0.25">
      <c r="A226" t="s">
        <v>485</v>
      </c>
      <c r="B226" s="2">
        <v>1.6820000000000002E-2</v>
      </c>
      <c r="C226" s="2">
        <v>8.4999999999999995E-4</v>
      </c>
      <c r="D226" s="2">
        <v>14.792</v>
      </c>
      <c r="E226" s="2">
        <v>5.9080199999999999E-2</v>
      </c>
      <c r="F226" s="2">
        <v>-1.98709</v>
      </c>
      <c r="G226" s="2">
        <v>0.19122</v>
      </c>
      <c r="H226" s="2">
        <v>-9.9458000000000005E-2</v>
      </c>
      <c r="I226" s="2">
        <v>4.1404000000000003E-2</v>
      </c>
      <c r="J226" s="2">
        <f t="shared" si="33"/>
        <v>0.29170419999999997</v>
      </c>
      <c r="K226" s="2">
        <f t="shared" si="34"/>
        <v>34.004201309999999</v>
      </c>
      <c r="L226" s="2">
        <f t="shared" si="35"/>
        <v>63.217928653217086</v>
      </c>
      <c r="M226" s="1">
        <f t="shared" si="36"/>
        <v>2.1952405241444933E+24</v>
      </c>
      <c r="N226" s="2">
        <f t="shared" si="37"/>
        <v>71.142900294349403</v>
      </c>
      <c r="O226" s="2">
        <f t="shared" si="38"/>
        <v>34.260657830827157</v>
      </c>
      <c r="P226" s="2">
        <f t="shared" si="39"/>
        <v>-0.25645652082715742</v>
      </c>
      <c r="Q226" s="2">
        <f t="shared" si="40"/>
        <v>0.77293349528535238</v>
      </c>
      <c r="R226" s="2">
        <v>75.769682090558106</v>
      </c>
      <c r="S226" s="2">
        <f t="shared" si="41"/>
        <v>34.397477325345335</v>
      </c>
      <c r="T226" s="2">
        <f t="shared" si="42"/>
        <v>-0.39327601534533585</v>
      </c>
      <c r="U226" s="2">
        <f t="shared" si="43"/>
        <v>1.8176470567380933</v>
      </c>
    </row>
    <row r="227" spans="1:21" x14ac:dyDescent="0.25">
      <c r="A227" t="s">
        <v>496</v>
      </c>
      <c r="B227" s="2">
        <v>1.6899999999999998E-2</v>
      </c>
      <c r="C227" s="2">
        <v>8.4999999999999995E-4</v>
      </c>
      <c r="D227" s="2">
        <v>14.5923</v>
      </c>
      <c r="E227" s="2">
        <v>5.2912399999999998E-2</v>
      </c>
      <c r="F227" s="2">
        <v>-1.0169600000000001</v>
      </c>
      <c r="G227" s="2">
        <v>5.7898999999999999E-2</v>
      </c>
      <c r="H227" s="2">
        <v>-6.3568E-2</v>
      </c>
      <c r="I227" s="2">
        <v>4.1736000000000002E-2</v>
      </c>
      <c r="J227" s="2">
        <f t="shared" si="33"/>
        <v>0.1525474</v>
      </c>
      <c r="K227" s="2">
        <f t="shared" si="34"/>
        <v>33.834774719999999</v>
      </c>
      <c r="L227" s="2">
        <f t="shared" si="35"/>
        <v>58.472941808396051</v>
      </c>
      <c r="M227" s="1">
        <f t="shared" si="36"/>
        <v>2.2057676613585299E+24</v>
      </c>
      <c r="N227" s="2">
        <f t="shared" si="37"/>
        <v>71.484061577118183</v>
      </c>
      <c r="O227" s="2">
        <f t="shared" si="38"/>
        <v>34.271046101262193</v>
      </c>
      <c r="P227" s="2">
        <f t="shared" si="39"/>
        <v>-0.43627138126219478</v>
      </c>
      <c r="Q227" s="2">
        <f t="shared" si="40"/>
        <v>8.1790682050192984</v>
      </c>
      <c r="R227" s="2">
        <v>76.134596302701269</v>
      </c>
      <c r="S227" s="2">
        <f t="shared" si="41"/>
        <v>34.407910246342404</v>
      </c>
      <c r="T227" s="2">
        <f t="shared" si="42"/>
        <v>-0.57313552634240494</v>
      </c>
      <c r="U227" s="2">
        <f t="shared" si="43"/>
        <v>14.115785130249982</v>
      </c>
    </row>
    <row r="228" spans="1:21" x14ac:dyDescent="0.25">
      <c r="A228" t="s">
        <v>496</v>
      </c>
      <c r="B228" s="2">
        <v>1.6899999999999998E-2</v>
      </c>
      <c r="C228" s="2">
        <v>8.4999999999999995E-4</v>
      </c>
      <c r="D228" s="2">
        <v>14.5761</v>
      </c>
      <c r="E228" s="2">
        <v>5.3002199999999999E-2</v>
      </c>
      <c r="F228" s="2">
        <v>-1.1964300000000001</v>
      </c>
      <c r="G228" s="2">
        <v>0.11133999999999999</v>
      </c>
      <c r="H228" s="2">
        <v>-0.11018699999999999</v>
      </c>
      <c r="I228" s="2">
        <v>2.9975000000000002E-2</v>
      </c>
      <c r="J228" s="2">
        <f t="shared" si="33"/>
        <v>0.1943172</v>
      </c>
      <c r="K228" s="2">
        <f t="shared" si="34"/>
        <v>33.938110100000003</v>
      </c>
      <c r="L228" s="2">
        <f t="shared" si="35"/>
        <v>61.322806138309396</v>
      </c>
      <c r="M228" s="1">
        <f t="shared" si="36"/>
        <v>2.2057676613585299E+24</v>
      </c>
      <c r="N228" s="2">
        <f t="shared" si="37"/>
        <v>71.484061577118183</v>
      </c>
      <c r="O228" s="2">
        <f t="shared" si="38"/>
        <v>34.271046101262193</v>
      </c>
      <c r="P228" s="2">
        <f t="shared" si="39"/>
        <v>-0.33293600126219047</v>
      </c>
      <c r="Q228" s="2">
        <f t="shared" si="40"/>
        <v>2.9356145423847</v>
      </c>
      <c r="R228" s="2">
        <v>76.134596302701269</v>
      </c>
      <c r="S228" s="2">
        <f t="shared" si="41"/>
        <v>34.407910246342404</v>
      </c>
      <c r="T228" s="2">
        <f t="shared" si="42"/>
        <v>-0.46980014634240064</v>
      </c>
      <c r="U228" s="2">
        <f t="shared" si="43"/>
        <v>5.8452596511168444</v>
      </c>
    </row>
    <row r="229" spans="1:21" x14ac:dyDescent="0.25">
      <c r="A229" t="s">
        <v>487</v>
      </c>
      <c r="B229" s="2">
        <v>1.6920000000000001E-2</v>
      </c>
      <c r="C229" s="2">
        <v>8.4999999999999995E-4</v>
      </c>
      <c r="D229" s="2">
        <v>15.4053</v>
      </c>
      <c r="E229" s="2">
        <v>9.2195600000000003E-2</v>
      </c>
      <c r="F229" s="2">
        <v>-1.4790399999999999</v>
      </c>
      <c r="G229" s="2">
        <v>0.10914</v>
      </c>
      <c r="H229" s="2">
        <v>-4.2265999999999998E-2</v>
      </c>
      <c r="I229" s="2">
        <v>4.1071000000000003E-2</v>
      </c>
      <c r="J229" s="2">
        <f t="shared" si="33"/>
        <v>0.2424066</v>
      </c>
      <c r="K229" s="2">
        <f t="shared" si="34"/>
        <v>34.513173699999996</v>
      </c>
      <c r="L229" s="2">
        <f t="shared" si="35"/>
        <v>79.916184342361717</v>
      </c>
      <c r="M229" s="1">
        <f t="shared" si="36"/>
        <v>2.2083995718735588E+24</v>
      </c>
      <c r="N229" s="2">
        <f t="shared" si="37"/>
        <v>71.569355988047164</v>
      </c>
      <c r="O229" s="2">
        <f t="shared" si="38"/>
        <v>34.273635546311723</v>
      </c>
      <c r="P229" s="2">
        <f t="shared" si="39"/>
        <v>0.23953815368827236</v>
      </c>
      <c r="Q229" s="2">
        <f t="shared" si="40"/>
        <v>0.97647362027990614</v>
      </c>
      <c r="R229" s="2">
        <v>76.22583152230942</v>
      </c>
      <c r="S229" s="2">
        <f t="shared" si="41"/>
        <v>34.410510853188455</v>
      </c>
      <c r="T229" s="2">
        <f t="shared" si="42"/>
        <v>0.10266284681154048</v>
      </c>
      <c r="U229" s="2">
        <f t="shared" si="43"/>
        <v>0.17936500977917125</v>
      </c>
    </row>
    <row r="230" spans="1:21" x14ac:dyDescent="0.25">
      <c r="A230" t="s">
        <v>489</v>
      </c>
      <c r="B230" s="2">
        <v>1.6979999999999999E-2</v>
      </c>
      <c r="C230" s="2">
        <v>8.4999999999999995E-4</v>
      </c>
      <c r="D230" s="2">
        <v>15.048400000000001</v>
      </c>
      <c r="E230" s="2">
        <v>4.2347799999999998E-2</v>
      </c>
      <c r="F230" s="2">
        <v>-1.1164799999999999</v>
      </c>
      <c r="G230" s="2">
        <v>0.12953999999999999</v>
      </c>
      <c r="H230" s="2">
        <v>-0.101117</v>
      </c>
      <c r="I230" s="2">
        <v>3.5271999999999998E-2</v>
      </c>
      <c r="J230" s="2">
        <f t="shared" si="33"/>
        <v>0.20715979999999998</v>
      </c>
      <c r="K230" s="2">
        <f t="shared" si="34"/>
        <v>34.39377365</v>
      </c>
      <c r="L230" s="2">
        <f t="shared" si="35"/>
        <v>75.640559049726576</v>
      </c>
      <c r="M230" s="1">
        <f t="shared" si="36"/>
        <v>2.2162956063022579E+24</v>
      </c>
      <c r="N230" s="2">
        <f t="shared" si="37"/>
        <v>71.825249036623518</v>
      </c>
      <c r="O230" s="2">
        <f t="shared" si="38"/>
        <v>34.281385702386679</v>
      </c>
      <c r="P230" s="2">
        <f t="shared" si="39"/>
        <v>0.11238794761332116</v>
      </c>
      <c r="Q230" s="2">
        <f t="shared" si="40"/>
        <v>0.29432592298219712</v>
      </c>
      <c r="R230" s="2">
        <v>76.499553179947682</v>
      </c>
      <c r="S230" s="2">
        <f t="shared" si="41"/>
        <v>34.418294492627574</v>
      </c>
      <c r="T230" s="2">
        <f t="shared" si="42"/>
        <v>-2.4520842627573813E-2</v>
      </c>
      <c r="U230" s="2">
        <f t="shared" si="43"/>
        <v>1.4010699357020226E-2</v>
      </c>
    </row>
    <row r="231" spans="1:21" x14ac:dyDescent="0.25">
      <c r="A231" t="s">
        <v>490</v>
      </c>
      <c r="B231" s="2">
        <v>1.6990000000000002E-2</v>
      </c>
      <c r="C231" s="2">
        <v>8.4999999999999995E-4</v>
      </c>
      <c r="D231" s="2">
        <v>15.1119</v>
      </c>
      <c r="E231" s="2">
        <v>7.0394799999999993E-2</v>
      </c>
      <c r="F231" s="2">
        <v>0.70323999999999998</v>
      </c>
      <c r="G231" s="2">
        <v>0.20474000000000001</v>
      </c>
      <c r="H231" s="2">
        <v>0.14673</v>
      </c>
      <c r="I231" s="2">
        <v>3.1682000000000002E-2</v>
      </c>
      <c r="J231" s="2">
        <f t="shared" si="33"/>
        <v>0.3068168</v>
      </c>
      <c r="K231" s="2">
        <f t="shared" si="34"/>
        <v>33.949011380000002</v>
      </c>
      <c r="L231" s="2">
        <f t="shared" si="35"/>
        <v>61.631434464204368</v>
      </c>
      <c r="M231" s="1">
        <f t="shared" si="36"/>
        <v>2.217611656208932E+24</v>
      </c>
      <c r="N231" s="2">
        <f t="shared" si="37"/>
        <v>71.86789930945838</v>
      </c>
      <c r="O231" s="2">
        <f t="shared" si="38"/>
        <v>34.282674753319235</v>
      </c>
      <c r="P231" s="2">
        <f t="shared" si="39"/>
        <v>-0.3336633733192329</v>
      </c>
      <c r="Q231" s="2">
        <f t="shared" si="40"/>
        <v>1.1826569824219741</v>
      </c>
      <c r="R231" s="2">
        <v>76.545175789302363</v>
      </c>
      <c r="S231" s="2">
        <f t="shared" si="41"/>
        <v>34.419589123825467</v>
      </c>
      <c r="T231" s="2">
        <f t="shared" si="42"/>
        <v>-0.47057774382546569</v>
      </c>
      <c r="U231" s="2">
        <f t="shared" si="43"/>
        <v>2.3523638363157295</v>
      </c>
    </row>
    <row r="232" spans="1:21" x14ac:dyDescent="0.25">
      <c r="A232" t="s">
        <v>486</v>
      </c>
      <c r="B232" s="2">
        <v>1.7049999999999999E-2</v>
      </c>
      <c r="C232" s="2">
        <v>8.4999999999999995E-4</v>
      </c>
      <c r="D232" s="2">
        <v>15.0764</v>
      </c>
      <c r="E232" s="2">
        <v>3.1745299999999997E-2</v>
      </c>
      <c r="F232" s="2">
        <v>-1.0670299999999999</v>
      </c>
      <c r="G232" s="2">
        <v>0.13547999999999999</v>
      </c>
      <c r="H232" s="2">
        <v>-1.3591000000000001E-2</v>
      </c>
      <c r="I232" s="2">
        <v>2.8160999999999999E-2</v>
      </c>
      <c r="J232" s="2">
        <f t="shared" si="33"/>
        <v>0.19538629999999998</v>
      </c>
      <c r="K232" s="2">
        <f t="shared" si="34"/>
        <v>34.155086420000003</v>
      </c>
      <c r="L232" s="2">
        <f t="shared" si="35"/>
        <v>67.766847684324134</v>
      </c>
      <c r="M232" s="1">
        <f t="shared" si="36"/>
        <v>2.2255082206432293E+24</v>
      </c>
      <c r="N232" s="2">
        <f t="shared" si="37"/>
        <v>72.123809534346407</v>
      </c>
      <c r="O232" s="2">
        <f t="shared" si="38"/>
        <v>34.290393289090616</v>
      </c>
      <c r="P232" s="2">
        <f t="shared" si="39"/>
        <v>-0.13530686909061274</v>
      </c>
      <c r="Q232" s="2">
        <f t="shared" si="40"/>
        <v>0.47956940880072202</v>
      </c>
      <c r="R232" s="2">
        <v>76.818925443237887</v>
      </c>
      <c r="S232" s="2">
        <f t="shared" si="41"/>
        <v>34.427341139416797</v>
      </c>
      <c r="T232" s="2">
        <f t="shared" si="42"/>
        <v>-0.27225471941679302</v>
      </c>
      <c r="U232" s="2">
        <f t="shared" si="43"/>
        <v>1.9416127534447054</v>
      </c>
    </row>
    <row r="233" spans="1:21" x14ac:dyDescent="0.25">
      <c r="A233" t="s">
        <v>476</v>
      </c>
      <c r="B233" s="2">
        <v>1.7180000000000001E-2</v>
      </c>
      <c r="C233" s="2">
        <v>8.4999999999999995E-4</v>
      </c>
      <c r="D233" s="2">
        <v>15.201599999999999</v>
      </c>
      <c r="E233" s="2">
        <v>4.9431500000000003E-2</v>
      </c>
      <c r="F233" s="2">
        <v>-0.68599699999999997</v>
      </c>
      <c r="G233" s="2">
        <v>7.5297000000000003E-2</v>
      </c>
      <c r="H233" s="2">
        <v>0.12145</v>
      </c>
      <c r="I233" s="2">
        <v>4.3847999999999998E-2</v>
      </c>
      <c r="J233" s="2">
        <f t="shared" si="33"/>
        <v>0.16857650000000002</v>
      </c>
      <c r="K233" s="2">
        <f t="shared" si="34"/>
        <v>33.913619941</v>
      </c>
      <c r="L233" s="2">
        <f t="shared" si="35"/>
        <v>60.635084649154166</v>
      </c>
      <c r="M233" s="1">
        <f t="shared" si="36"/>
        <v>2.2426190018483085E+24</v>
      </c>
      <c r="N233" s="2">
        <f t="shared" si="37"/>
        <v>72.678332188170756</v>
      </c>
      <c r="O233" s="2">
        <f t="shared" si="38"/>
        <v>34.307024763117724</v>
      </c>
      <c r="P233" s="2">
        <f t="shared" si="39"/>
        <v>-0.39340482211772354</v>
      </c>
      <c r="Q233" s="2">
        <f t="shared" si="40"/>
        <v>5.446095998579576</v>
      </c>
      <c r="R233" s="2">
        <v>77.412132007697664</v>
      </c>
      <c r="S233" s="2">
        <f t="shared" si="41"/>
        <v>34.444045142633357</v>
      </c>
      <c r="T233" s="2">
        <f t="shared" si="42"/>
        <v>-0.53042520163335638</v>
      </c>
      <c r="U233" s="2">
        <f t="shared" si="43"/>
        <v>9.9004340426748279</v>
      </c>
    </row>
    <row r="234" spans="1:21" x14ac:dyDescent="0.25">
      <c r="A234" t="s">
        <v>476</v>
      </c>
      <c r="B234" s="2">
        <v>1.7180000000000001E-2</v>
      </c>
      <c r="C234" s="2">
        <v>8.4999999999999995E-4</v>
      </c>
      <c r="D234" s="2">
        <v>15.2372</v>
      </c>
      <c r="E234" s="2">
        <v>5.8461800000000001E-2</v>
      </c>
      <c r="F234" s="2">
        <v>-0.56437000000000004</v>
      </c>
      <c r="G234" s="2">
        <v>0.89097999999999999</v>
      </c>
      <c r="H234" s="2">
        <v>7.5615000000000002E-2</v>
      </c>
      <c r="I234" s="2">
        <v>3.5552E-2</v>
      </c>
      <c r="J234" s="2">
        <f t="shared" si="33"/>
        <v>0.98499380000000003</v>
      </c>
      <c r="K234" s="2">
        <f t="shared" si="34"/>
        <v>34.110562659999999</v>
      </c>
      <c r="L234" s="2">
        <f t="shared" si="35"/>
        <v>66.391507814338581</v>
      </c>
      <c r="M234" s="1">
        <f t="shared" si="36"/>
        <v>2.2426190018483085E+24</v>
      </c>
      <c r="N234" s="2">
        <f t="shared" si="37"/>
        <v>72.678332188170756</v>
      </c>
      <c r="O234" s="2">
        <f t="shared" si="38"/>
        <v>34.307024763117724</v>
      </c>
      <c r="P234" s="2">
        <f t="shared" si="39"/>
        <v>-0.1964621031177245</v>
      </c>
      <c r="Q234" s="2">
        <f t="shared" si="40"/>
        <v>3.9782363742122621E-2</v>
      </c>
      <c r="R234" s="2">
        <v>77.412132007697664</v>
      </c>
      <c r="S234" s="2">
        <f t="shared" si="41"/>
        <v>34.444045142633357</v>
      </c>
      <c r="T234" s="2">
        <f t="shared" si="42"/>
        <v>-0.33348248263335734</v>
      </c>
      <c r="U234" s="2">
        <f t="shared" si="43"/>
        <v>0.11462492334016848</v>
      </c>
    </row>
    <row r="235" spans="1:21" x14ac:dyDescent="0.25">
      <c r="A235" t="s">
        <v>491</v>
      </c>
      <c r="B235" s="2">
        <v>1.72E-2</v>
      </c>
      <c r="C235" s="2">
        <v>8.4999999999999995E-4</v>
      </c>
      <c r="D235" s="2">
        <v>15.361000000000001</v>
      </c>
      <c r="E235" s="2">
        <v>9.9540000000000003E-2</v>
      </c>
      <c r="F235" s="2">
        <v>-1.45347</v>
      </c>
      <c r="G235" s="2">
        <v>0.14555000000000001</v>
      </c>
      <c r="H235" s="2">
        <v>-9.5560000000000006E-2</v>
      </c>
      <c r="I235" s="2">
        <v>4.2093999999999999E-2</v>
      </c>
      <c r="J235" s="2">
        <f t="shared" si="33"/>
        <v>0.28718400000000005</v>
      </c>
      <c r="K235" s="2">
        <f t="shared" si="34"/>
        <v>34.639442709999997</v>
      </c>
      <c r="L235" s="2">
        <f t="shared" si="35"/>
        <v>84.701000830024682</v>
      </c>
      <c r="M235" s="1">
        <f t="shared" si="36"/>
        <v>2.2452516189691563E+24</v>
      </c>
      <c r="N235" s="2">
        <f t="shared" si="37"/>
        <v>72.763649498634805</v>
      </c>
      <c r="O235" s="2">
        <f t="shared" si="38"/>
        <v>34.309572366015161</v>
      </c>
      <c r="P235" s="2">
        <f t="shared" si="39"/>
        <v>0.32987034398483672</v>
      </c>
      <c r="Q235" s="2">
        <f t="shared" si="40"/>
        <v>1.3193683638628779</v>
      </c>
      <c r="R235" s="2">
        <v>77.503404552973024</v>
      </c>
      <c r="S235" s="2">
        <f t="shared" si="41"/>
        <v>34.446603902602114</v>
      </c>
      <c r="T235" s="2">
        <f t="shared" si="42"/>
        <v>0.19283880739788373</v>
      </c>
      <c r="U235" s="2">
        <f t="shared" si="43"/>
        <v>0.45088770553819763</v>
      </c>
    </row>
    <row r="236" spans="1:21" x14ac:dyDescent="0.25">
      <c r="A236" t="s">
        <v>492</v>
      </c>
      <c r="B236" s="2">
        <v>1.7299999999999999E-2</v>
      </c>
      <c r="C236" s="2">
        <v>8.4999999999999995E-4</v>
      </c>
      <c r="D236" s="2">
        <v>15.0474</v>
      </c>
      <c r="E236" s="2">
        <v>5.1509300000000001E-2</v>
      </c>
      <c r="F236" s="2">
        <v>-2.4417599999999999</v>
      </c>
      <c r="G236" s="2">
        <v>0.10186000000000001</v>
      </c>
      <c r="H236" s="2">
        <v>-9.2915999999999999E-2</v>
      </c>
      <c r="I236" s="2">
        <v>4.2587E-2</v>
      </c>
      <c r="J236" s="2">
        <f t="shared" si="33"/>
        <v>0.19595630000000003</v>
      </c>
      <c r="K236" s="2">
        <f t="shared" si="34"/>
        <v>34.172288359999996</v>
      </c>
      <c r="L236" s="2">
        <f t="shared" si="35"/>
        <v>68.30581412779631</v>
      </c>
      <c r="M236" s="1">
        <f t="shared" si="36"/>
        <v>2.2584154614521574E+24</v>
      </c>
      <c r="N236" s="2">
        <f t="shared" si="37"/>
        <v>73.190260579725177</v>
      </c>
      <c r="O236" s="2">
        <f t="shared" si="38"/>
        <v>34.322266466910961</v>
      </c>
      <c r="P236" s="2">
        <f t="shared" si="39"/>
        <v>-0.14997810691096447</v>
      </c>
      <c r="Q236" s="2">
        <f t="shared" si="40"/>
        <v>0.58578368759926802</v>
      </c>
      <c r="R236" s="2">
        <v>77.959807263188708</v>
      </c>
      <c r="S236" s="2">
        <f t="shared" si="41"/>
        <v>34.459353783793013</v>
      </c>
      <c r="T236" s="2">
        <f t="shared" si="42"/>
        <v>-0.28706542379301681</v>
      </c>
      <c r="U236" s="2">
        <f t="shared" si="43"/>
        <v>2.1460671706633079</v>
      </c>
    </row>
    <row r="237" spans="1:21" x14ac:dyDescent="0.25">
      <c r="A237" t="s">
        <v>492</v>
      </c>
      <c r="B237" s="2">
        <v>1.7299999999999999E-2</v>
      </c>
      <c r="C237" s="2">
        <v>8.4999999999999995E-4</v>
      </c>
      <c r="D237" s="2">
        <v>15.120699999999999</v>
      </c>
      <c r="E237" s="2">
        <v>4.9636300000000001E-2</v>
      </c>
      <c r="F237" s="2">
        <v>-2.0384799999999998</v>
      </c>
      <c r="G237" s="2">
        <v>7.7810000000000004E-2</v>
      </c>
      <c r="H237" s="2">
        <v>-3.6961000000000001E-2</v>
      </c>
      <c r="I237" s="2">
        <v>2.9373E-2</v>
      </c>
      <c r="J237" s="2">
        <f t="shared" si="33"/>
        <v>0.15681930000000002</v>
      </c>
      <c r="K237" s="2">
        <f t="shared" si="34"/>
        <v>34.129731370000002</v>
      </c>
      <c r="L237" s="2">
        <f t="shared" si="35"/>
        <v>66.980174399694334</v>
      </c>
      <c r="M237" s="1">
        <f t="shared" si="36"/>
        <v>2.2584154614521574E+24</v>
      </c>
      <c r="N237" s="2">
        <f t="shared" si="37"/>
        <v>73.190260579725177</v>
      </c>
      <c r="O237" s="2">
        <f t="shared" si="38"/>
        <v>34.322266466910961</v>
      </c>
      <c r="P237" s="2">
        <f t="shared" si="39"/>
        <v>-0.19253509691095871</v>
      </c>
      <c r="Q237" s="2">
        <f t="shared" si="40"/>
        <v>1.5073732150501327</v>
      </c>
      <c r="R237" s="2">
        <v>77.959807263188708</v>
      </c>
      <c r="S237" s="2">
        <f t="shared" si="41"/>
        <v>34.459353783793013</v>
      </c>
      <c r="T237" s="2">
        <f t="shared" si="42"/>
        <v>-0.32962241379301105</v>
      </c>
      <c r="U237" s="2">
        <f t="shared" si="43"/>
        <v>4.4180888836369689</v>
      </c>
    </row>
    <row r="238" spans="1:21" x14ac:dyDescent="0.25">
      <c r="A238" t="s">
        <v>493</v>
      </c>
      <c r="B238" s="2">
        <v>1.7330000000000002E-2</v>
      </c>
      <c r="C238" s="2">
        <v>8.4999999999999995E-4</v>
      </c>
      <c r="D238" s="2">
        <v>15.363300000000001</v>
      </c>
      <c r="E238" s="2">
        <v>4.0995799999999999E-2</v>
      </c>
      <c r="F238" s="2">
        <v>-1.55803</v>
      </c>
      <c r="G238" s="2">
        <v>8.1665000000000001E-2</v>
      </c>
      <c r="H238" s="2">
        <v>-2.8837999999999999E-2</v>
      </c>
      <c r="I238" s="2">
        <v>2.4937000000000001E-2</v>
      </c>
      <c r="J238" s="2">
        <f t="shared" si="33"/>
        <v>0.1475978</v>
      </c>
      <c r="K238" s="2">
        <f t="shared" si="34"/>
        <v>34.417532530000003</v>
      </c>
      <c r="L238" s="2">
        <f t="shared" si="35"/>
        <v>76.472714443872178</v>
      </c>
      <c r="M238" s="1">
        <f t="shared" si="36"/>
        <v>2.2623648601643656E+24</v>
      </c>
      <c r="N238" s="2">
        <f t="shared" si="37"/>
        <v>73.318251875309855</v>
      </c>
      <c r="O238" s="2">
        <f t="shared" si="38"/>
        <v>34.326060507722218</v>
      </c>
      <c r="P238" s="2">
        <f t="shared" si="39"/>
        <v>9.1472022277784504E-2</v>
      </c>
      <c r="Q238" s="2">
        <f t="shared" si="40"/>
        <v>0.38407566648257474</v>
      </c>
      <c r="R238" s="2">
        <v>78.096741070270127</v>
      </c>
      <c r="S238" s="2">
        <f t="shared" si="41"/>
        <v>34.463164557047918</v>
      </c>
      <c r="T238" s="2">
        <f t="shared" si="42"/>
        <v>-4.5632027047915358E-2</v>
      </c>
      <c r="U238" s="2">
        <f t="shared" si="43"/>
        <v>9.5582801212052149E-2</v>
      </c>
    </row>
    <row r="239" spans="1:21" x14ac:dyDescent="0.25">
      <c r="A239" t="s">
        <v>493</v>
      </c>
      <c r="B239" s="2">
        <v>1.7330000000000002E-2</v>
      </c>
      <c r="C239" s="2">
        <v>8.4999999999999995E-4</v>
      </c>
      <c r="D239" s="2">
        <v>15.259</v>
      </c>
      <c r="E239" s="2">
        <v>5.1662E-2</v>
      </c>
      <c r="F239" s="2">
        <v>-1.64181</v>
      </c>
      <c r="G239" s="2">
        <v>0.20852000000000001</v>
      </c>
      <c r="H239" s="2">
        <v>-0.119162</v>
      </c>
      <c r="I239" s="2">
        <v>3.2271000000000001E-2</v>
      </c>
      <c r="J239" s="2">
        <f t="shared" si="33"/>
        <v>0.29245300000000002</v>
      </c>
      <c r="K239" s="2">
        <f t="shared" si="34"/>
        <v>34.583630990000003</v>
      </c>
      <c r="L239" s="2">
        <f t="shared" si="35"/>
        <v>82.55173360946327</v>
      </c>
      <c r="M239" s="1">
        <f t="shared" si="36"/>
        <v>2.2623648601643656E+24</v>
      </c>
      <c r="N239" s="2">
        <f t="shared" si="37"/>
        <v>73.318251875309855</v>
      </c>
      <c r="O239" s="2">
        <f t="shared" si="38"/>
        <v>34.326060507722218</v>
      </c>
      <c r="P239" s="2">
        <f t="shared" si="39"/>
        <v>0.25757048227778512</v>
      </c>
      <c r="Q239" s="2">
        <f t="shared" si="40"/>
        <v>0.77567540445717753</v>
      </c>
      <c r="R239" s="2">
        <v>78.096741070270127</v>
      </c>
      <c r="S239" s="2">
        <f t="shared" si="41"/>
        <v>34.463164557047918</v>
      </c>
      <c r="T239" s="2">
        <f t="shared" si="42"/>
        <v>0.12046643295208526</v>
      </c>
      <c r="U239" s="2">
        <f t="shared" si="43"/>
        <v>0.16967581362999354</v>
      </c>
    </row>
    <row r="240" spans="1:21" x14ac:dyDescent="0.25">
      <c r="A240" t="s">
        <v>494</v>
      </c>
      <c r="B240" s="2">
        <v>1.7340000000000001E-2</v>
      </c>
      <c r="C240" s="2">
        <v>8.4999999999999995E-4</v>
      </c>
      <c r="D240" s="2">
        <v>15.247400000000001</v>
      </c>
      <c r="E240" s="2">
        <v>3.1498400000000003E-2</v>
      </c>
      <c r="F240" s="2">
        <v>-1.56473</v>
      </c>
      <c r="G240" s="2">
        <v>6.7617999999999998E-2</v>
      </c>
      <c r="H240" s="2">
        <v>-5.6649999999999999E-2</v>
      </c>
      <c r="I240" s="2">
        <v>2.6478000000000002E-2</v>
      </c>
      <c r="J240" s="2">
        <f t="shared" si="33"/>
        <v>0.12559439999999999</v>
      </c>
      <c r="K240" s="2">
        <f t="shared" si="34"/>
        <v>34.387699189999999</v>
      </c>
      <c r="L240" s="2">
        <f t="shared" si="35"/>
        <v>75.429258422328843</v>
      </c>
      <c r="M240" s="1">
        <f t="shared" si="36"/>
        <v>2.263681351627433E+24</v>
      </c>
      <c r="N240" s="2">
        <f t="shared" si="37"/>
        <v>73.360916458012866</v>
      </c>
      <c r="O240" s="2">
        <f t="shared" si="38"/>
        <v>34.327323740502557</v>
      </c>
      <c r="P240" s="2">
        <f t="shared" si="39"/>
        <v>6.0375449497442446E-2</v>
      </c>
      <c r="Q240" s="2">
        <f t="shared" si="40"/>
        <v>0.23108949481884464</v>
      </c>
      <c r="R240" s="2">
        <v>78.14238700528027</v>
      </c>
      <c r="S240" s="2">
        <f t="shared" si="41"/>
        <v>34.464433367140778</v>
      </c>
      <c r="T240" s="2">
        <f t="shared" si="42"/>
        <v>-7.673417714077857E-2</v>
      </c>
      <c r="U240" s="2">
        <f t="shared" si="43"/>
        <v>0.37328206983038942</v>
      </c>
    </row>
    <row r="241" spans="1:21" x14ac:dyDescent="0.25">
      <c r="A241" t="s">
        <v>495</v>
      </c>
      <c r="B241" s="2">
        <v>1.737E-2</v>
      </c>
      <c r="C241" s="2">
        <v>8.4999999999999995E-4</v>
      </c>
      <c r="D241" s="2">
        <v>15.398999999999999</v>
      </c>
      <c r="E241" s="2">
        <v>5.4514899999999998E-2</v>
      </c>
      <c r="F241" s="2">
        <v>-0.69587600000000005</v>
      </c>
      <c r="G241" s="2">
        <v>7.9107999999999998E-2</v>
      </c>
      <c r="H241" s="2">
        <v>8.7064000000000002E-2</v>
      </c>
      <c r="I241" s="2">
        <v>2.6381000000000002E-2</v>
      </c>
      <c r="J241" s="2">
        <f t="shared" si="33"/>
        <v>0.16000389999999998</v>
      </c>
      <c r="K241" s="2">
        <f t="shared" si="34"/>
        <v>34.217195908000001</v>
      </c>
      <c r="L241" s="2">
        <f t="shared" si="35"/>
        <v>69.733133608332395</v>
      </c>
      <c r="M241" s="1">
        <f t="shared" si="36"/>
        <v>2.2676309016910076E+24</v>
      </c>
      <c r="N241" s="2">
        <f t="shared" si="37"/>
        <v>73.48891265856129</v>
      </c>
      <c r="O241" s="2">
        <f t="shared" si="38"/>
        <v>34.331109108045311</v>
      </c>
      <c r="P241" s="2">
        <f t="shared" si="39"/>
        <v>-0.11391320004531025</v>
      </c>
      <c r="Q241" s="2">
        <f t="shared" si="40"/>
        <v>0.50685877254318035</v>
      </c>
      <c r="R241" s="2">
        <v>78.279328808154858</v>
      </c>
      <c r="S241" s="2">
        <f t="shared" si="41"/>
        <v>34.468235466115033</v>
      </c>
      <c r="T241" s="2">
        <f t="shared" si="42"/>
        <v>-0.25103955811503198</v>
      </c>
      <c r="U241" s="2">
        <f t="shared" si="43"/>
        <v>2.4616323275001717</v>
      </c>
    </row>
    <row r="242" spans="1:21" x14ac:dyDescent="0.25">
      <c r="A242" t="s">
        <v>495</v>
      </c>
      <c r="B242" s="2">
        <v>1.737E-2</v>
      </c>
      <c r="C242" s="2">
        <v>8.4999999999999995E-4</v>
      </c>
      <c r="D242" s="2">
        <v>15.3543</v>
      </c>
      <c r="E242" s="2">
        <v>6.0384899999999998E-2</v>
      </c>
      <c r="F242" s="2">
        <v>-0.75824400000000003</v>
      </c>
      <c r="G242" s="2">
        <v>0.11927</v>
      </c>
      <c r="H242" s="2">
        <v>8.2622000000000001E-2</v>
      </c>
      <c r="I242" s="2">
        <v>3.1413999999999997E-2</v>
      </c>
      <c r="J242" s="2">
        <f t="shared" si="33"/>
        <v>0.2110689</v>
      </c>
      <c r="K242" s="2">
        <f t="shared" si="34"/>
        <v>34.177231272</v>
      </c>
      <c r="L242" s="2">
        <f t="shared" si="35"/>
        <v>68.461475415921967</v>
      </c>
      <c r="M242" s="1">
        <f t="shared" si="36"/>
        <v>2.2676309016910076E+24</v>
      </c>
      <c r="N242" s="2">
        <f t="shared" si="37"/>
        <v>73.48891265856129</v>
      </c>
      <c r="O242" s="2">
        <f t="shared" si="38"/>
        <v>34.331109108045311</v>
      </c>
      <c r="P242" s="2">
        <f t="shared" si="39"/>
        <v>-0.1538778360453108</v>
      </c>
      <c r="Q242" s="2">
        <f t="shared" si="40"/>
        <v>0.531500462740924</v>
      </c>
      <c r="R242" s="2">
        <v>78.279328808154858</v>
      </c>
      <c r="S242" s="2">
        <f t="shared" si="41"/>
        <v>34.468235466115033</v>
      </c>
      <c r="T242" s="2">
        <f t="shared" si="42"/>
        <v>-0.29100419411503253</v>
      </c>
      <c r="U242" s="2">
        <f t="shared" si="43"/>
        <v>1.9008594362203222</v>
      </c>
    </row>
    <row r="243" spans="1:21" x14ac:dyDescent="0.25">
      <c r="A243" t="s">
        <v>497</v>
      </c>
      <c r="B243" s="2">
        <v>1.7430000000000001E-2</v>
      </c>
      <c r="C243" s="2">
        <v>8.4999999999999995E-4</v>
      </c>
      <c r="D243" s="2">
        <v>14.656499999999999</v>
      </c>
      <c r="E243" s="2">
        <v>4.3072899999999997E-2</v>
      </c>
      <c r="F243" s="2">
        <v>-1.2751399999999999</v>
      </c>
      <c r="G243" s="2">
        <v>5.8552E-2</v>
      </c>
      <c r="H243" s="2">
        <v>-4.4214000000000003E-2</v>
      </c>
      <c r="I243" s="2">
        <v>2.4365999999999999E-2</v>
      </c>
      <c r="J243" s="2">
        <f t="shared" si="33"/>
        <v>0.12599089999999999</v>
      </c>
      <c r="K243" s="2">
        <f t="shared" si="34"/>
        <v>33.800444239999997</v>
      </c>
      <c r="L243" s="2">
        <f t="shared" si="35"/>
        <v>57.555767292853666</v>
      </c>
      <c r="M243" s="1">
        <f t="shared" si="36"/>
        <v>2.2755303423359426E+24</v>
      </c>
      <c r="N243" s="2">
        <f t="shared" si="37"/>
        <v>73.74491609508803</v>
      </c>
      <c r="O243" s="2">
        <f t="shared" si="38"/>
        <v>34.338660429152448</v>
      </c>
      <c r="P243" s="2">
        <f t="shared" si="39"/>
        <v>-0.5382161891524504</v>
      </c>
      <c r="Q243" s="2">
        <f t="shared" si="40"/>
        <v>18.248835536927029</v>
      </c>
      <c r="R243" s="2">
        <v>78.55323040352782</v>
      </c>
      <c r="S243" s="2">
        <f t="shared" si="41"/>
        <v>34.47582024780796</v>
      </c>
      <c r="T243" s="2">
        <f t="shared" si="42"/>
        <v>-0.67537600780796225</v>
      </c>
      <c r="U243" s="2">
        <f t="shared" si="43"/>
        <v>28.735112427745367</v>
      </c>
    </row>
    <row r="244" spans="1:21" x14ac:dyDescent="0.25">
      <c r="A244" t="s">
        <v>498</v>
      </c>
      <c r="B244" s="2">
        <v>1.7469999999999999E-2</v>
      </c>
      <c r="C244" s="2">
        <v>8.5999999999999998E-4</v>
      </c>
      <c r="D244" s="2">
        <v>14.8169</v>
      </c>
      <c r="E244" s="2">
        <v>4.0221300000000001E-2</v>
      </c>
      <c r="F244" s="2">
        <v>0.28117999999999999</v>
      </c>
      <c r="G244" s="2">
        <v>3.7316000000000002E-2</v>
      </c>
      <c r="H244" s="2">
        <v>-9.1397000000000006E-2</v>
      </c>
      <c r="I244" s="2">
        <v>2.6544000000000002E-2</v>
      </c>
      <c r="J244" s="2">
        <f t="shared" si="33"/>
        <v>0.1040813</v>
      </c>
      <c r="K244" s="2">
        <f t="shared" si="34"/>
        <v>34.337306069999997</v>
      </c>
      <c r="L244" s="2">
        <f t="shared" si="35"/>
        <v>73.698935330538177</v>
      </c>
      <c r="M244" s="1">
        <f t="shared" si="36"/>
        <v>2.2807968883183777E+24</v>
      </c>
      <c r="N244" s="2">
        <f t="shared" si="37"/>
        <v>73.915593226638336</v>
      </c>
      <c r="O244" s="2">
        <f t="shared" si="38"/>
        <v>34.343680333917163</v>
      </c>
      <c r="P244" s="2">
        <f t="shared" si="39"/>
        <v>-6.374263917166445E-3</v>
      </c>
      <c r="Q244" s="2">
        <f t="shared" si="40"/>
        <v>3.7507201845399197E-3</v>
      </c>
      <c r="R244" s="2">
        <v>78.735844792107301</v>
      </c>
      <c r="S244" s="2">
        <f t="shared" si="41"/>
        <v>34.480862457943161</v>
      </c>
      <c r="T244" s="2">
        <f t="shared" si="42"/>
        <v>-0.14355638794316405</v>
      </c>
      <c r="U244" s="2">
        <f t="shared" si="43"/>
        <v>1.9023903257870485</v>
      </c>
    </row>
    <row r="245" spans="1:21" x14ac:dyDescent="0.25">
      <c r="A245" t="s">
        <v>498</v>
      </c>
      <c r="B245" s="2">
        <v>1.7469999999999999E-2</v>
      </c>
      <c r="C245" s="2">
        <v>8.5999999999999998E-4</v>
      </c>
      <c r="D245" s="2">
        <v>14.750500000000001</v>
      </c>
      <c r="E245" s="2">
        <v>3.4441899999999998E-2</v>
      </c>
      <c r="F245" s="2">
        <v>0.16897000000000001</v>
      </c>
      <c r="G245" s="2">
        <v>2.3629000000000001E-2</v>
      </c>
      <c r="H245" s="2">
        <v>-0.127493</v>
      </c>
      <c r="I245" s="2">
        <v>2.1595E-2</v>
      </c>
      <c r="J245" s="2">
        <f t="shared" si="33"/>
        <v>7.9665899999999998E-2</v>
      </c>
      <c r="K245" s="2">
        <f t="shared" si="34"/>
        <v>34.367391679999997</v>
      </c>
      <c r="L245" s="2">
        <f t="shared" si="35"/>
        <v>74.727135697239433</v>
      </c>
      <c r="M245" s="1">
        <f t="shared" si="36"/>
        <v>2.2807968883183777E+24</v>
      </c>
      <c r="N245" s="2">
        <f t="shared" si="37"/>
        <v>73.915593226638336</v>
      </c>
      <c r="O245" s="2">
        <f t="shared" si="38"/>
        <v>34.343680333917163</v>
      </c>
      <c r="P245" s="2">
        <f t="shared" si="39"/>
        <v>2.3711346082833984E-2</v>
      </c>
      <c r="Q245" s="2">
        <f t="shared" si="40"/>
        <v>8.858648814018974E-2</v>
      </c>
      <c r="R245" s="2">
        <v>78.735844792107301</v>
      </c>
      <c r="S245" s="2">
        <f t="shared" si="41"/>
        <v>34.480862457943161</v>
      </c>
      <c r="T245" s="2">
        <f t="shared" si="42"/>
        <v>-0.11347077794316363</v>
      </c>
      <c r="U245" s="2">
        <f t="shared" si="43"/>
        <v>2.0287247665922723</v>
      </c>
    </row>
    <row r="246" spans="1:21" x14ac:dyDescent="0.25">
      <c r="A246" t="s">
        <v>499</v>
      </c>
      <c r="B246" s="2">
        <v>1.7520000000000001E-2</v>
      </c>
      <c r="C246" s="2">
        <v>8.4999999999999995E-4</v>
      </c>
      <c r="D246" s="2">
        <v>14.946</v>
      </c>
      <c r="E246" s="2">
        <v>0.11674</v>
      </c>
      <c r="F246" s="2">
        <v>-0.22994500000000001</v>
      </c>
      <c r="G246" s="2">
        <v>6.4377000000000004E-2</v>
      </c>
      <c r="H246" s="2">
        <v>5.4790000000000004E-3</v>
      </c>
      <c r="I246" s="2">
        <v>4.0850999999999998E-2</v>
      </c>
      <c r="J246" s="2">
        <f t="shared" si="33"/>
        <v>0.221968</v>
      </c>
      <c r="K246" s="2">
        <f t="shared" si="34"/>
        <v>34.088048815000001</v>
      </c>
      <c r="L246" s="2">
        <f t="shared" si="35"/>
        <v>65.70671617581732</v>
      </c>
      <c r="M246" s="1">
        <f t="shared" si="36"/>
        <v>2.2873803545218614E+24</v>
      </c>
      <c r="N246" s="2">
        <f t="shared" si="37"/>
        <v>74.128948835991523</v>
      </c>
      <c r="O246" s="2">
        <f t="shared" si="38"/>
        <v>34.349939208893801</v>
      </c>
      <c r="P246" s="2">
        <f t="shared" si="39"/>
        <v>-0.26189039389380042</v>
      </c>
      <c r="Q246" s="2">
        <f t="shared" si="40"/>
        <v>1.3920614275858731</v>
      </c>
      <c r="R246" s="2">
        <v>78.964127767610449</v>
      </c>
      <c r="S246" s="2">
        <f t="shared" si="41"/>
        <v>34.487149212735467</v>
      </c>
      <c r="T246" s="2">
        <f t="shared" si="42"/>
        <v>-0.39910039773546657</v>
      </c>
      <c r="U246" s="2">
        <f t="shared" si="43"/>
        <v>3.2328353276219275</v>
      </c>
    </row>
    <row r="247" spans="1:21" x14ac:dyDescent="0.25">
      <c r="A247" t="s">
        <v>500</v>
      </c>
      <c r="B247" s="2">
        <v>1.7760000000000001E-2</v>
      </c>
      <c r="C247" s="2">
        <v>8.4999999999999995E-4</v>
      </c>
      <c r="D247" s="2">
        <v>15.195499999999999</v>
      </c>
      <c r="E247" s="2">
        <v>3.9358999999999998E-2</v>
      </c>
      <c r="F247" s="2">
        <v>-0.22931399999999999</v>
      </c>
      <c r="G247" s="2">
        <v>0.15961</v>
      </c>
      <c r="H247" s="2">
        <v>3.6407000000000002E-2</v>
      </c>
      <c r="I247" s="2">
        <v>4.7983999999999999E-2</v>
      </c>
      <c r="J247" s="2">
        <f t="shared" si="33"/>
        <v>0.24695300000000001</v>
      </c>
      <c r="K247" s="2">
        <f t="shared" si="34"/>
        <v>34.240836932000001</v>
      </c>
      <c r="L247" s="2">
        <f t="shared" si="35"/>
        <v>70.496472512477339</v>
      </c>
      <c r="M247" s="1">
        <f t="shared" si="36"/>
        <v>2.318985379867716E+24</v>
      </c>
      <c r="N247" s="2">
        <f t="shared" si="37"/>
        <v>75.153197952318664</v>
      </c>
      <c r="O247" s="2">
        <f t="shared" si="38"/>
        <v>34.379737328040811</v>
      </c>
      <c r="P247" s="2">
        <f t="shared" si="39"/>
        <v>-0.13890039604081039</v>
      </c>
      <c r="Q247" s="2">
        <f t="shared" si="40"/>
        <v>0.31635766056848957</v>
      </c>
      <c r="R247" s="2">
        <v>80.060117863241601</v>
      </c>
      <c r="S247" s="2">
        <f t="shared" si="41"/>
        <v>34.517081125655181</v>
      </c>
      <c r="T247" s="2">
        <f t="shared" si="42"/>
        <v>-0.27624419365518094</v>
      </c>
      <c r="U247" s="2">
        <f t="shared" si="43"/>
        <v>1.2512892228569472</v>
      </c>
    </row>
    <row r="248" spans="1:21" x14ac:dyDescent="0.25">
      <c r="A248" t="s">
        <v>521</v>
      </c>
      <c r="B248" s="2">
        <v>1.7780000000000001E-2</v>
      </c>
      <c r="C248" s="2">
        <v>8.4999999999999995E-4</v>
      </c>
      <c r="D248" s="2">
        <v>15.0604</v>
      </c>
      <c r="E248" s="2">
        <v>9.5915799999999996E-2</v>
      </c>
      <c r="F248" s="2">
        <v>-1.58162</v>
      </c>
      <c r="G248" s="2">
        <v>0.10566</v>
      </c>
      <c r="H248" s="2">
        <v>-0.115456</v>
      </c>
      <c r="I248" s="2">
        <v>3.9766999999999997E-2</v>
      </c>
      <c r="J248" s="2">
        <f t="shared" si="33"/>
        <v>0.2413428</v>
      </c>
      <c r="K248" s="2">
        <f t="shared" si="34"/>
        <v>34.382279139999994</v>
      </c>
      <c r="L248" s="2">
        <f t="shared" si="35"/>
        <v>75.241219859588796</v>
      </c>
      <c r="M248" s="1">
        <f t="shared" si="36"/>
        <v>2.3216194597363967E+24</v>
      </c>
      <c r="N248" s="2">
        <f t="shared" si="37"/>
        <v>75.238562667211554</v>
      </c>
      <c r="O248" s="2">
        <f t="shared" si="38"/>
        <v>34.382202451692265</v>
      </c>
      <c r="P248" s="2">
        <f t="shared" si="39"/>
        <v>7.6688307729000371E-5</v>
      </c>
      <c r="Q248" s="2">
        <f t="shared" si="40"/>
        <v>1.0096936261162343E-7</v>
      </c>
      <c r="R248" s="2">
        <v>80.151467688575053</v>
      </c>
      <c r="S248" s="2">
        <f t="shared" si="41"/>
        <v>34.519557396595758</v>
      </c>
      <c r="T248" s="2">
        <f t="shared" si="42"/>
        <v>-0.13727825659576354</v>
      </c>
      <c r="U248" s="2">
        <f t="shared" si="43"/>
        <v>0.32354509198297043</v>
      </c>
    </row>
    <row r="249" spans="1:21" x14ac:dyDescent="0.25">
      <c r="A249" t="s">
        <v>521</v>
      </c>
      <c r="B249" s="2">
        <v>1.7780000000000001E-2</v>
      </c>
      <c r="C249" s="2">
        <v>8.4999999999999995E-4</v>
      </c>
      <c r="D249" s="2">
        <v>14.912800000000001</v>
      </c>
      <c r="E249" s="2">
        <v>9.5398899999999995E-2</v>
      </c>
      <c r="F249" s="2">
        <v>-1.5238499999999999</v>
      </c>
      <c r="G249" s="2">
        <v>9.6944000000000002E-2</v>
      </c>
      <c r="H249" s="2">
        <v>-0.141932</v>
      </c>
      <c r="I249" s="2">
        <v>3.9810999999999999E-2</v>
      </c>
      <c r="J249" s="2">
        <f t="shared" si="33"/>
        <v>0.23215389999999997</v>
      </c>
      <c r="K249" s="2">
        <f t="shared" si="34"/>
        <v>34.32604121</v>
      </c>
      <c r="L249" s="2">
        <f t="shared" si="35"/>
        <v>73.317600304069586</v>
      </c>
      <c r="M249" s="1">
        <f t="shared" si="36"/>
        <v>2.3216194597363967E+24</v>
      </c>
      <c r="N249" s="2">
        <f t="shared" si="37"/>
        <v>75.238562667211554</v>
      </c>
      <c r="O249" s="2">
        <f t="shared" si="38"/>
        <v>34.382202451692265</v>
      </c>
      <c r="P249" s="2">
        <f t="shared" si="39"/>
        <v>-5.6161241692265662E-2</v>
      </c>
      <c r="Q249" s="2">
        <f t="shared" si="40"/>
        <v>5.8522306551019504E-2</v>
      </c>
      <c r="R249" s="2">
        <v>80.151467688575053</v>
      </c>
      <c r="S249" s="2">
        <f t="shared" si="41"/>
        <v>34.519557396595758</v>
      </c>
      <c r="T249" s="2">
        <f t="shared" si="42"/>
        <v>-0.1935161865957582</v>
      </c>
      <c r="U249" s="2">
        <f t="shared" si="43"/>
        <v>0.69483650454000423</v>
      </c>
    </row>
    <row r="250" spans="1:21" x14ac:dyDescent="0.25">
      <c r="A250" t="s">
        <v>501</v>
      </c>
      <c r="B250" s="2">
        <v>1.7840000000000002E-2</v>
      </c>
      <c r="C250" s="2">
        <v>8.4999999999999995E-4</v>
      </c>
      <c r="D250" s="2">
        <v>15.078099999999999</v>
      </c>
      <c r="E250" s="2">
        <v>2.3566E-2</v>
      </c>
      <c r="F250" s="2">
        <v>0.91637999999999997</v>
      </c>
      <c r="G250" s="2">
        <v>0.17222000000000001</v>
      </c>
      <c r="H250" s="2">
        <v>6.4918000000000003E-2</v>
      </c>
      <c r="I250" s="2">
        <v>2.2329000000000002E-2</v>
      </c>
      <c r="J250" s="2">
        <f t="shared" si="33"/>
        <v>0.218115</v>
      </c>
      <c r="K250" s="2">
        <f t="shared" si="34"/>
        <v>34.202614519999997</v>
      </c>
      <c r="L250" s="2">
        <f t="shared" si="35"/>
        <v>69.266445849560327</v>
      </c>
      <c r="M250" s="1">
        <f t="shared" si="36"/>
        <v>2.3295220018389474E+24</v>
      </c>
      <c r="N250" s="2">
        <f t="shared" si="37"/>
        <v>75.49466661513442</v>
      </c>
      <c r="O250" s="2">
        <f t="shared" si="38"/>
        <v>34.389581358051103</v>
      </c>
      <c r="P250" s="2">
        <f t="shared" si="39"/>
        <v>-0.18696683805110581</v>
      </c>
      <c r="Q250" s="2">
        <f t="shared" si="40"/>
        <v>0.73478130794052465</v>
      </c>
      <c r="R250" s="2">
        <v>80.425533147915729</v>
      </c>
      <c r="S250" s="2">
        <f t="shared" si="41"/>
        <v>34.526969742798876</v>
      </c>
      <c r="T250" s="2">
        <f t="shared" si="42"/>
        <v>-0.32435522279887863</v>
      </c>
      <c r="U250" s="2">
        <f t="shared" si="43"/>
        <v>2.211417406828899</v>
      </c>
    </row>
    <row r="251" spans="1:21" x14ac:dyDescent="0.25">
      <c r="A251" t="s">
        <v>501</v>
      </c>
      <c r="B251" s="2">
        <v>1.7840000000000002E-2</v>
      </c>
      <c r="C251" s="2">
        <v>8.4999999999999995E-4</v>
      </c>
      <c r="D251" s="2">
        <v>15.0045</v>
      </c>
      <c r="E251" s="2">
        <v>3.7973100000000003E-2</v>
      </c>
      <c r="F251" s="2">
        <v>-1.9162999999999999E-2</v>
      </c>
      <c r="G251" s="2">
        <v>0.12243999999999999</v>
      </c>
      <c r="H251" s="2">
        <v>3.457E-3</v>
      </c>
      <c r="I251" s="2">
        <v>3.3183999999999998E-2</v>
      </c>
      <c r="J251" s="2">
        <f t="shared" si="33"/>
        <v>0.19359709999999999</v>
      </c>
      <c r="K251" s="2">
        <f t="shared" si="34"/>
        <v>34.183862629000004</v>
      </c>
      <c r="L251" s="2">
        <f t="shared" si="35"/>
        <v>68.670866242870844</v>
      </c>
      <c r="M251" s="1">
        <f t="shared" si="36"/>
        <v>2.3295220018389474E+24</v>
      </c>
      <c r="N251" s="2">
        <f t="shared" si="37"/>
        <v>75.49466661513442</v>
      </c>
      <c r="O251" s="2">
        <f t="shared" si="38"/>
        <v>34.389581358051103</v>
      </c>
      <c r="P251" s="2">
        <f t="shared" si="39"/>
        <v>-0.20571872905109956</v>
      </c>
      <c r="Q251" s="2">
        <f t="shared" si="40"/>
        <v>1.1291456613700352</v>
      </c>
      <c r="R251" s="2">
        <v>80.425533147915729</v>
      </c>
      <c r="S251" s="2">
        <f t="shared" si="41"/>
        <v>34.526969742798876</v>
      </c>
      <c r="T251" s="2">
        <f t="shared" si="42"/>
        <v>-0.34310711379887238</v>
      </c>
      <c r="U251" s="2">
        <f t="shared" si="43"/>
        <v>3.1409552591187175</v>
      </c>
    </row>
    <row r="252" spans="1:21" x14ac:dyDescent="0.25">
      <c r="A252" t="s">
        <v>503</v>
      </c>
      <c r="B252" s="2">
        <v>1.7899999999999999E-2</v>
      </c>
      <c r="C252" s="2">
        <v>8.5999999999999998E-4</v>
      </c>
      <c r="D252" s="2">
        <v>15.6965</v>
      </c>
      <c r="E252" s="2">
        <v>3.5044199999999998E-2</v>
      </c>
      <c r="F252" s="2">
        <v>-2.7287699999999999</v>
      </c>
      <c r="G252" s="2">
        <v>0.10384</v>
      </c>
      <c r="H252" s="2">
        <v>4.8082E-2</v>
      </c>
      <c r="I252" s="2">
        <v>4.2075000000000001E-2</v>
      </c>
      <c r="J252" s="2">
        <f t="shared" si="33"/>
        <v>0.18095920000000001</v>
      </c>
      <c r="K252" s="2">
        <f t="shared" si="34"/>
        <v>34.337874150000005</v>
      </c>
      <c r="L252" s="2">
        <f t="shared" si="35"/>
        <v>73.718218268643511</v>
      </c>
      <c r="M252" s="1">
        <f t="shared" si="36"/>
        <v>2.3374249976547775E+24</v>
      </c>
      <c r="N252" s="2">
        <f t="shared" si="37"/>
        <v>75.750785266903279</v>
      </c>
      <c r="O252" s="2">
        <f t="shared" si="38"/>
        <v>34.396935696453575</v>
      </c>
      <c r="P252" s="2">
        <f t="shared" si="39"/>
        <v>-5.9061546453570202E-2</v>
      </c>
      <c r="Q252" s="2">
        <f t="shared" si="40"/>
        <v>0.10652420292513369</v>
      </c>
      <c r="R252" s="2">
        <v>80.699622581007461</v>
      </c>
      <c r="S252" s="2">
        <f t="shared" si="41"/>
        <v>34.534357518011277</v>
      </c>
      <c r="T252" s="2">
        <f t="shared" si="42"/>
        <v>-0.19648336801127186</v>
      </c>
      <c r="U252" s="2">
        <f t="shared" si="43"/>
        <v>1.1789360628986707</v>
      </c>
    </row>
    <row r="253" spans="1:21" x14ac:dyDescent="0.25">
      <c r="A253" t="s">
        <v>504</v>
      </c>
      <c r="B253" s="2">
        <v>1.8020000000000001E-2</v>
      </c>
      <c r="C253" s="2">
        <v>9.7000000000000005E-4</v>
      </c>
      <c r="D253" s="2">
        <v>15.2094</v>
      </c>
      <c r="E253" s="2">
        <v>8.11746E-2</v>
      </c>
      <c r="F253" s="2">
        <v>-0.98384499999999997</v>
      </c>
      <c r="G253" s="2">
        <v>3.9156999999999997E-2</v>
      </c>
      <c r="H253" s="2">
        <v>1.6521000000000001E-2</v>
      </c>
      <c r="I253" s="2">
        <v>2.9922000000000001E-2</v>
      </c>
      <c r="J253" s="2">
        <f t="shared" si="33"/>
        <v>0.15025359999999999</v>
      </c>
      <c r="K253" s="2">
        <f t="shared" si="34"/>
        <v>34.206064054999999</v>
      </c>
      <c r="L253" s="2">
        <f t="shared" si="35"/>
        <v>69.376567863000659</v>
      </c>
      <c r="M253" s="1">
        <f t="shared" si="36"/>
        <v>2.3532323502644002E+24</v>
      </c>
      <c r="N253" s="2">
        <f t="shared" si="37"/>
        <v>76.263066676732976</v>
      </c>
      <c r="O253" s="2">
        <f t="shared" si="38"/>
        <v>34.411571325302255</v>
      </c>
      <c r="P253" s="2">
        <f t="shared" si="39"/>
        <v>-0.20550727030225602</v>
      </c>
      <c r="Q253" s="2">
        <f t="shared" si="40"/>
        <v>1.8707019924053296</v>
      </c>
      <c r="R253" s="2">
        <v>81.247873361967919</v>
      </c>
      <c r="S253" s="2">
        <f t="shared" si="41"/>
        <v>34.549060011377662</v>
      </c>
      <c r="T253" s="2">
        <f t="shared" si="42"/>
        <v>-0.34299595637766345</v>
      </c>
      <c r="U253" s="2">
        <f t="shared" si="43"/>
        <v>5.2110858462174319</v>
      </c>
    </row>
    <row r="254" spans="1:21" x14ac:dyDescent="0.25">
      <c r="A254" t="s">
        <v>505</v>
      </c>
      <c r="B254" s="2">
        <v>1.8079999999999999E-2</v>
      </c>
      <c r="C254" s="2">
        <v>8.5999999999999998E-4</v>
      </c>
      <c r="D254" s="2">
        <v>15.507400000000001</v>
      </c>
      <c r="E254" s="2">
        <v>3.4784500000000003E-2</v>
      </c>
      <c r="F254" s="2">
        <v>-2.0042800000000001</v>
      </c>
      <c r="G254" s="2">
        <v>6.3529000000000002E-2</v>
      </c>
      <c r="H254" s="2">
        <v>-6.3684000000000004E-2</v>
      </c>
      <c r="I254" s="2">
        <v>2.8458000000000001E-2</v>
      </c>
      <c r="J254" s="2">
        <f t="shared" si="33"/>
        <v>0.12677150000000001</v>
      </c>
      <c r="K254" s="2">
        <f t="shared" si="34"/>
        <v>34.605101759999997</v>
      </c>
      <c r="L254" s="2">
        <f t="shared" si="35"/>
        <v>83.372025367931542</v>
      </c>
      <c r="M254" s="1">
        <f t="shared" si="36"/>
        <v>2.3611367069772657E+24</v>
      </c>
      <c r="N254" s="2">
        <f t="shared" si="37"/>
        <v>76.51922943217113</v>
      </c>
      <c r="O254" s="2">
        <f t="shared" si="38"/>
        <v>34.418852939614695</v>
      </c>
      <c r="P254" s="2">
        <f t="shared" si="39"/>
        <v>0.18624882038530188</v>
      </c>
      <c r="Q254" s="2">
        <f t="shared" si="40"/>
        <v>2.1584589992418972</v>
      </c>
      <c r="R254" s="2">
        <v>81.522034706598546</v>
      </c>
      <c r="S254" s="2">
        <f t="shared" si="41"/>
        <v>34.556375053398398</v>
      </c>
      <c r="T254" s="2">
        <f t="shared" si="42"/>
        <v>4.8726706601598835E-2</v>
      </c>
      <c r="U254" s="2">
        <f t="shared" si="43"/>
        <v>0.14773753869037395</v>
      </c>
    </row>
    <row r="255" spans="1:21" x14ac:dyDescent="0.25">
      <c r="A255" t="s">
        <v>506</v>
      </c>
      <c r="B255" s="2">
        <v>1.8259999999999998E-2</v>
      </c>
      <c r="C255" s="2">
        <v>8.4999999999999995E-4</v>
      </c>
      <c r="D255" s="2">
        <v>15.728300000000001</v>
      </c>
      <c r="E255" s="2">
        <v>3.5708200000000002E-2</v>
      </c>
      <c r="F255" s="2">
        <v>-1.6487000000000001</v>
      </c>
      <c r="G255" s="2">
        <v>9.1310000000000002E-2</v>
      </c>
      <c r="H255" s="2">
        <v>-0.11969299999999999</v>
      </c>
      <c r="I255" s="2">
        <v>3.0849999999999999E-2</v>
      </c>
      <c r="J255" s="2">
        <f t="shared" si="33"/>
        <v>0.15786819999999999</v>
      </c>
      <c r="K255" s="2">
        <f t="shared" si="34"/>
        <v>35.053580190000005</v>
      </c>
      <c r="L255" s="2">
        <f t="shared" si="35"/>
        <v>102.49815263499764</v>
      </c>
      <c r="M255" s="1">
        <f t="shared" si="36"/>
        <v>2.3848524982626143E+24</v>
      </c>
      <c r="N255" s="2">
        <f t="shared" si="37"/>
        <v>77.287805884846023</v>
      </c>
      <c r="O255" s="2">
        <f t="shared" si="38"/>
        <v>34.440554891669407</v>
      </c>
      <c r="P255" s="2">
        <f t="shared" si="39"/>
        <v>0.61302529833059793</v>
      </c>
      <c r="Q255" s="2">
        <f t="shared" si="40"/>
        <v>15.07882428265609</v>
      </c>
      <c r="R255" s="2">
        <v>82.34466253766432</v>
      </c>
      <c r="S255" s="2">
        <f t="shared" si="41"/>
        <v>34.57817727037866</v>
      </c>
      <c r="T255" s="2">
        <f t="shared" si="42"/>
        <v>0.47540291962134518</v>
      </c>
      <c r="U255" s="2">
        <f t="shared" si="43"/>
        <v>9.0684773936498395</v>
      </c>
    </row>
    <row r="256" spans="1:21" x14ac:dyDescent="0.25">
      <c r="A256" t="s">
        <v>507</v>
      </c>
      <c r="B256" s="2">
        <v>1.8259999999999998E-2</v>
      </c>
      <c r="C256" s="2">
        <v>8.5999999999999998E-4</v>
      </c>
      <c r="D256" s="2">
        <v>15.348699999999999</v>
      </c>
      <c r="E256" s="2">
        <v>7.2528800000000004E-2</v>
      </c>
      <c r="F256" s="2">
        <v>-0.582812</v>
      </c>
      <c r="G256" s="2">
        <v>0.15128</v>
      </c>
      <c r="H256" s="2">
        <v>0.10392999999999999</v>
      </c>
      <c r="I256" s="2">
        <v>3.8877000000000002E-2</v>
      </c>
      <c r="J256" s="2">
        <f t="shared" si="33"/>
        <v>0.26268580000000002</v>
      </c>
      <c r="K256" s="2">
        <f t="shared" si="34"/>
        <v>34.130725736000002</v>
      </c>
      <c r="L256" s="2">
        <f t="shared" si="35"/>
        <v>67.010853150017951</v>
      </c>
      <c r="M256" s="1">
        <f t="shared" si="36"/>
        <v>2.3848524982626143E+24</v>
      </c>
      <c r="N256" s="2">
        <f t="shared" si="37"/>
        <v>77.287805884846023</v>
      </c>
      <c r="O256" s="2">
        <f t="shared" si="38"/>
        <v>34.440554891669407</v>
      </c>
      <c r="P256" s="2">
        <f t="shared" si="39"/>
        <v>-0.30982915566940505</v>
      </c>
      <c r="Q256" s="2">
        <f t="shared" si="40"/>
        <v>1.3911417144277782</v>
      </c>
      <c r="R256" s="2">
        <v>82.34466253766432</v>
      </c>
      <c r="S256" s="2">
        <f t="shared" si="41"/>
        <v>34.57817727037866</v>
      </c>
      <c r="T256" s="2">
        <f t="shared" si="42"/>
        <v>-0.44745153437865781</v>
      </c>
      <c r="U256" s="2">
        <f t="shared" si="43"/>
        <v>2.9014748457551511</v>
      </c>
    </row>
    <row r="257" spans="1:21" x14ac:dyDescent="0.25">
      <c r="A257" t="s">
        <v>508</v>
      </c>
      <c r="B257" s="2">
        <v>1.839E-2</v>
      </c>
      <c r="C257" s="2">
        <v>8.4999999999999995E-4</v>
      </c>
      <c r="D257" s="2">
        <v>14.9498</v>
      </c>
      <c r="E257" s="2">
        <v>8.5312399999999997E-2</v>
      </c>
      <c r="F257" s="2">
        <v>1.3421400000000001</v>
      </c>
      <c r="G257" s="2">
        <v>9.8652000000000004E-2</v>
      </c>
      <c r="H257" s="2">
        <v>-3.6481E-2</v>
      </c>
      <c r="I257" s="2">
        <v>3.8788999999999997E-2</v>
      </c>
      <c r="J257" s="2">
        <f t="shared" si="33"/>
        <v>0.22275339999999999</v>
      </c>
      <c r="K257" s="2">
        <f t="shared" si="34"/>
        <v>34.454280109999999</v>
      </c>
      <c r="L257" s="2">
        <f t="shared" si="35"/>
        <v>77.77786578711931</v>
      </c>
      <c r="M257" s="1">
        <f t="shared" si="36"/>
        <v>2.401983107758319E+24</v>
      </c>
      <c r="N257" s="2">
        <f t="shared" si="37"/>
        <v>77.842971129806742</v>
      </c>
      <c r="O257" s="2">
        <f t="shared" si="38"/>
        <v>34.45609701918012</v>
      </c>
      <c r="P257" s="2">
        <f t="shared" si="39"/>
        <v>-1.8169091801212289E-3</v>
      </c>
      <c r="Q257" s="2">
        <f t="shared" si="40"/>
        <v>6.6530035508997925E-5</v>
      </c>
      <c r="R257" s="2">
        <v>82.938916763374948</v>
      </c>
      <c r="S257" s="2">
        <f t="shared" si="41"/>
        <v>34.593791794471983</v>
      </c>
      <c r="T257" s="2">
        <f t="shared" si="42"/>
        <v>-0.1395116844719837</v>
      </c>
      <c r="U257" s="2">
        <f t="shared" si="43"/>
        <v>0.39225860693104203</v>
      </c>
    </row>
    <row r="258" spans="1:21" x14ac:dyDescent="0.25">
      <c r="A258" t="s">
        <v>509</v>
      </c>
      <c r="B258" s="2">
        <v>1.8550000000000001E-2</v>
      </c>
      <c r="C258" s="2">
        <v>8.4999999999999995E-4</v>
      </c>
      <c r="D258" s="2">
        <v>15.8306</v>
      </c>
      <c r="E258" s="2">
        <v>3.4481499999999998E-2</v>
      </c>
      <c r="F258" s="2">
        <v>-2.7207699999999999</v>
      </c>
      <c r="G258" s="2">
        <v>0.17526</v>
      </c>
      <c r="H258" s="2">
        <v>6.7877999999999994E-2</v>
      </c>
      <c r="I258" s="2">
        <v>3.0530000000000002E-2</v>
      </c>
      <c r="J258" s="2">
        <f t="shared" si="33"/>
        <v>0.2402715</v>
      </c>
      <c r="K258" s="2">
        <f t="shared" si="34"/>
        <v>34.411188670000001</v>
      </c>
      <c r="L258" s="2">
        <f t="shared" si="35"/>
        <v>76.24962883815094</v>
      </c>
      <c r="M258" s="1">
        <f t="shared" si="36"/>
        <v>2.4230698563269589E+24</v>
      </c>
      <c r="N258" s="2">
        <f t="shared" si="37"/>
        <v>78.526346110566706</v>
      </c>
      <c r="O258" s="2">
        <f t="shared" si="38"/>
        <v>34.475076949382029</v>
      </c>
      <c r="P258" s="2">
        <f t="shared" si="39"/>
        <v>-6.3888279382027235E-2</v>
      </c>
      <c r="Q258" s="2">
        <f t="shared" si="40"/>
        <v>7.070300373735118E-2</v>
      </c>
      <c r="R258" s="2">
        <v>83.67046097976403</v>
      </c>
      <c r="S258" s="2">
        <f t="shared" si="41"/>
        <v>34.612860808620226</v>
      </c>
      <c r="T258" s="2">
        <f t="shared" si="42"/>
        <v>-0.20167213862022493</v>
      </c>
      <c r="U258" s="2">
        <f t="shared" si="43"/>
        <v>0.70451020476974457</v>
      </c>
    </row>
    <row r="259" spans="1:21" x14ac:dyDescent="0.25">
      <c r="A259" t="s">
        <v>509</v>
      </c>
      <c r="B259" s="2">
        <v>1.8550000000000001E-2</v>
      </c>
      <c r="C259" s="2">
        <v>8.4999999999999995E-4</v>
      </c>
      <c r="D259" s="2">
        <v>15.832100000000001</v>
      </c>
      <c r="E259" s="2">
        <v>4.4065600000000003E-2</v>
      </c>
      <c r="F259" s="2">
        <v>-2.7244600000000001</v>
      </c>
      <c r="G259" s="2">
        <v>0.21137</v>
      </c>
      <c r="H259" s="2">
        <v>3.6997000000000002E-2</v>
      </c>
      <c r="I259" s="2">
        <v>5.3615999999999997E-2</v>
      </c>
      <c r="J259" s="2">
        <f t="shared" si="33"/>
        <v>0.30905159999999998</v>
      </c>
      <c r="K259" s="2">
        <f t="shared" si="34"/>
        <v>34.50880377</v>
      </c>
      <c r="L259" s="2">
        <f t="shared" si="35"/>
        <v>79.755520560757873</v>
      </c>
      <c r="M259" s="1">
        <f t="shared" si="36"/>
        <v>2.4230698563269589E+24</v>
      </c>
      <c r="N259" s="2">
        <f t="shared" si="37"/>
        <v>78.526346110566706</v>
      </c>
      <c r="O259" s="2">
        <f t="shared" si="38"/>
        <v>34.475076949382029</v>
      </c>
      <c r="P259" s="2">
        <f t="shared" si="39"/>
        <v>3.3726820617971498E-2</v>
      </c>
      <c r="Q259" s="2">
        <f t="shared" si="40"/>
        <v>1.1909370678435739E-2</v>
      </c>
      <c r="R259" s="2">
        <v>83.67046097976403</v>
      </c>
      <c r="S259" s="2">
        <f t="shared" si="41"/>
        <v>34.612860808620226</v>
      </c>
      <c r="T259" s="2">
        <f t="shared" si="42"/>
        <v>-0.10405703862022619</v>
      </c>
      <c r="U259" s="2">
        <f t="shared" si="43"/>
        <v>0.11336550616997759</v>
      </c>
    </row>
    <row r="260" spans="1:21" x14ac:dyDescent="0.25">
      <c r="A260" t="s">
        <v>897</v>
      </c>
      <c r="B260" s="2">
        <v>1.865E-2</v>
      </c>
      <c r="C260" s="2">
        <v>8.4999999999999995E-4</v>
      </c>
      <c r="D260" s="2">
        <v>15.5951</v>
      </c>
      <c r="E260" s="2">
        <v>3.5586600000000003E-2</v>
      </c>
      <c r="F260" s="2">
        <v>-0.61225499999999999</v>
      </c>
      <c r="G260" s="2">
        <v>0.14560000000000001</v>
      </c>
      <c r="H260" s="2">
        <v>5.1027000000000003E-2</v>
      </c>
      <c r="I260" s="2">
        <v>2.8674999999999999E-2</v>
      </c>
      <c r="J260" s="2">
        <f t="shared" si="33"/>
        <v>0.20986160000000001</v>
      </c>
      <c r="K260" s="2">
        <f t="shared" si="34"/>
        <v>34.538384004999998</v>
      </c>
      <c r="L260" s="2">
        <f t="shared" si="35"/>
        <v>80.849399950509465</v>
      </c>
      <c r="M260" s="1">
        <f t="shared" si="36"/>
        <v>2.4362507109118189E+24</v>
      </c>
      <c r="N260" s="2">
        <f t="shared" si="37"/>
        <v>78.953508516331084</v>
      </c>
      <c r="O260" s="2">
        <f t="shared" si="38"/>
        <v>34.486857169215313</v>
      </c>
      <c r="P260" s="2">
        <f t="shared" si="39"/>
        <v>5.1526835784684977E-2</v>
      </c>
      <c r="Q260" s="2">
        <f t="shared" si="40"/>
        <v>6.028385104228199E-2</v>
      </c>
      <c r="R260" s="2">
        <v>84.127762619655826</v>
      </c>
      <c r="S260" s="2">
        <f t="shared" si="41"/>
        <v>34.624696694972783</v>
      </c>
      <c r="T260" s="2">
        <f t="shared" si="42"/>
        <v>-8.6312689972785961E-2</v>
      </c>
      <c r="U260" s="2">
        <f t="shared" si="43"/>
        <v>0.16915441764736575</v>
      </c>
    </row>
    <row r="261" spans="1:21" x14ac:dyDescent="0.25">
      <c r="A261" t="s">
        <v>510</v>
      </c>
      <c r="B261" s="2">
        <v>1.865E-2</v>
      </c>
      <c r="C261" s="2">
        <v>8.4999999999999995E-4</v>
      </c>
      <c r="D261" s="2">
        <v>15.5869</v>
      </c>
      <c r="E261" s="2">
        <v>4.3010300000000001E-2</v>
      </c>
      <c r="F261" s="2">
        <v>-0.95757400000000004</v>
      </c>
      <c r="G261" s="2">
        <v>0.16125999999999999</v>
      </c>
      <c r="H261" s="2">
        <v>3.7894999999999998E-2</v>
      </c>
      <c r="I261" s="2">
        <v>3.6142000000000001E-2</v>
      </c>
      <c r="J261" s="2">
        <f t="shared" si="33"/>
        <v>0.2404123</v>
      </c>
      <c r="K261" s="2">
        <f t="shared" si="34"/>
        <v>34.520525272</v>
      </c>
      <c r="L261" s="2">
        <f t="shared" si="35"/>
        <v>80.18720101185734</v>
      </c>
      <c r="M261" s="1">
        <f t="shared" si="36"/>
        <v>2.4362507109118189E+24</v>
      </c>
      <c r="N261" s="2">
        <f t="shared" si="37"/>
        <v>78.953508516331084</v>
      </c>
      <c r="O261" s="2">
        <f t="shared" si="38"/>
        <v>34.486857169215313</v>
      </c>
      <c r="P261" s="2">
        <f t="shared" si="39"/>
        <v>3.3668102784687903E-2</v>
      </c>
      <c r="Q261" s="2">
        <f t="shared" si="40"/>
        <v>1.9612092010040518E-2</v>
      </c>
      <c r="R261" s="2">
        <v>84.127762619655826</v>
      </c>
      <c r="S261" s="2">
        <f t="shared" si="41"/>
        <v>34.624696694972783</v>
      </c>
      <c r="T261" s="2">
        <f t="shared" si="42"/>
        <v>-0.10417142297278303</v>
      </c>
      <c r="U261" s="2">
        <f t="shared" si="43"/>
        <v>0.18775167777752916</v>
      </c>
    </row>
    <row r="262" spans="1:21" x14ac:dyDescent="0.25">
      <c r="A262" t="s">
        <v>511</v>
      </c>
      <c r="B262" s="2">
        <v>1.866E-2</v>
      </c>
      <c r="C262" s="2">
        <v>8.5999999999999998E-4</v>
      </c>
      <c r="D262" s="2">
        <v>15.683199999999999</v>
      </c>
      <c r="E262" s="2">
        <v>6.1149500000000002E-2</v>
      </c>
      <c r="F262" s="2">
        <v>-1.85209</v>
      </c>
      <c r="G262" s="2">
        <v>0.13200999999999999</v>
      </c>
      <c r="H262" s="2">
        <v>-6.0910000000000001E-3</v>
      </c>
      <c r="I262" s="2">
        <v>4.5985999999999999E-2</v>
      </c>
      <c r="J262" s="2">
        <f t="shared" si="33"/>
        <v>0.23914549999999998</v>
      </c>
      <c r="K262" s="2">
        <f t="shared" si="34"/>
        <v>34.623007600000001</v>
      </c>
      <c r="L262" s="2">
        <f t="shared" si="35"/>
        <v>84.062348696843017</v>
      </c>
      <c r="M262" s="1">
        <f t="shared" si="36"/>
        <v>2.4375688656072888E+24</v>
      </c>
      <c r="N262" s="2">
        <f t="shared" si="37"/>
        <v>78.996227000725355</v>
      </c>
      <c r="O262" s="2">
        <f t="shared" si="38"/>
        <v>34.488031745572741</v>
      </c>
      <c r="P262" s="2">
        <f t="shared" si="39"/>
        <v>0.13497585442726034</v>
      </c>
      <c r="Q262" s="2">
        <f t="shared" si="40"/>
        <v>0.31855743392896024</v>
      </c>
      <c r="R262" s="2">
        <v>84.17349644308608</v>
      </c>
      <c r="S262" s="2">
        <f t="shared" si="41"/>
        <v>34.625876837519051</v>
      </c>
      <c r="T262" s="2">
        <f t="shared" si="42"/>
        <v>-2.8692375190502162E-3</v>
      </c>
      <c r="U262" s="2">
        <f t="shared" si="43"/>
        <v>1.4394897473863483E-4</v>
      </c>
    </row>
    <row r="263" spans="1:21" x14ac:dyDescent="0.25">
      <c r="A263" t="s">
        <v>540</v>
      </c>
      <c r="B263" s="2">
        <v>1.8749999999999999E-2</v>
      </c>
      <c r="C263" s="2">
        <v>8.4999999999999995E-4</v>
      </c>
      <c r="D263" s="2">
        <v>15.029400000000001</v>
      </c>
      <c r="E263" s="2">
        <v>7.0299500000000001E-2</v>
      </c>
      <c r="F263" s="2">
        <v>1.1866399999999999</v>
      </c>
      <c r="G263" s="2">
        <v>9.0529999999999999E-2</v>
      </c>
      <c r="H263" s="2">
        <v>-3.5888000000000003E-2</v>
      </c>
      <c r="I263" s="2">
        <v>3.0849999999999999E-2</v>
      </c>
      <c r="J263" s="2">
        <f t="shared" ref="J263:J326" si="44">PeakMagnitudeError+StretchError+ColorError</f>
        <v>0.1916795</v>
      </c>
      <c r="K263" s="2">
        <f t="shared" ref="K263:K326" si="45">PeakMagnitude+α*(Stretch-1)-β*Color-Mb</f>
        <v>34.509165519999996</v>
      </c>
      <c r="L263" s="2">
        <f t="shared" ref="L263:L326" si="46">10^((ObservedDistanceModuli-25)/5)</f>
        <v>79.768808301734694</v>
      </c>
      <c r="M263" s="1">
        <f t="shared" ref="M263:M326" si="47">-(RedShift*Age*(-2*InitialTangentVelocity+UniverseAcceleration*Age))/(2+RedShift)*(1+RedShift)</f>
        <v>2.4494328242948219E+24</v>
      </c>
      <c r="N263" s="2">
        <f t="shared" ref="N263:N326" si="48">M263/Mpc</f>
        <v>79.380711716964996</v>
      </c>
      <c r="O263" s="2">
        <f t="shared" ref="O263:O326" si="49">(LOG10(T2LuminousDistance)*5+25)</f>
        <v>34.498574942077497</v>
      </c>
      <c r="P263" s="2">
        <f t="shared" ref="P263:P326" si="50">ObservedDistanceModuli-T2DistanceModuli</f>
        <v>1.0590577922499733E-2</v>
      </c>
      <c r="Q263" s="2">
        <f t="shared" ref="Q263:Q326" si="51">(ObservedDistanceModuli-T2DistanceModuli)^2/TotalError^2</f>
        <v>3.052727115538461E-3</v>
      </c>
      <c r="R263" s="2">
        <v>84.585130792592111</v>
      </c>
      <c r="S263" s="2">
        <f t="shared" ref="S263:S326" si="52">(LOG10(ΛCDMLuminousDistance)*5+25)</f>
        <v>34.636470125934729</v>
      </c>
      <c r="T263" s="2">
        <f t="shared" ref="T263:T326" si="53">ObservedDistanceModuli-ΛCDMDistanceModuli</f>
        <v>-0.12730460593473225</v>
      </c>
      <c r="U263" s="2">
        <f t="shared" ref="U263:U326" si="54">(ObservedDistanceModuli-ΛCDMDistanceModuli)^2/TotalError^2</f>
        <v>0.44109983782423384</v>
      </c>
    </row>
    <row r="264" spans="1:21" x14ac:dyDescent="0.25">
      <c r="A264" t="s">
        <v>540</v>
      </c>
      <c r="B264" s="2">
        <v>1.8749999999999999E-2</v>
      </c>
      <c r="C264" s="2">
        <v>8.4999999999999995E-4</v>
      </c>
      <c r="D264" s="2">
        <v>15.005000000000001</v>
      </c>
      <c r="E264" s="2">
        <v>8.34757E-2</v>
      </c>
      <c r="F264" s="2">
        <v>0.22883000000000001</v>
      </c>
      <c r="G264" s="2">
        <v>0.80989999999999995</v>
      </c>
      <c r="H264" s="2">
        <v>-8.4108000000000002E-2</v>
      </c>
      <c r="I264" s="2">
        <v>6.1423999999999999E-2</v>
      </c>
      <c r="J264" s="2">
        <f t="shared" si="44"/>
        <v>0.95479970000000003</v>
      </c>
      <c r="K264" s="2">
        <f t="shared" si="45"/>
        <v>34.494896050000001</v>
      </c>
      <c r="L264" s="2">
        <f t="shared" si="46"/>
        <v>79.246339376013182</v>
      </c>
      <c r="M264" s="1">
        <f t="shared" si="47"/>
        <v>2.4494328242948219E+24</v>
      </c>
      <c r="N264" s="2">
        <f t="shared" si="48"/>
        <v>79.380711716964996</v>
      </c>
      <c r="O264" s="2">
        <f t="shared" si="49"/>
        <v>34.498574942077497</v>
      </c>
      <c r="P264" s="2">
        <f t="shared" si="50"/>
        <v>-3.6788920774952771E-3</v>
      </c>
      <c r="Q264" s="2">
        <f t="shared" si="51"/>
        <v>1.4846003127314449E-5</v>
      </c>
      <c r="R264" s="2">
        <v>84.585130792592111</v>
      </c>
      <c r="S264" s="2">
        <f t="shared" si="52"/>
        <v>34.636470125934729</v>
      </c>
      <c r="T264" s="2">
        <f t="shared" si="53"/>
        <v>-0.14157407593472726</v>
      </c>
      <c r="U264" s="2">
        <f t="shared" si="54"/>
        <v>2.1985832933045717E-2</v>
      </c>
    </row>
    <row r="265" spans="1:21" x14ac:dyDescent="0.25">
      <c r="A265" t="s">
        <v>512</v>
      </c>
      <c r="B265" s="2">
        <v>1.9050000000000001E-2</v>
      </c>
      <c r="C265" s="2">
        <v>8.4999999999999995E-4</v>
      </c>
      <c r="D265" s="2">
        <v>15.338100000000001</v>
      </c>
      <c r="E265" s="2">
        <v>8.3345900000000001E-2</v>
      </c>
      <c r="F265" s="2">
        <v>0.28961999999999999</v>
      </c>
      <c r="G265" s="2">
        <v>0.11906</v>
      </c>
      <c r="H265" s="2">
        <v>3.3984E-2</v>
      </c>
      <c r="I265" s="2">
        <v>3.8089999999999999E-2</v>
      </c>
      <c r="J265" s="2">
        <f t="shared" si="44"/>
        <v>0.24049589999999998</v>
      </c>
      <c r="K265" s="2">
        <f t="shared" si="45"/>
        <v>34.467304220000003</v>
      </c>
      <c r="L265" s="2">
        <f t="shared" si="46"/>
        <v>78.245765548692972</v>
      </c>
      <c r="M265" s="1">
        <f t="shared" si="47"/>
        <v>2.4889867153623017E+24</v>
      </c>
      <c r="N265" s="2">
        <f t="shared" si="48"/>
        <v>80.662566027468813</v>
      </c>
      <c r="O265" s="2">
        <f t="shared" si="49"/>
        <v>34.53336016806567</v>
      </c>
      <c r="P265" s="2">
        <f t="shared" si="50"/>
        <v>-6.605594806566728E-2</v>
      </c>
      <c r="Q265" s="2">
        <f t="shared" si="51"/>
        <v>7.5441185872271055E-2</v>
      </c>
      <c r="R265" s="2">
        <v>85.957634434730664</v>
      </c>
      <c r="S265" s="2">
        <f t="shared" si="52"/>
        <v>34.671422275716424</v>
      </c>
      <c r="T265" s="2">
        <f t="shared" si="53"/>
        <v>-0.20411805571642105</v>
      </c>
      <c r="U265" s="2">
        <f t="shared" si="54"/>
        <v>0.72035652114985915</v>
      </c>
    </row>
    <row r="266" spans="1:21" x14ac:dyDescent="0.25">
      <c r="A266" t="s">
        <v>513</v>
      </c>
      <c r="B266" s="2">
        <v>1.9470000000000001E-2</v>
      </c>
      <c r="C266" s="2">
        <v>8.4999999999999995E-4</v>
      </c>
      <c r="D266" s="2">
        <v>15.654199999999999</v>
      </c>
      <c r="E266" s="2">
        <v>0.13453000000000001</v>
      </c>
      <c r="F266" s="2">
        <v>-2.0715499999999998</v>
      </c>
      <c r="G266" s="2">
        <v>5.6755E-2</v>
      </c>
      <c r="H266" s="2">
        <v>-7.8569E-2</v>
      </c>
      <c r="I266" s="2">
        <v>4.1632000000000002E-2</v>
      </c>
      <c r="J266" s="2">
        <f t="shared" si="44"/>
        <v>0.23291700000000001</v>
      </c>
      <c r="K266" s="2">
        <f t="shared" si="45"/>
        <v>34.788603119999998</v>
      </c>
      <c r="L266" s="2">
        <f t="shared" si="46"/>
        <v>90.723672881708978</v>
      </c>
      <c r="M266" s="1">
        <f t="shared" si="47"/>
        <v>2.5443811834449328E+24</v>
      </c>
      <c r="N266" s="2">
        <f t="shared" si="48"/>
        <v>82.457778477456259</v>
      </c>
      <c r="O266" s="2">
        <f t="shared" si="49"/>
        <v>34.581158150751477</v>
      </c>
      <c r="P266" s="2">
        <f t="shared" si="50"/>
        <v>0.20744496924852029</v>
      </c>
      <c r="Q266" s="2">
        <f t="shared" si="51"/>
        <v>0.79323786874304358</v>
      </c>
      <c r="R266" s="2">
        <v>87.880145014837169</v>
      </c>
      <c r="S266" s="2">
        <f t="shared" si="52"/>
        <v>34.719453824486081</v>
      </c>
      <c r="T266" s="2">
        <f t="shared" si="53"/>
        <v>6.9149295513916798E-2</v>
      </c>
      <c r="U266" s="2">
        <f t="shared" si="54"/>
        <v>8.8140019940792166E-2</v>
      </c>
    </row>
    <row r="267" spans="1:21" x14ac:dyDescent="0.25">
      <c r="A267" t="s">
        <v>513</v>
      </c>
      <c r="B267" s="2">
        <v>1.9470000000000001E-2</v>
      </c>
      <c r="C267" s="2">
        <v>8.4999999999999995E-4</v>
      </c>
      <c r="D267" s="2">
        <v>15.7241</v>
      </c>
      <c r="E267" s="2">
        <v>0.13614000000000001</v>
      </c>
      <c r="F267" s="2">
        <v>-2.29704</v>
      </c>
      <c r="G267" s="2">
        <v>0.10573</v>
      </c>
      <c r="H267" s="2">
        <v>-7.7659000000000006E-2</v>
      </c>
      <c r="I267" s="2">
        <v>4.5482000000000002E-2</v>
      </c>
      <c r="J267" s="2">
        <f t="shared" si="44"/>
        <v>0.28735200000000005</v>
      </c>
      <c r="K267" s="2">
        <f t="shared" si="45"/>
        <v>34.822507790000003</v>
      </c>
      <c r="L267" s="2">
        <f t="shared" si="46"/>
        <v>92.151319459087446</v>
      </c>
      <c r="M267" s="1">
        <f t="shared" si="47"/>
        <v>2.5443811834449328E+24</v>
      </c>
      <c r="N267" s="2">
        <f t="shared" si="48"/>
        <v>82.457778477456259</v>
      </c>
      <c r="O267" s="2">
        <f t="shared" si="49"/>
        <v>34.581158150751477</v>
      </c>
      <c r="P267" s="2">
        <f t="shared" si="50"/>
        <v>0.2413496392485257</v>
      </c>
      <c r="Q267" s="2">
        <f t="shared" si="51"/>
        <v>0.70544776127334696</v>
      </c>
      <c r="R267" s="2">
        <v>87.880145014837169</v>
      </c>
      <c r="S267" s="2">
        <f t="shared" si="52"/>
        <v>34.719453824486081</v>
      </c>
      <c r="T267" s="2">
        <f t="shared" si="53"/>
        <v>0.10305396551392221</v>
      </c>
      <c r="U267" s="2">
        <f t="shared" si="54"/>
        <v>0.12861776771791456</v>
      </c>
    </row>
    <row r="268" spans="1:21" x14ac:dyDescent="0.25">
      <c r="A268" t="s">
        <v>481</v>
      </c>
      <c r="B268" s="2">
        <v>1.975E-2</v>
      </c>
      <c r="C268" s="2">
        <v>8.4999999999999995E-4</v>
      </c>
      <c r="D268" s="2">
        <v>15.911300000000001</v>
      </c>
      <c r="E268" s="2">
        <v>5.0894200000000001E-2</v>
      </c>
      <c r="F268" s="2">
        <v>-2.7108300000000001</v>
      </c>
      <c r="G268" s="2">
        <v>0.18764</v>
      </c>
      <c r="H268" s="2">
        <v>-9.859999999999999E-4</v>
      </c>
      <c r="I268" s="2">
        <v>5.2107000000000001E-2</v>
      </c>
      <c r="J268" s="2">
        <f t="shared" si="44"/>
        <v>0.29064119999999999</v>
      </c>
      <c r="K268" s="2">
        <f t="shared" si="45"/>
        <v>34.708894170000001</v>
      </c>
      <c r="L268" s="2">
        <f t="shared" si="46"/>
        <v>87.453830008663957</v>
      </c>
      <c r="M268" s="1">
        <f t="shared" si="47"/>
        <v>2.5813231508885412E+24</v>
      </c>
      <c r="N268" s="2">
        <f t="shared" si="48"/>
        <v>83.654986108060626</v>
      </c>
      <c r="O268" s="2">
        <f t="shared" si="49"/>
        <v>34.612459157136541</v>
      </c>
      <c r="P268" s="2">
        <f t="shared" si="50"/>
        <v>9.6435012863459235E-2</v>
      </c>
      <c r="Q268" s="2">
        <f t="shared" si="51"/>
        <v>0.11009183981259713</v>
      </c>
      <c r="R268" s="2">
        <v>89.162470190872753</v>
      </c>
      <c r="S268" s="2">
        <f t="shared" si="52"/>
        <v>34.75091045916912</v>
      </c>
      <c r="T268" s="2">
        <f t="shared" si="53"/>
        <v>-4.2016289169119148E-2</v>
      </c>
      <c r="U268" s="2">
        <f t="shared" si="54"/>
        <v>2.0898784647502409E-2</v>
      </c>
    </row>
    <row r="269" spans="1:21" x14ac:dyDescent="0.25">
      <c r="A269" t="s">
        <v>481</v>
      </c>
      <c r="B269" s="2">
        <v>1.975E-2</v>
      </c>
      <c r="C269" s="2">
        <v>8.4999999999999995E-4</v>
      </c>
      <c r="D269" s="2">
        <v>15.8415</v>
      </c>
      <c r="E269" s="2">
        <v>5.1025099999999997E-2</v>
      </c>
      <c r="F269" s="2">
        <v>-2.5005199999999999</v>
      </c>
      <c r="G269" s="2">
        <v>0.11117</v>
      </c>
      <c r="H269" s="2">
        <v>-9.1299999999999992E-3</v>
      </c>
      <c r="I269" s="2">
        <v>3.4636E-2</v>
      </c>
      <c r="J269" s="2">
        <f t="shared" si="44"/>
        <v>0.19683110000000001</v>
      </c>
      <c r="K269" s="2">
        <f t="shared" si="45"/>
        <v>34.695500459999998</v>
      </c>
      <c r="L269" s="2">
        <f t="shared" si="46"/>
        <v>86.916072197795643</v>
      </c>
      <c r="M269" s="1">
        <f t="shared" si="47"/>
        <v>2.5813231508885412E+24</v>
      </c>
      <c r="N269" s="2">
        <f t="shared" si="48"/>
        <v>83.654986108060626</v>
      </c>
      <c r="O269" s="2">
        <f t="shared" si="49"/>
        <v>34.612459157136541</v>
      </c>
      <c r="P269" s="2">
        <f t="shared" si="50"/>
        <v>8.3041302863456679E-2</v>
      </c>
      <c r="Q269" s="2">
        <f t="shared" si="51"/>
        <v>0.17799215843260602</v>
      </c>
      <c r="R269" s="2">
        <v>89.162470190872753</v>
      </c>
      <c r="S269" s="2">
        <f t="shared" si="52"/>
        <v>34.75091045916912</v>
      </c>
      <c r="T269" s="2">
        <f t="shared" si="53"/>
        <v>-5.5409999169121704E-2</v>
      </c>
      <c r="U269" s="2">
        <f t="shared" si="54"/>
        <v>7.9248098087534427E-2</v>
      </c>
    </row>
    <row r="270" spans="1:21" x14ac:dyDescent="0.25">
      <c r="A270" t="s">
        <v>542</v>
      </c>
      <c r="B270" s="2">
        <v>1.976E-2</v>
      </c>
      <c r="C270" s="2">
        <v>8.4999999999999995E-4</v>
      </c>
      <c r="D270" s="2">
        <v>16.3508</v>
      </c>
      <c r="E270" s="2">
        <v>5.0853200000000001E-2</v>
      </c>
      <c r="F270" s="2">
        <v>-2.4148000000000001</v>
      </c>
      <c r="G270" s="2">
        <v>0.13650999999999999</v>
      </c>
      <c r="H270" s="2">
        <v>0.14796000000000001</v>
      </c>
      <c r="I270" s="2">
        <v>3.2689999999999997E-2</v>
      </c>
      <c r="J270" s="2">
        <f t="shared" si="44"/>
        <v>0.2200532</v>
      </c>
      <c r="K270" s="2">
        <f t="shared" si="45"/>
        <v>34.725709600000002</v>
      </c>
      <c r="L270" s="2">
        <f t="shared" si="46"/>
        <v>88.133683174041238</v>
      </c>
      <c r="M270" s="1">
        <f t="shared" si="47"/>
        <v>2.5826426891207041E+24</v>
      </c>
      <c r="N270" s="2">
        <f t="shared" si="48"/>
        <v>83.697749429825535</v>
      </c>
      <c r="O270" s="2">
        <f t="shared" si="49"/>
        <v>34.613568901474743</v>
      </c>
      <c r="P270" s="2">
        <f t="shared" si="50"/>
        <v>0.1121406985252591</v>
      </c>
      <c r="Q270" s="2">
        <f t="shared" si="51"/>
        <v>0.25969951414243903</v>
      </c>
      <c r="R270" s="2">
        <v>89.208277154906582</v>
      </c>
      <c r="S270" s="2">
        <f t="shared" si="52"/>
        <v>34.752025760441668</v>
      </c>
      <c r="T270" s="2">
        <f t="shared" si="53"/>
        <v>-2.6316160441666625E-2</v>
      </c>
      <c r="U270" s="2">
        <f t="shared" si="54"/>
        <v>1.4301766201877168E-2</v>
      </c>
    </row>
    <row r="271" spans="1:21" x14ac:dyDescent="0.25">
      <c r="A271" t="s">
        <v>514</v>
      </c>
      <c r="B271" s="2">
        <v>1.9949999999999999E-2</v>
      </c>
      <c r="C271" s="2">
        <v>8.4999999999999995E-4</v>
      </c>
      <c r="D271" s="2">
        <v>15.565300000000001</v>
      </c>
      <c r="E271" s="2">
        <v>5.5849700000000002E-2</v>
      </c>
      <c r="F271" s="2">
        <v>-1.4249499999999999</v>
      </c>
      <c r="G271" s="2">
        <v>0.10741000000000001</v>
      </c>
      <c r="H271" s="2">
        <v>4.6849000000000002E-2</v>
      </c>
      <c r="I271" s="2">
        <v>3.6704000000000001E-2</v>
      </c>
      <c r="J271" s="2">
        <f t="shared" si="44"/>
        <v>0.19996370000000002</v>
      </c>
      <c r="K271" s="2">
        <f t="shared" si="45"/>
        <v>34.402194979999997</v>
      </c>
      <c r="L271" s="2">
        <f t="shared" si="46"/>
        <v>75.934475237205504</v>
      </c>
      <c r="M271" s="1">
        <f t="shared" si="47"/>
        <v>2.6077163030943972E+24</v>
      </c>
      <c r="N271" s="2">
        <f t="shared" si="48"/>
        <v>84.510329918992937</v>
      </c>
      <c r="O271" s="2">
        <f t="shared" si="49"/>
        <v>34.634548985732152</v>
      </c>
      <c r="P271" s="2">
        <f t="shared" si="50"/>
        <v>-0.23235400573215514</v>
      </c>
      <c r="Q271" s="2">
        <f t="shared" si="51"/>
        <v>1.3501996774987761</v>
      </c>
      <c r="R271" s="2">
        <v>90.078735717773782</v>
      </c>
      <c r="S271" s="2">
        <f t="shared" si="52"/>
        <v>34.773111410479984</v>
      </c>
      <c r="T271" s="2">
        <f t="shared" si="53"/>
        <v>-0.37091643047998701</v>
      </c>
      <c r="U271" s="2">
        <f t="shared" si="54"/>
        <v>3.4407238294052647</v>
      </c>
    </row>
    <row r="272" spans="1:21" x14ac:dyDescent="0.25">
      <c r="A272" t="s">
        <v>516</v>
      </c>
      <c r="B272" s="2">
        <v>2.001E-2</v>
      </c>
      <c r="C272" s="2">
        <v>8.4999999999999995E-4</v>
      </c>
      <c r="D272" s="2">
        <v>15.452</v>
      </c>
      <c r="E272" s="2">
        <v>7.2618799999999997E-2</v>
      </c>
      <c r="F272" s="2">
        <v>-0.98852200000000001</v>
      </c>
      <c r="G272" s="2">
        <v>7.5949000000000003E-2</v>
      </c>
      <c r="H272" s="2">
        <v>-6.7616999999999997E-2</v>
      </c>
      <c r="I272" s="2">
        <v>3.2433999999999998E-2</v>
      </c>
      <c r="J272" s="2">
        <f t="shared" si="44"/>
        <v>0.18100179999999999</v>
      </c>
      <c r="K272" s="2">
        <f t="shared" si="45"/>
        <v>34.711328475999998</v>
      </c>
      <c r="L272" s="2">
        <f t="shared" si="46"/>
        <v>87.551924166098118</v>
      </c>
      <c r="M272" s="1">
        <f t="shared" si="47"/>
        <v>2.6156352287921287E+24</v>
      </c>
      <c r="N272" s="2">
        <f t="shared" si="48"/>
        <v>84.766964823075554</v>
      </c>
      <c r="O272" s="2">
        <f t="shared" si="49"/>
        <v>34.641133165156091</v>
      </c>
      <c r="P272" s="2">
        <f t="shared" si="50"/>
        <v>7.0195310843907066E-2</v>
      </c>
      <c r="Q272" s="2">
        <f t="shared" si="51"/>
        <v>0.150400893219481</v>
      </c>
      <c r="R272" s="2">
        <v>90.353667198372236</v>
      </c>
      <c r="S272" s="2">
        <f t="shared" si="52"/>
        <v>34.779728920162462</v>
      </c>
      <c r="T272" s="2">
        <f t="shared" si="53"/>
        <v>-6.8400444162463714E-2</v>
      </c>
      <c r="U272" s="2">
        <f t="shared" si="54"/>
        <v>0.14280784187203857</v>
      </c>
    </row>
    <row r="273" spans="1:21" x14ac:dyDescent="0.25">
      <c r="A273" t="s">
        <v>517</v>
      </c>
      <c r="B273" s="2">
        <v>2.0060000000000001E-2</v>
      </c>
      <c r="C273" s="2">
        <v>8.5999999999999998E-4</v>
      </c>
      <c r="D273" s="2">
        <v>14.844099999999999</v>
      </c>
      <c r="E273" s="2">
        <v>3.1726499999999998E-2</v>
      </c>
      <c r="F273" s="2">
        <v>0.85558999999999996</v>
      </c>
      <c r="G273" s="2">
        <v>7.1695999999999996E-2</v>
      </c>
      <c r="H273" s="2">
        <v>-0.138261</v>
      </c>
      <c r="I273" s="2">
        <v>2.6145999999999999E-2</v>
      </c>
      <c r="J273" s="2">
        <f t="shared" si="44"/>
        <v>0.1295685</v>
      </c>
      <c r="K273" s="2">
        <f t="shared" si="45"/>
        <v>34.595628660000003</v>
      </c>
      <c r="L273" s="2">
        <f t="shared" si="46"/>
        <v>83.009105125275852</v>
      </c>
      <c r="M273" s="1">
        <f t="shared" si="47"/>
        <v>2.6222346790127176E+24</v>
      </c>
      <c r="N273" s="2">
        <f t="shared" si="48"/>
        <v>84.980838439144947</v>
      </c>
      <c r="O273" s="2">
        <f t="shared" si="49"/>
        <v>34.64660505808483</v>
      </c>
      <c r="P273" s="2">
        <f t="shared" si="50"/>
        <v>-5.0976398084827679E-2</v>
      </c>
      <c r="Q273" s="2">
        <f t="shared" si="51"/>
        <v>0.15478876287227394</v>
      </c>
      <c r="R273" s="2">
        <v>90.582795034172008</v>
      </c>
      <c r="S273" s="2">
        <f t="shared" si="52"/>
        <v>34.785228585995554</v>
      </c>
      <c r="T273" s="2">
        <f t="shared" si="53"/>
        <v>-0.18959992599555164</v>
      </c>
      <c r="U273" s="2">
        <f t="shared" si="54"/>
        <v>2.1412997433317105</v>
      </c>
    </row>
    <row r="274" spans="1:21" x14ac:dyDescent="0.25">
      <c r="A274" t="s">
        <v>519</v>
      </c>
      <c r="B274" s="2">
        <v>2.019E-2</v>
      </c>
      <c r="C274" s="2">
        <v>8.5999999999999998E-4</v>
      </c>
      <c r="D274" s="2">
        <v>15.2331</v>
      </c>
      <c r="E274" s="2">
        <v>3.1036399999999999E-2</v>
      </c>
      <c r="F274" s="2">
        <v>1.2545299999999999</v>
      </c>
      <c r="G274" s="2">
        <v>0.1241</v>
      </c>
      <c r="H274" s="2">
        <v>6.1724000000000001E-2</v>
      </c>
      <c r="I274" s="2">
        <v>2.3199999999999998E-2</v>
      </c>
      <c r="J274" s="2">
        <f t="shared" si="44"/>
        <v>0.17833640000000001</v>
      </c>
      <c r="K274" s="2">
        <f t="shared" si="45"/>
        <v>34.417319790000001</v>
      </c>
      <c r="L274" s="2">
        <f t="shared" si="46"/>
        <v>76.465222749160802</v>
      </c>
      <c r="M274" s="1">
        <f t="shared" si="47"/>
        <v>2.6393947192399958E+24</v>
      </c>
      <c r="N274" s="2">
        <f t="shared" si="48"/>
        <v>85.536957469159688</v>
      </c>
      <c r="O274" s="2">
        <f t="shared" si="49"/>
        <v>34.660768992179669</v>
      </c>
      <c r="P274" s="2">
        <f t="shared" si="50"/>
        <v>-0.24344920217966859</v>
      </c>
      <c r="Q274" s="2">
        <f t="shared" si="51"/>
        <v>1.8635314232376441</v>
      </c>
      <c r="R274" s="2">
        <v>91.178605124975789</v>
      </c>
      <c r="S274" s="2">
        <f t="shared" si="52"/>
        <v>34.799464719810103</v>
      </c>
      <c r="T274" s="2">
        <f t="shared" si="53"/>
        <v>-0.38214492981010295</v>
      </c>
      <c r="U274" s="2">
        <f t="shared" si="54"/>
        <v>4.5917286227649932</v>
      </c>
    </row>
    <row r="275" spans="1:21" x14ac:dyDescent="0.25">
      <c r="A275" t="s">
        <v>519</v>
      </c>
      <c r="B275" s="2">
        <v>2.019E-2</v>
      </c>
      <c r="C275" s="2">
        <v>8.5999999999999998E-4</v>
      </c>
      <c r="D275" s="2">
        <v>15.231199999999999</v>
      </c>
      <c r="E275" s="2">
        <v>4.3223900000000003E-2</v>
      </c>
      <c r="F275" s="2">
        <v>0.47147</v>
      </c>
      <c r="G275" s="2">
        <v>0.13342999999999999</v>
      </c>
      <c r="H275" s="2">
        <v>-6.1337000000000003E-2</v>
      </c>
      <c r="I275" s="2">
        <v>3.1565999999999997E-2</v>
      </c>
      <c r="J275" s="2">
        <f t="shared" si="44"/>
        <v>0.20821990000000001</v>
      </c>
      <c r="K275" s="2">
        <f t="shared" si="45"/>
        <v>34.685490899999998</v>
      </c>
      <c r="L275" s="2">
        <f t="shared" si="46"/>
        <v>86.51634822784662</v>
      </c>
      <c r="M275" s="1">
        <f t="shared" si="47"/>
        <v>2.6393947192399958E+24</v>
      </c>
      <c r="N275" s="2">
        <f t="shared" si="48"/>
        <v>85.536957469159688</v>
      </c>
      <c r="O275" s="2">
        <f t="shared" si="49"/>
        <v>34.660768992179669</v>
      </c>
      <c r="P275" s="2">
        <f t="shared" si="50"/>
        <v>2.4721907820328681E-2</v>
      </c>
      <c r="Q275" s="2">
        <f t="shared" si="51"/>
        <v>1.4096766248886753E-2</v>
      </c>
      <c r="R275" s="2">
        <v>91.178605124975789</v>
      </c>
      <c r="S275" s="2">
        <f t="shared" si="52"/>
        <v>34.799464719810103</v>
      </c>
      <c r="T275" s="2">
        <f t="shared" si="53"/>
        <v>-0.11397381981010568</v>
      </c>
      <c r="U275" s="2">
        <f t="shared" si="54"/>
        <v>0.29961650968306464</v>
      </c>
    </row>
    <row r="276" spans="1:21" x14ac:dyDescent="0.25">
      <c r="A276" t="s">
        <v>520</v>
      </c>
      <c r="B276" s="2">
        <v>2.0230000000000001E-2</v>
      </c>
      <c r="C276" s="2">
        <v>8.4999999999999995E-4</v>
      </c>
      <c r="D276" s="2">
        <v>15.489699999999999</v>
      </c>
      <c r="E276" s="2">
        <v>3.6302800000000003E-2</v>
      </c>
      <c r="F276" s="2">
        <v>-1.6565799999999999</v>
      </c>
      <c r="G276" s="2">
        <v>7.9812999999999995E-2</v>
      </c>
      <c r="H276" s="2">
        <v>-4.5762999999999998E-2</v>
      </c>
      <c r="I276" s="2">
        <v>2.8545000000000001E-2</v>
      </c>
      <c r="J276" s="2">
        <f t="shared" si="44"/>
        <v>0.14466079999999998</v>
      </c>
      <c r="K276" s="2">
        <f t="shared" si="45"/>
        <v>34.582420929999998</v>
      </c>
      <c r="L276" s="2">
        <f t="shared" si="46"/>
        <v>82.505744204863646</v>
      </c>
      <c r="M276" s="1">
        <f t="shared" si="47"/>
        <v>2.6446751586499784E+24</v>
      </c>
      <c r="N276" s="2">
        <f t="shared" si="48"/>
        <v>85.708084856032769</v>
      </c>
      <c r="O276" s="2">
        <f t="shared" si="49"/>
        <v>34.665108954583928</v>
      </c>
      <c r="P276" s="2">
        <f t="shared" si="50"/>
        <v>-8.2688024583930542E-2</v>
      </c>
      <c r="Q276" s="2">
        <f t="shared" si="51"/>
        <v>0.32672585906863361</v>
      </c>
      <c r="R276" s="2">
        <v>91.361953889531762</v>
      </c>
      <c r="S276" s="2">
        <f t="shared" si="52"/>
        <v>34.803826894655977</v>
      </c>
      <c r="T276" s="2">
        <f t="shared" si="53"/>
        <v>-0.22140596465597895</v>
      </c>
      <c r="U276" s="2">
        <f t="shared" si="54"/>
        <v>2.3424854829356057</v>
      </c>
    </row>
    <row r="277" spans="1:21" x14ac:dyDescent="0.25">
      <c r="A277" t="s">
        <v>520</v>
      </c>
      <c r="B277" s="2">
        <v>2.0230000000000001E-2</v>
      </c>
      <c r="C277" s="2">
        <v>8.4999999999999995E-4</v>
      </c>
      <c r="D277" s="2">
        <v>15.596</v>
      </c>
      <c r="E277" s="2">
        <v>4.4925E-2</v>
      </c>
      <c r="F277" s="2">
        <v>-1.2573000000000001</v>
      </c>
      <c r="G277" s="2">
        <v>0.21560000000000001</v>
      </c>
      <c r="H277" s="2">
        <v>5.7733E-2</v>
      </c>
      <c r="I277" s="2">
        <v>5.1945999999999999E-2</v>
      </c>
      <c r="J277" s="2">
        <f t="shared" si="44"/>
        <v>0.312471</v>
      </c>
      <c r="K277" s="2">
        <f t="shared" si="45"/>
        <v>34.423472610000005</v>
      </c>
      <c r="L277" s="2">
        <f t="shared" si="46"/>
        <v>76.682192544678713</v>
      </c>
      <c r="M277" s="1">
        <f t="shared" si="47"/>
        <v>2.6446751586499784E+24</v>
      </c>
      <c r="N277" s="2">
        <f t="shared" si="48"/>
        <v>85.708084856032769</v>
      </c>
      <c r="O277" s="2">
        <f t="shared" si="49"/>
        <v>34.665108954583928</v>
      </c>
      <c r="P277" s="2">
        <f t="shared" si="50"/>
        <v>-0.2416363445839238</v>
      </c>
      <c r="Q277" s="2">
        <f t="shared" si="51"/>
        <v>0.59800536441024699</v>
      </c>
      <c r="R277" s="2">
        <v>91.361953889531762</v>
      </c>
      <c r="S277" s="2">
        <f t="shared" si="52"/>
        <v>34.803826894655977</v>
      </c>
      <c r="T277" s="2">
        <f t="shared" si="53"/>
        <v>-0.38035428465597221</v>
      </c>
      <c r="U277" s="2">
        <f t="shared" si="54"/>
        <v>1.4816894590105607</v>
      </c>
    </row>
    <row r="278" spans="1:21" x14ac:dyDescent="0.25">
      <c r="A278" t="s">
        <v>520</v>
      </c>
      <c r="B278" s="2">
        <v>2.0230000000000001E-2</v>
      </c>
      <c r="C278" s="2">
        <v>8.4999999999999995E-4</v>
      </c>
      <c r="D278" s="2">
        <v>15.450799999999999</v>
      </c>
      <c r="E278" s="2">
        <v>3.3084200000000001E-2</v>
      </c>
      <c r="F278" s="2">
        <v>-1.5225200000000001</v>
      </c>
      <c r="G278" s="2">
        <v>4.6025000000000003E-2</v>
      </c>
      <c r="H278" s="2">
        <v>-4.3913000000000001E-2</v>
      </c>
      <c r="I278" s="2">
        <v>2.6977000000000001E-2</v>
      </c>
      <c r="J278" s="2">
        <f t="shared" si="44"/>
        <v>0.10608620000000001</v>
      </c>
      <c r="K278" s="2">
        <f t="shared" si="45"/>
        <v>34.55743725</v>
      </c>
      <c r="L278" s="2">
        <f t="shared" si="46"/>
        <v>81.561921748245837</v>
      </c>
      <c r="M278" s="1">
        <f t="shared" si="47"/>
        <v>2.6446751586499784E+24</v>
      </c>
      <c r="N278" s="2">
        <f t="shared" si="48"/>
        <v>85.708084856032769</v>
      </c>
      <c r="O278" s="2">
        <f t="shared" si="49"/>
        <v>34.665108954583928</v>
      </c>
      <c r="P278" s="2">
        <f t="shared" si="50"/>
        <v>-0.10767170458392883</v>
      </c>
      <c r="Q278" s="2">
        <f t="shared" si="51"/>
        <v>1.0301142394223826</v>
      </c>
      <c r="R278" s="2">
        <v>91.361953889531762</v>
      </c>
      <c r="S278" s="2">
        <f t="shared" si="52"/>
        <v>34.803826894655977</v>
      </c>
      <c r="T278" s="2">
        <f t="shared" si="53"/>
        <v>-0.24638964465597724</v>
      </c>
      <c r="U278" s="2">
        <f t="shared" si="54"/>
        <v>5.3942008835694208</v>
      </c>
    </row>
    <row r="279" spans="1:21" x14ac:dyDescent="0.25">
      <c r="A279" t="s">
        <v>520</v>
      </c>
      <c r="B279" s="2">
        <v>2.0230000000000001E-2</v>
      </c>
      <c r="C279" s="2">
        <v>8.4999999999999995E-4</v>
      </c>
      <c r="D279" s="2">
        <v>15.4924</v>
      </c>
      <c r="E279" s="2">
        <v>3.8463600000000001E-2</v>
      </c>
      <c r="F279" s="2">
        <v>-1.0906</v>
      </c>
      <c r="G279" s="2">
        <v>7.9582E-2</v>
      </c>
      <c r="H279" s="2">
        <v>-2.9543E-2</v>
      </c>
      <c r="I279" s="2">
        <v>2.8729000000000001E-2</v>
      </c>
      <c r="J279" s="2">
        <f t="shared" si="44"/>
        <v>0.14677460000000001</v>
      </c>
      <c r="K279" s="2">
        <f t="shared" si="45"/>
        <v>34.617551390000003</v>
      </c>
      <c r="L279" s="2">
        <f t="shared" si="46"/>
        <v>83.851392263198434</v>
      </c>
      <c r="M279" s="1">
        <f t="shared" si="47"/>
        <v>2.6446751586499784E+24</v>
      </c>
      <c r="N279" s="2">
        <f t="shared" si="48"/>
        <v>85.708084856032769</v>
      </c>
      <c r="O279" s="2">
        <f t="shared" si="49"/>
        <v>34.665108954583928</v>
      </c>
      <c r="P279" s="2">
        <f t="shared" si="50"/>
        <v>-4.7557564583925682E-2</v>
      </c>
      <c r="Q279" s="2">
        <f t="shared" si="51"/>
        <v>0.10498745346016976</v>
      </c>
      <c r="R279" s="2">
        <v>91.361953889531762</v>
      </c>
      <c r="S279" s="2">
        <f t="shared" si="52"/>
        <v>34.803826894655977</v>
      </c>
      <c r="T279" s="2">
        <f t="shared" si="53"/>
        <v>-0.18627550465597409</v>
      </c>
      <c r="U279" s="2">
        <f t="shared" si="54"/>
        <v>1.610681558849216</v>
      </c>
    </row>
    <row r="280" spans="1:21" x14ac:dyDescent="0.25">
      <c r="A280" t="s">
        <v>518</v>
      </c>
      <c r="B280" s="2">
        <v>2.0240000000000001E-2</v>
      </c>
      <c r="C280" s="2">
        <v>8.4999999999999995E-4</v>
      </c>
      <c r="D280" s="2">
        <v>15.513500000000001</v>
      </c>
      <c r="E280" s="2">
        <v>4.2642100000000002E-2</v>
      </c>
      <c r="F280" s="2">
        <v>0.94186000000000003</v>
      </c>
      <c r="G280" s="2">
        <v>0.10233</v>
      </c>
      <c r="H280" s="2">
        <v>-3.7793E-2</v>
      </c>
      <c r="I280" s="2">
        <v>2.7629999999999998E-2</v>
      </c>
      <c r="J280" s="2">
        <f t="shared" si="44"/>
        <v>0.17260209999999998</v>
      </c>
      <c r="K280" s="2">
        <f t="shared" si="45"/>
        <v>34.96324551</v>
      </c>
      <c r="L280" s="2">
        <f t="shared" si="46"/>
        <v>98.321637294845161</v>
      </c>
      <c r="M280" s="1">
        <f t="shared" si="47"/>
        <v>2.6459952998991166E+24</v>
      </c>
      <c r="N280" s="2">
        <f t="shared" si="48"/>
        <v>85.75086772024693</v>
      </c>
      <c r="O280" s="2">
        <f t="shared" si="49"/>
        <v>34.666192616997272</v>
      </c>
      <c r="P280" s="2">
        <f t="shared" si="50"/>
        <v>0.29705289300272852</v>
      </c>
      <c r="Q280" s="2">
        <f t="shared" si="51"/>
        <v>2.9619343065705896</v>
      </c>
      <c r="R280" s="2">
        <v>91.407792741056255</v>
      </c>
      <c r="S280" s="2">
        <f t="shared" si="52"/>
        <v>34.804916109969682</v>
      </c>
      <c r="T280" s="2">
        <f t="shared" si="53"/>
        <v>0.15832940003031837</v>
      </c>
      <c r="U280" s="2">
        <f t="shared" si="54"/>
        <v>0.8414551667218394</v>
      </c>
    </row>
    <row r="281" spans="1:21" x14ac:dyDescent="0.25">
      <c r="A281" t="s">
        <v>898</v>
      </c>
      <c r="B281" s="2">
        <v>2.034E-2</v>
      </c>
      <c r="C281" s="2">
        <v>8.7000000000000001E-4</v>
      </c>
      <c r="D281" s="2">
        <v>15.585000000000001</v>
      </c>
      <c r="E281" s="2">
        <v>5.0502100000000001E-2</v>
      </c>
      <c r="F281" s="2">
        <v>0.56679999999999997</v>
      </c>
      <c r="G281" s="2">
        <v>0.10847999999999999</v>
      </c>
      <c r="H281" s="2">
        <v>1.1898000000000001E-2</v>
      </c>
      <c r="I281" s="2">
        <v>2.886E-2</v>
      </c>
      <c r="J281" s="2">
        <f t="shared" si="44"/>
        <v>0.18784209999999998</v>
      </c>
      <c r="K281" s="2">
        <f t="shared" si="45"/>
        <v>34.82407886</v>
      </c>
      <c r="L281" s="2">
        <f t="shared" si="46"/>
        <v>92.218015475378095</v>
      </c>
      <c r="M281" s="1">
        <f t="shared" si="47"/>
        <v>2.6591974030652876E+24</v>
      </c>
      <c r="N281" s="2">
        <f t="shared" si="48"/>
        <v>86.178718745634072</v>
      </c>
      <c r="O281" s="2">
        <f t="shared" si="49"/>
        <v>34.677000164830588</v>
      </c>
      <c r="P281" s="2">
        <f t="shared" si="50"/>
        <v>0.1470786951694123</v>
      </c>
      <c r="Q281" s="2">
        <f t="shared" si="51"/>
        <v>0.61307508488901719</v>
      </c>
      <c r="R281" s="2">
        <v>91.866217782720909</v>
      </c>
      <c r="S281" s="2">
        <f t="shared" si="52"/>
        <v>34.815779182186105</v>
      </c>
      <c r="T281" s="2">
        <f t="shared" si="53"/>
        <v>8.2996778138948457E-3</v>
      </c>
      <c r="U281" s="2">
        <f t="shared" si="54"/>
        <v>1.952255243173367E-3</v>
      </c>
    </row>
    <row r="282" spans="1:21" x14ac:dyDescent="0.25">
      <c r="A282" t="s">
        <v>522</v>
      </c>
      <c r="B282" s="2">
        <v>2.034E-2</v>
      </c>
      <c r="C282" s="2">
        <v>8.7000000000000001E-4</v>
      </c>
      <c r="D282" s="2">
        <v>15.731</v>
      </c>
      <c r="E282" s="2">
        <v>8.7737399999999993E-2</v>
      </c>
      <c r="F282" s="2">
        <v>0.80401999999999996</v>
      </c>
      <c r="G282" s="2">
        <v>0.20183000000000001</v>
      </c>
      <c r="H282" s="2">
        <v>0.12111</v>
      </c>
      <c r="I282" s="2">
        <v>5.9385E-2</v>
      </c>
      <c r="J282" s="2">
        <f t="shared" si="44"/>
        <v>0.34895240000000005</v>
      </c>
      <c r="K282" s="2">
        <f t="shared" si="45"/>
        <v>34.663116639999998</v>
      </c>
      <c r="L282" s="2">
        <f t="shared" si="46"/>
        <v>85.629484199592909</v>
      </c>
      <c r="M282" s="1">
        <f t="shared" si="47"/>
        <v>2.6591974030652876E+24</v>
      </c>
      <c r="N282" s="2">
        <f t="shared" si="48"/>
        <v>86.178718745634072</v>
      </c>
      <c r="O282" s="2">
        <f t="shared" si="49"/>
        <v>34.677000164830588</v>
      </c>
      <c r="P282" s="2">
        <f t="shared" si="50"/>
        <v>-1.3883524830589522E-2</v>
      </c>
      <c r="Q282" s="2">
        <f t="shared" si="51"/>
        <v>1.5829496582196875E-3</v>
      </c>
      <c r="R282" s="2">
        <v>91.866217782720909</v>
      </c>
      <c r="S282" s="2">
        <f t="shared" si="52"/>
        <v>34.815779182186105</v>
      </c>
      <c r="T282" s="2">
        <f t="shared" si="53"/>
        <v>-0.15266254218610698</v>
      </c>
      <c r="U282" s="2">
        <f t="shared" si="54"/>
        <v>0.19139588708743807</v>
      </c>
    </row>
    <row r="283" spans="1:21" x14ac:dyDescent="0.25">
      <c r="A283" t="s">
        <v>523</v>
      </c>
      <c r="B283" s="2">
        <v>2.035E-2</v>
      </c>
      <c r="C283" s="2">
        <v>8.4999999999999995E-4</v>
      </c>
      <c r="D283" s="2">
        <v>15.319900000000001</v>
      </c>
      <c r="E283" s="2">
        <v>3.5862699999999997E-2</v>
      </c>
      <c r="F283" s="2">
        <v>-1.6104700000000001</v>
      </c>
      <c r="G283" s="2">
        <v>5.8423999999999997E-2</v>
      </c>
      <c r="H283" s="2">
        <v>-0.106098</v>
      </c>
      <c r="I283" s="2">
        <v>3.0016000000000001E-2</v>
      </c>
      <c r="J283" s="2">
        <f t="shared" si="44"/>
        <v>0.1243027</v>
      </c>
      <c r="K283" s="2">
        <f t="shared" si="45"/>
        <v>34.608247649999996</v>
      </c>
      <c r="L283" s="2">
        <f t="shared" si="46"/>
        <v>83.492896947129992</v>
      </c>
      <c r="M283" s="1">
        <f t="shared" si="47"/>
        <v>2.6605176824452835E+24</v>
      </c>
      <c r="N283" s="2">
        <f t="shared" si="48"/>
        <v>86.221506086364457</v>
      </c>
      <c r="O283" s="2">
        <f t="shared" si="49"/>
        <v>34.678078023422373</v>
      </c>
      <c r="P283" s="2">
        <f t="shared" si="50"/>
        <v>-6.9830373422377079E-2</v>
      </c>
      <c r="Q283" s="2">
        <f t="shared" si="51"/>
        <v>0.315593176498352</v>
      </c>
      <c r="R283" s="2">
        <v>91.9120639393646</v>
      </c>
      <c r="S283" s="2">
        <f t="shared" si="52"/>
        <v>34.816862592754177</v>
      </c>
      <c r="T283" s="2">
        <f t="shared" si="53"/>
        <v>-0.20861494275418124</v>
      </c>
      <c r="U283" s="2">
        <f t="shared" si="54"/>
        <v>2.8166293587995508</v>
      </c>
    </row>
    <row r="284" spans="1:21" x14ac:dyDescent="0.25">
      <c r="A284" t="s">
        <v>523</v>
      </c>
      <c r="B284" s="2">
        <v>2.035E-2</v>
      </c>
      <c r="C284" s="2">
        <v>8.4999999999999995E-4</v>
      </c>
      <c r="D284" s="2">
        <v>15.285299999999999</v>
      </c>
      <c r="E284" s="2">
        <v>2.78073E-2</v>
      </c>
      <c r="F284" s="2">
        <v>-1.4519200000000001</v>
      </c>
      <c r="G284" s="2">
        <v>3.0987000000000001E-2</v>
      </c>
      <c r="H284" s="2">
        <v>-0.10876</v>
      </c>
      <c r="I284" s="2">
        <v>2.2667E-2</v>
      </c>
      <c r="J284" s="2">
        <f t="shared" si="44"/>
        <v>8.14613E-2</v>
      </c>
      <c r="K284" s="2">
        <f t="shared" si="45"/>
        <v>34.605286559999996</v>
      </c>
      <c r="L284" s="2">
        <f t="shared" si="46"/>
        <v>83.379120924771499</v>
      </c>
      <c r="M284" s="1">
        <f t="shared" si="47"/>
        <v>2.6605176824452835E+24</v>
      </c>
      <c r="N284" s="2">
        <f t="shared" si="48"/>
        <v>86.221506086364457</v>
      </c>
      <c r="O284" s="2">
        <f t="shared" si="49"/>
        <v>34.678078023422373</v>
      </c>
      <c r="P284" s="2">
        <f t="shared" si="50"/>
        <v>-7.2791463422376523E-2</v>
      </c>
      <c r="Q284" s="2">
        <f t="shared" si="51"/>
        <v>0.79846931018363465</v>
      </c>
      <c r="R284" s="2">
        <v>91.9120639393646</v>
      </c>
      <c r="S284" s="2">
        <f t="shared" si="52"/>
        <v>34.816862592754177</v>
      </c>
      <c r="T284" s="2">
        <f t="shared" si="53"/>
        <v>-0.21157603275418069</v>
      </c>
      <c r="U284" s="2">
        <f t="shared" si="54"/>
        <v>6.7457503708637452</v>
      </c>
    </row>
    <row r="285" spans="1:21" x14ac:dyDescent="0.25">
      <c r="A285" t="s">
        <v>523</v>
      </c>
      <c r="B285" s="2">
        <v>2.035E-2</v>
      </c>
      <c r="C285" s="2">
        <v>8.4999999999999995E-4</v>
      </c>
      <c r="D285" s="2">
        <v>15.2668</v>
      </c>
      <c r="E285" s="2">
        <v>3.7281500000000002E-2</v>
      </c>
      <c r="F285" s="2">
        <v>-1.3012900000000001</v>
      </c>
      <c r="G285" s="2">
        <v>0.11141</v>
      </c>
      <c r="H285" s="2">
        <v>-7.2300000000000003E-2</v>
      </c>
      <c r="I285" s="2">
        <v>3.0075999999999999E-2</v>
      </c>
      <c r="J285" s="2">
        <f t="shared" si="44"/>
        <v>0.1787675</v>
      </c>
      <c r="K285" s="2">
        <f t="shared" si="45"/>
        <v>34.494809369999999</v>
      </c>
      <c r="L285" s="2">
        <f t="shared" si="46"/>
        <v>79.243176114269502</v>
      </c>
      <c r="M285" s="1">
        <f t="shared" si="47"/>
        <v>2.6605176824452835E+24</v>
      </c>
      <c r="N285" s="2">
        <f t="shared" si="48"/>
        <v>86.221506086364457</v>
      </c>
      <c r="O285" s="2">
        <f t="shared" si="49"/>
        <v>34.678078023422373</v>
      </c>
      <c r="P285" s="2">
        <f t="shared" si="50"/>
        <v>-0.18326865342237397</v>
      </c>
      <c r="Q285" s="2">
        <f t="shared" si="51"/>
        <v>1.0509915982730846</v>
      </c>
      <c r="R285" s="2">
        <v>91.9120639393646</v>
      </c>
      <c r="S285" s="2">
        <f t="shared" si="52"/>
        <v>34.816862592754177</v>
      </c>
      <c r="T285" s="2">
        <f t="shared" si="53"/>
        <v>-0.32205322275417814</v>
      </c>
      <c r="U285" s="2">
        <f t="shared" si="54"/>
        <v>3.2454742328878692</v>
      </c>
    </row>
    <row r="286" spans="1:21" x14ac:dyDescent="0.25">
      <c r="A286" t="s">
        <v>524</v>
      </c>
      <c r="B286" s="2">
        <v>2.044E-2</v>
      </c>
      <c r="C286" s="2">
        <v>8.4999999999999995E-4</v>
      </c>
      <c r="D286" s="2">
        <v>15.425000000000001</v>
      </c>
      <c r="E286" s="2">
        <v>5.4992600000000003E-2</v>
      </c>
      <c r="F286" s="2">
        <v>-1.2315</v>
      </c>
      <c r="G286" s="2">
        <v>0.14169999999999999</v>
      </c>
      <c r="H286" s="2">
        <v>-8.2581000000000002E-2</v>
      </c>
      <c r="I286" s="2">
        <v>4.1038999999999999E-2</v>
      </c>
      <c r="J286" s="2">
        <f t="shared" si="44"/>
        <v>0.23773159999999999</v>
      </c>
      <c r="K286" s="2">
        <f t="shared" si="45"/>
        <v>34.695448030000001</v>
      </c>
      <c r="L286" s="2">
        <f t="shared" si="46"/>
        <v>86.913973642625734</v>
      </c>
      <c r="M286" s="1">
        <f t="shared" si="47"/>
        <v>2.6724007618733166E+24</v>
      </c>
      <c r="N286" s="2">
        <f t="shared" si="48"/>
        <v>86.606610463602507</v>
      </c>
      <c r="O286" s="2">
        <f t="shared" si="49"/>
        <v>34.687755209411144</v>
      </c>
      <c r="P286" s="2">
        <f t="shared" si="50"/>
        <v>7.692820588857785E-3</v>
      </c>
      <c r="Q286" s="2">
        <f t="shared" si="51"/>
        <v>1.0471222343131949E-3</v>
      </c>
      <c r="R286" s="2">
        <v>92.3247092308156</v>
      </c>
      <c r="S286" s="2">
        <f t="shared" si="52"/>
        <v>34.826589742749597</v>
      </c>
      <c r="T286" s="2">
        <f t="shared" si="53"/>
        <v>-0.13114171274959574</v>
      </c>
      <c r="U286" s="2">
        <f t="shared" si="54"/>
        <v>0.3043041507074431</v>
      </c>
    </row>
    <row r="287" spans="1:21" x14ac:dyDescent="0.25">
      <c r="A287" t="s">
        <v>525</v>
      </c>
      <c r="B287" s="2">
        <v>2.0490000000000001E-2</v>
      </c>
      <c r="C287" s="2">
        <v>8.4999999999999995E-4</v>
      </c>
      <c r="D287" s="2">
        <v>16.5718</v>
      </c>
      <c r="E287" s="2">
        <v>4.1808600000000001E-2</v>
      </c>
      <c r="F287" s="2">
        <v>0.32292999999999999</v>
      </c>
      <c r="G287" s="2">
        <v>0.10836</v>
      </c>
      <c r="H287" s="2">
        <v>0.20427999999999999</v>
      </c>
      <c r="I287" s="2">
        <v>3.0512000000000001E-2</v>
      </c>
      <c r="J287" s="2">
        <f t="shared" si="44"/>
        <v>0.1806806</v>
      </c>
      <c r="K287" s="2">
        <f t="shared" si="45"/>
        <v>35.172874309999997</v>
      </c>
      <c r="L287" s="2">
        <f t="shared" si="46"/>
        <v>108.28663593475012</v>
      </c>
      <c r="M287" s="1">
        <f t="shared" si="47"/>
        <v>2.6790029120847663E+24</v>
      </c>
      <c r="N287" s="2">
        <f t="shared" si="48"/>
        <v>86.820571580416598</v>
      </c>
      <c r="O287" s="2">
        <f t="shared" si="49"/>
        <v>34.69311320337863</v>
      </c>
      <c r="P287" s="2">
        <f t="shared" si="50"/>
        <v>0.47976110662136762</v>
      </c>
      <c r="Q287" s="2">
        <f t="shared" si="51"/>
        <v>7.0506154282829829</v>
      </c>
      <c r="R287" s="2">
        <v>92.55397985493363</v>
      </c>
      <c r="S287" s="2">
        <f t="shared" si="52"/>
        <v>34.831975491558843</v>
      </c>
      <c r="T287" s="2">
        <f t="shared" si="53"/>
        <v>0.34089881844115411</v>
      </c>
      <c r="U287" s="2">
        <f t="shared" si="54"/>
        <v>3.5598192216561588</v>
      </c>
    </row>
    <row r="288" spans="1:21" x14ac:dyDescent="0.25">
      <c r="A288" t="s">
        <v>526</v>
      </c>
      <c r="B288" s="2">
        <v>2.052E-2</v>
      </c>
      <c r="C288" s="2">
        <v>8.5999999999999998E-4</v>
      </c>
      <c r="D288" s="2">
        <v>15.691700000000001</v>
      </c>
      <c r="E288" s="2">
        <v>3.7913299999999997E-2</v>
      </c>
      <c r="F288" s="2">
        <v>0.34805999999999998</v>
      </c>
      <c r="G288" s="2">
        <v>0.10388</v>
      </c>
      <c r="H288" s="2">
        <v>9.7168000000000004E-2</v>
      </c>
      <c r="I288" s="2">
        <v>3.2135999999999998E-2</v>
      </c>
      <c r="J288" s="2">
        <f t="shared" si="44"/>
        <v>0.17392930000000001</v>
      </c>
      <c r="K288" s="2">
        <f t="shared" si="45"/>
        <v>34.631728979999998</v>
      </c>
      <c r="L288" s="2">
        <f t="shared" si="46"/>
        <v>84.400650913830503</v>
      </c>
      <c r="M288" s="1">
        <f t="shared" si="47"/>
        <v>2.6829643528565937E+24</v>
      </c>
      <c r="N288" s="2">
        <f t="shared" si="48"/>
        <v>86.948953132575625</v>
      </c>
      <c r="O288" s="2">
        <f t="shared" si="49"/>
        <v>34.696321787272574</v>
      </c>
      <c r="P288" s="2">
        <f t="shared" si="50"/>
        <v>-6.4592807272575214E-2</v>
      </c>
      <c r="Q288" s="2">
        <f t="shared" si="51"/>
        <v>0.1379185941303302</v>
      </c>
      <c r="R288" s="2">
        <v>92.691550196887789</v>
      </c>
      <c r="S288" s="2">
        <f t="shared" si="52"/>
        <v>34.835200727350013</v>
      </c>
      <c r="T288" s="2">
        <f t="shared" si="53"/>
        <v>-0.20347174735001516</v>
      </c>
      <c r="U288" s="2">
        <f t="shared" si="54"/>
        <v>1.3685564984019192</v>
      </c>
    </row>
    <row r="289" spans="1:21" x14ac:dyDescent="0.25">
      <c r="A289" t="s">
        <v>528</v>
      </c>
      <c r="B289" s="2">
        <v>2.0559999999999998E-2</v>
      </c>
      <c r="C289" s="2">
        <v>8.4999999999999995E-4</v>
      </c>
      <c r="D289" s="2">
        <v>15.5024</v>
      </c>
      <c r="E289" s="2">
        <v>3.0468599999999998E-2</v>
      </c>
      <c r="F289" s="2">
        <v>-1.62937</v>
      </c>
      <c r="G289" s="2">
        <v>5.2748999999999997E-2</v>
      </c>
      <c r="H289" s="2">
        <v>3.4065999999999999E-2</v>
      </c>
      <c r="I289" s="2">
        <v>2.4930999999999998E-2</v>
      </c>
      <c r="J289" s="2">
        <f t="shared" si="44"/>
        <v>0.1081486</v>
      </c>
      <c r="K289" s="2">
        <f t="shared" si="45"/>
        <v>34.349256029999999</v>
      </c>
      <c r="L289" s="2">
        <f t="shared" si="46"/>
        <v>74.105630387509649</v>
      </c>
      <c r="M289" s="1">
        <f t="shared" si="47"/>
        <v>2.6882464496277093E+24</v>
      </c>
      <c r="N289" s="2">
        <f t="shared" si="48"/>
        <v>87.120134230865091</v>
      </c>
      <c r="O289" s="2">
        <f t="shared" si="49"/>
        <v>34.700592679450203</v>
      </c>
      <c r="P289" s="2">
        <f t="shared" si="50"/>
        <v>-0.35133664945020371</v>
      </c>
      <c r="Q289" s="2">
        <f t="shared" si="51"/>
        <v>10.553708802867693</v>
      </c>
      <c r="R289" s="2">
        <v>92.874986614471098</v>
      </c>
      <c r="S289" s="2">
        <f t="shared" si="52"/>
        <v>34.839493820881557</v>
      </c>
      <c r="T289" s="2">
        <f t="shared" si="53"/>
        <v>-0.49023779088155806</v>
      </c>
      <c r="U289" s="2">
        <f t="shared" si="54"/>
        <v>20.54810468288197</v>
      </c>
    </row>
    <row r="290" spans="1:21" x14ac:dyDescent="0.25">
      <c r="A290" t="s">
        <v>527</v>
      </c>
      <c r="B290" s="2">
        <v>2.0559999999999998E-2</v>
      </c>
      <c r="C290" s="2">
        <v>8.4999999999999995E-4</v>
      </c>
      <c r="D290" s="2">
        <v>15.6594</v>
      </c>
      <c r="E290" s="2">
        <v>6.3545099999999993E-2</v>
      </c>
      <c r="F290" s="2">
        <v>-1.0119400000000001</v>
      </c>
      <c r="G290" s="2">
        <v>0.15497</v>
      </c>
      <c r="H290" s="2">
        <v>6.3356999999999997E-2</v>
      </c>
      <c r="I290" s="2">
        <v>3.7272E-2</v>
      </c>
      <c r="J290" s="2">
        <f t="shared" si="44"/>
        <v>0.25578709999999999</v>
      </c>
      <c r="K290" s="2">
        <f t="shared" si="45"/>
        <v>34.505337409999996</v>
      </c>
      <c r="L290" s="2">
        <f t="shared" si="46"/>
        <v>79.628306969496819</v>
      </c>
      <c r="M290" s="1">
        <f t="shared" si="47"/>
        <v>2.6882464496277093E+24</v>
      </c>
      <c r="N290" s="2">
        <f t="shared" si="48"/>
        <v>87.120134230865091</v>
      </c>
      <c r="O290" s="2">
        <f t="shared" si="49"/>
        <v>34.700592679450203</v>
      </c>
      <c r="P290" s="2">
        <f t="shared" si="50"/>
        <v>-0.19525526945020744</v>
      </c>
      <c r="Q290" s="2">
        <f t="shared" si="51"/>
        <v>0.5827043366371415</v>
      </c>
      <c r="R290" s="2">
        <v>92.874986614471098</v>
      </c>
      <c r="S290" s="2">
        <f t="shared" si="52"/>
        <v>34.839493820881557</v>
      </c>
      <c r="T290" s="2">
        <f t="shared" si="53"/>
        <v>-0.33415641088156178</v>
      </c>
      <c r="U290" s="2">
        <f t="shared" si="54"/>
        <v>1.7066415664663106</v>
      </c>
    </row>
    <row r="291" spans="1:21" x14ac:dyDescent="0.25">
      <c r="A291" t="s">
        <v>515</v>
      </c>
      <c r="B291" s="2">
        <v>2.0809999999999999E-2</v>
      </c>
      <c r="C291" s="2">
        <v>8.4999999999999995E-4</v>
      </c>
      <c r="D291" s="2">
        <v>15.5799</v>
      </c>
      <c r="E291" s="2">
        <v>3.9865499999999998E-2</v>
      </c>
      <c r="F291" s="2">
        <v>0.48015000000000002</v>
      </c>
      <c r="G291" s="2">
        <v>0.12751000000000001</v>
      </c>
      <c r="H291" s="2">
        <v>0.1036</v>
      </c>
      <c r="I291" s="2">
        <v>3.3338E-2</v>
      </c>
      <c r="J291" s="2">
        <f t="shared" si="44"/>
        <v>0.20071350000000002</v>
      </c>
      <c r="K291" s="2">
        <f t="shared" si="45"/>
        <v>34.519214050000002</v>
      </c>
      <c r="L291" s="2">
        <f t="shared" si="46"/>
        <v>80.138795384795714</v>
      </c>
      <c r="M291" s="1">
        <f t="shared" si="47"/>
        <v>2.7212641041894394E+24</v>
      </c>
      <c r="N291" s="2">
        <f t="shared" si="48"/>
        <v>88.19016354227908</v>
      </c>
      <c r="O291" s="2">
        <f t="shared" si="49"/>
        <v>34.727100739857562</v>
      </c>
      <c r="P291" s="2">
        <f t="shared" si="50"/>
        <v>-0.20788668985755976</v>
      </c>
      <c r="Q291" s="2">
        <f t="shared" si="51"/>
        <v>1.072754141695033</v>
      </c>
      <c r="R291" s="2">
        <v>94.021704868940944</v>
      </c>
      <c r="S291" s="2">
        <f t="shared" si="52"/>
        <v>34.866140609312254</v>
      </c>
      <c r="T291" s="2">
        <f t="shared" si="53"/>
        <v>-0.34692655931225147</v>
      </c>
      <c r="U291" s="2">
        <f t="shared" si="54"/>
        <v>2.9875964151760188</v>
      </c>
    </row>
    <row r="292" spans="1:21" x14ac:dyDescent="0.25">
      <c r="A292" t="s">
        <v>532</v>
      </c>
      <c r="B292" s="2">
        <v>2.0820000000000002E-2</v>
      </c>
      <c r="C292" s="2">
        <v>8.4999999999999995E-4</v>
      </c>
      <c r="D292" s="2">
        <v>15.603</v>
      </c>
      <c r="E292" s="2">
        <v>3.5591200000000003E-2</v>
      </c>
      <c r="F292" s="2">
        <v>-8.5070000000000007E-3</v>
      </c>
      <c r="G292" s="2">
        <v>4.3430000000000003E-2</v>
      </c>
      <c r="H292" s="2">
        <v>6.8384E-2</v>
      </c>
      <c r="I292" s="2">
        <v>2.2023999999999998E-2</v>
      </c>
      <c r="J292" s="2">
        <f t="shared" si="44"/>
        <v>0.10104520000000002</v>
      </c>
      <c r="K292" s="2">
        <f t="shared" si="45"/>
        <v>34.580707551000003</v>
      </c>
      <c r="L292" s="2">
        <f t="shared" si="46"/>
        <v>82.44066953352025</v>
      </c>
      <c r="M292" s="1">
        <f t="shared" si="47"/>
        <v>2.7225849735108568E+24</v>
      </c>
      <c r="N292" s="2">
        <f t="shared" si="48"/>
        <v>88.232970001708892</v>
      </c>
      <c r="O292" s="2">
        <f t="shared" si="49"/>
        <v>34.728154491092532</v>
      </c>
      <c r="P292" s="2">
        <f t="shared" si="50"/>
        <v>-0.14744694009252868</v>
      </c>
      <c r="Q292" s="2">
        <f t="shared" si="51"/>
        <v>2.1293161733146544</v>
      </c>
      <c r="R292" s="2">
        <v>94.067582228158443</v>
      </c>
      <c r="S292" s="2">
        <f t="shared" si="52"/>
        <v>34.867199908576715</v>
      </c>
      <c r="T292" s="2">
        <f t="shared" si="53"/>
        <v>-0.28649235757671221</v>
      </c>
      <c r="U292" s="2">
        <f t="shared" si="54"/>
        <v>8.0388644719112534</v>
      </c>
    </row>
    <row r="293" spans="1:21" x14ac:dyDescent="0.25">
      <c r="A293" t="s">
        <v>532</v>
      </c>
      <c r="B293" s="2">
        <v>2.0820000000000002E-2</v>
      </c>
      <c r="C293" s="2">
        <v>8.4999999999999995E-4</v>
      </c>
      <c r="D293" s="2">
        <v>15.644600000000001</v>
      </c>
      <c r="E293" s="2">
        <v>3.9501599999999998E-2</v>
      </c>
      <c r="F293" s="2">
        <v>4.8591000000000002E-2</v>
      </c>
      <c r="G293" s="2">
        <v>6.3835000000000003E-2</v>
      </c>
      <c r="H293" s="2">
        <v>0.10191</v>
      </c>
      <c r="I293" s="2">
        <v>2.6377999999999999E-2</v>
      </c>
      <c r="J293" s="2">
        <f t="shared" si="44"/>
        <v>0.12971460000000001</v>
      </c>
      <c r="K293" s="2">
        <f t="shared" si="45"/>
        <v>34.525764577000004</v>
      </c>
      <c r="L293" s="2">
        <f t="shared" si="46"/>
        <v>80.380909412659335</v>
      </c>
      <c r="M293" s="1">
        <f t="shared" si="47"/>
        <v>2.7225849735108568E+24</v>
      </c>
      <c r="N293" s="2">
        <f t="shared" si="48"/>
        <v>88.232970001708892</v>
      </c>
      <c r="O293" s="2">
        <f t="shared" si="49"/>
        <v>34.728154491092532</v>
      </c>
      <c r="P293" s="2">
        <f t="shared" si="50"/>
        <v>-0.20238991409252804</v>
      </c>
      <c r="Q293" s="2">
        <f t="shared" si="51"/>
        <v>2.4344452430733727</v>
      </c>
      <c r="R293" s="2">
        <v>94.067582228158443</v>
      </c>
      <c r="S293" s="2">
        <f t="shared" si="52"/>
        <v>34.867199908576715</v>
      </c>
      <c r="T293" s="2">
        <f t="shared" si="53"/>
        <v>-0.34143533157671158</v>
      </c>
      <c r="U293" s="2">
        <f t="shared" si="54"/>
        <v>6.9284996264491934</v>
      </c>
    </row>
    <row r="294" spans="1:21" x14ac:dyDescent="0.25">
      <c r="A294" t="s">
        <v>529</v>
      </c>
      <c r="B294" s="2">
        <v>2.0899999999999998E-2</v>
      </c>
      <c r="C294" s="2">
        <v>8.7000000000000001E-4</v>
      </c>
      <c r="D294" s="2">
        <v>15.9826</v>
      </c>
      <c r="E294" s="2">
        <v>4.9863600000000001E-2</v>
      </c>
      <c r="F294" s="2">
        <v>-1.4956799999999999</v>
      </c>
      <c r="G294" s="2">
        <v>0.13730999999999999</v>
      </c>
      <c r="H294" s="2">
        <v>4.0127000000000003E-2</v>
      </c>
      <c r="I294" s="2">
        <v>4.3834999999999999E-2</v>
      </c>
      <c r="J294" s="2">
        <f t="shared" si="44"/>
        <v>0.23100860000000001</v>
      </c>
      <c r="K294" s="2">
        <f t="shared" si="45"/>
        <v>34.830137530000002</v>
      </c>
      <c r="L294" s="2">
        <f t="shared" si="46"/>
        <v>92.475674146441321</v>
      </c>
      <c r="M294" s="1">
        <f t="shared" si="47"/>
        <v>2.7331523797755835E+24</v>
      </c>
      <c r="N294" s="2">
        <f t="shared" si="48"/>
        <v>88.575436315533125</v>
      </c>
      <c r="O294" s="2">
        <f t="shared" si="49"/>
        <v>34.736566501552275</v>
      </c>
      <c r="P294" s="2">
        <f t="shared" si="50"/>
        <v>9.357102844772669E-2</v>
      </c>
      <c r="Q294" s="2">
        <f t="shared" si="51"/>
        <v>0.16406899184258814</v>
      </c>
      <c r="R294" s="2">
        <v>94.434624994642419</v>
      </c>
      <c r="S294" s="2">
        <f t="shared" si="52"/>
        <v>34.875656300250398</v>
      </c>
      <c r="T294" s="2">
        <f t="shared" si="53"/>
        <v>-4.5518770250396301E-2</v>
      </c>
      <c r="U294" s="2">
        <f t="shared" si="54"/>
        <v>3.8826187253416973E-2</v>
      </c>
    </row>
    <row r="295" spans="1:21" x14ac:dyDescent="0.25">
      <c r="A295" t="s">
        <v>530</v>
      </c>
      <c r="B295" s="2">
        <v>2.0959999999999999E-2</v>
      </c>
      <c r="C295" s="2">
        <v>8.5999999999999998E-4</v>
      </c>
      <c r="D295" s="2">
        <v>15.227600000000001</v>
      </c>
      <c r="E295" s="2">
        <v>4.4789299999999997E-2</v>
      </c>
      <c r="F295" s="2">
        <v>1.19177</v>
      </c>
      <c r="G295" s="2">
        <v>0.22900000000000001</v>
      </c>
      <c r="H295" s="2">
        <v>-3.3094999999999999E-2</v>
      </c>
      <c r="I295" s="2">
        <v>3.1259000000000002E-2</v>
      </c>
      <c r="J295" s="2">
        <f t="shared" si="44"/>
        <v>0.30504829999999999</v>
      </c>
      <c r="K295" s="2">
        <f t="shared" si="45"/>
        <v>34.69937754</v>
      </c>
      <c r="L295" s="2">
        <f t="shared" si="46"/>
        <v>87.071396104156705</v>
      </c>
      <c r="M295" s="1">
        <f t="shared" si="47"/>
        <v>2.741078461410637E+24</v>
      </c>
      <c r="N295" s="2">
        <f t="shared" si="48"/>
        <v>88.832303127750535</v>
      </c>
      <c r="O295" s="2">
        <f t="shared" si="49"/>
        <v>34.742854610370692</v>
      </c>
      <c r="P295" s="2">
        <f t="shared" si="50"/>
        <v>-4.3477070370691706E-2</v>
      </c>
      <c r="Q295" s="2">
        <f t="shared" si="51"/>
        <v>2.031343301211758E-2</v>
      </c>
      <c r="R295" s="2">
        <v>94.709934942800828</v>
      </c>
      <c r="S295" s="2">
        <f t="shared" si="52"/>
        <v>34.881977691453848</v>
      </c>
      <c r="T295" s="2">
        <f t="shared" si="53"/>
        <v>-0.18260015145384756</v>
      </c>
      <c r="U295" s="2">
        <f t="shared" si="54"/>
        <v>0.3583150490595865</v>
      </c>
    </row>
    <row r="296" spans="1:21" x14ac:dyDescent="0.25">
      <c r="A296" t="s">
        <v>531</v>
      </c>
      <c r="B296" s="2">
        <v>2.1059999999999999E-2</v>
      </c>
      <c r="C296" s="2">
        <v>8.4999999999999995E-4</v>
      </c>
      <c r="D296" s="2">
        <v>15.6896</v>
      </c>
      <c r="E296" s="2">
        <v>5.8123599999999997E-2</v>
      </c>
      <c r="F296" s="2">
        <v>-1.5750500000000001</v>
      </c>
      <c r="G296" s="2">
        <v>0.16289000000000001</v>
      </c>
      <c r="H296" s="2">
        <v>7.0930000000000003E-3</v>
      </c>
      <c r="I296" s="2">
        <v>4.0895000000000001E-2</v>
      </c>
      <c r="J296" s="2">
        <f t="shared" si="44"/>
        <v>0.26190859999999999</v>
      </c>
      <c r="K296" s="2">
        <f t="shared" si="45"/>
        <v>34.628866559999999</v>
      </c>
      <c r="L296" s="2">
        <f t="shared" si="46"/>
        <v>84.289467852575982</v>
      </c>
      <c r="M296" s="1">
        <f t="shared" si="47"/>
        <v>2.7542896010384533E+24</v>
      </c>
      <c r="N296" s="2">
        <f t="shared" si="48"/>
        <v>89.260447004915321</v>
      </c>
      <c r="O296" s="2">
        <f t="shared" si="49"/>
        <v>34.753295287006196</v>
      </c>
      <c r="P296" s="2">
        <f t="shared" si="50"/>
        <v>-0.12442872700619745</v>
      </c>
      <c r="Q296" s="2">
        <f t="shared" si="51"/>
        <v>0.22570532106541821</v>
      </c>
      <c r="R296" s="2">
        <v>95.1688379435966</v>
      </c>
      <c r="S296" s="2">
        <f t="shared" si="52"/>
        <v>34.892473832016748</v>
      </c>
      <c r="T296" s="2">
        <f t="shared" si="53"/>
        <v>-0.26360727201674905</v>
      </c>
      <c r="U296" s="2">
        <f t="shared" si="54"/>
        <v>1.0130135519971384</v>
      </c>
    </row>
    <row r="297" spans="1:21" x14ac:dyDescent="0.25">
      <c r="A297" t="s">
        <v>534</v>
      </c>
      <c r="B297" s="2">
        <v>2.1160000000000002E-2</v>
      </c>
      <c r="C297" s="2">
        <v>8.5999999999999998E-4</v>
      </c>
      <c r="D297" s="2">
        <v>15.2332</v>
      </c>
      <c r="E297" s="2">
        <v>6.0592699999999999E-2</v>
      </c>
      <c r="F297" s="2">
        <v>-1.33321</v>
      </c>
      <c r="G297" s="2">
        <v>0.17568</v>
      </c>
      <c r="H297" s="2">
        <v>-4.1445999999999997E-2</v>
      </c>
      <c r="I297" s="2">
        <v>3.8940000000000002E-2</v>
      </c>
      <c r="J297" s="2">
        <f t="shared" si="44"/>
        <v>0.27521269999999998</v>
      </c>
      <c r="K297" s="2">
        <f t="shared" si="45"/>
        <v>34.359944110000001</v>
      </c>
      <c r="L297" s="2">
        <f t="shared" si="46"/>
        <v>74.471280602055387</v>
      </c>
      <c r="M297" s="1">
        <f t="shared" si="47"/>
        <v>2.767501994966643E+24</v>
      </c>
      <c r="N297" s="2">
        <f t="shared" si="48"/>
        <v>89.688631531186843</v>
      </c>
      <c r="O297" s="2">
        <f t="shared" si="49"/>
        <v>34.763686988009141</v>
      </c>
      <c r="P297" s="2">
        <f t="shared" si="50"/>
        <v>-0.40374287800914033</v>
      </c>
      <c r="Q297" s="2">
        <f t="shared" si="51"/>
        <v>2.152151335576971</v>
      </c>
      <c r="R297" s="2">
        <v>95.627807296900542</v>
      </c>
      <c r="S297" s="2">
        <f t="shared" si="52"/>
        <v>34.902920988555152</v>
      </c>
      <c r="T297" s="2">
        <f t="shared" si="53"/>
        <v>-0.54297687855515164</v>
      </c>
      <c r="U297" s="2">
        <f t="shared" si="54"/>
        <v>3.8924740953771755</v>
      </c>
    </row>
    <row r="298" spans="1:21" x14ac:dyDescent="0.25">
      <c r="A298" t="s">
        <v>533</v>
      </c>
      <c r="B298" s="2">
        <v>2.1160000000000002E-2</v>
      </c>
      <c r="C298" s="2">
        <v>8.7000000000000001E-4</v>
      </c>
      <c r="D298" s="2">
        <v>15.581799999999999</v>
      </c>
      <c r="E298" s="2">
        <v>8.32894E-2</v>
      </c>
      <c r="F298" s="2">
        <v>-1.18794</v>
      </c>
      <c r="G298" s="2">
        <v>6.5285999999999997E-2</v>
      </c>
      <c r="H298" s="2">
        <v>-8.2778000000000004E-2</v>
      </c>
      <c r="I298" s="2">
        <v>3.2379999999999999E-2</v>
      </c>
      <c r="J298" s="2">
        <f t="shared" si="44"/>
        <v>0.18095539999999999</v>
      </c>
      <c r="K298" s="2">
        <f t="shared" si="45"/>
        <v>34.859267959999997</v>
      </c>
      <c r="L298" s="2">
        <f t="shared" si="46"/>
        <v>93.724599221883508</v>
      </c>
      <c r="M298" s="1">
        <f t="shared" si="47"/>
        <v>2.767501994966643E+24</v>
      </c>
      <c r="N298" s="2">
        <f t="shared" si="48"/>
        <v>89.688631531186843</v>
      </c>
      <c r="O298" s="2">
        <f t="shared" si="49"/>
        <v>34.763686988009141</v>
      </c>
      <c r="P298" s="2">
        <f t="shared" si="50"/>
        <v>9.5580971990855801E-2</v>
      </c>
      <c r="Q298" s="2">
        <f t="shared" si="51"/>
        <v>0.27899716482318199</v>
      </c>
      <c r="R298" s="2">
        <v>95.627807296900542</v>
      </c>
      <c r="S298" s="2">
        <f t="shared" si="52"/>
        <v>34.902920988555152</v>
      </c>
      <c r="T298" s="2">
        <f t="shared" si="53"/>
        <v>-4.3653028555155515E-2</v>
      </c>
      <c r="U298" s="2">
        <f t="shared" si="54"/>
        <v>5.8194998814838514E-2</v>
      </c>
    </row>
    <row r="299" spans="1:21" x14ac:dyDescent="0.25">
      <c r="A299" t="s">
        <v>535</v>
      </c>
      <c r="B299" s="2">
        <v>2.1180000000000001E-2</v>
      </c>
      <c r="C299" s="2">
        <v>8.4999999999999995E-4</v>
      </c>
      <c r="D299" s="2">
        <v>16.1389</v>
      </c>
      <c r="E299" s="2">
        <v>3.04023E-2</v>
      </c>
      <c r="F299" s="2">
        <v>0.65571999999999997</v>
      </c>
      <c r="G299" s="2">
        <v>0.11233</v>
      </c>
      <c r="H299" s="2">
        <v>9.0208999999999998E-2</v>
      </c>
      <c r="I299" s="2">
        <v>2.7126999999999998E-2</v>
      </c>
      <c r="J299" s="2">
        <f t="shared" si="44"/>
        <v>0.16985929999999999</v>
      </c>
      <c r="K299" s="2">
        <f t="shared" si="45"/>
        <v>35.145936669999998</v>
      </c>
      <c r="L299" s="2">
        <f t="shared" si="46"/>
        <v>106.95161181627155</v>
      </c>
      <c r="M299" s="1">
        <f t="shared" si="47"/>
        <v>2.7701446242519421E+24</v>
      </c>
      <c r="N299" s="2">
        <f t="shared" si="48"/>
        <v>89.774273313803008</v>
      </c>
      <c r="O299" s="2">
        <f t="shared" si="49"/>
        <v>34.765759491876508</v>
      </c>
      <c r="P299" s="2">
        <f t="shared" si="50"/>
        <v>0.38017717812348906</v>
      </c>
      <c r="Q299" s="2">
        <f t="shared" si="51"/>
        <v>5.0094889802587632</v>
      </c>
      <c r="R299" s="2">
        <v>95.719609129203349</v>
      </c>
      <c r="S299" s="2">
        <f t="shared" si="52"/>
        <v>34.905004582522672</v>
      </c>
      <c r="T299" s="2">
        <f t="shared" si="53"/>
        <v>0.24093208747732575</v>
      </c>
      <c r="U299" s="2">
        <f t="shared" si="54"/>
        <v>2.0119196248528972</v>
      </c>
    </row>
    <row r="300" spans="1:21" x14ac:dyDescent="0.25">
      <c r="A300" t="s">
        <v>535</v>
      </c>
      <c r="B300" s="2">
        <v>2.1180000000000001E-2</v>
      </c>
      <c r="C300" s="2">
        <v>8.4999999999999995E-4</v>
      </c>
      <c r="D300" s="2">
        <v>16.157599999999999</v>
      </c>
      <c r="E300" s="2">
        <v>3.1432700000000001E-2</v>
      </c>
      <c r="F300" s="2">
        <v>0.98431000000000002</v>
      </c>
      <c r="G300" s="2">
        <v>9.4684000000000004E-2</v>
      </c>
      <c r="H300" s="2">
        <v>8.3460000000000006E-2</v>
      </c>
      <c r="I300" s="2">
        <v>2.7021E-2</v>
      </c>
      <c r="J300" s="2">
        <f t="shared" si="44"/>
        <v>0.15313769999999999</v>
      </c>
      <c r="K300" s="2">
        <f t="shared" si="45"/>
        <v>35.234063769999999</v>
      </c>
      <c r="L300" s="2">
        <f t="shared" si="46"/>
        <v>111.38142092259147</v>
      </c>
      <c r="M300" s="1">
        <f t="shared" si="47"/>
        <v>2.7701446242519421E+24</v>
      </c>
      <c r="N300" s="2">
        <f t="shared" si="48"/>
        <v>89.774273313803008</v>
      </c>
      <c r="O300" s="2">
        <f t="shared" si="49"/>
        <v>34.765759491876508</v>
      </c>
      <c r="P300" s="2">
        <f t="shared" si="50"/>
        <v>0.46830427812349029</v>
      </c>
      <c r="Q300" s="2">
        <f t="shared" si="51"/>
        <v>9.3517310938596694</v>
      </c>
      <c r="R300" s="2">
        <v>95.719609129203349</v>
      </c>
      <c r="S300" s="2">
        <f t="shared" si="52"/>
        <v>34.905004582522672</v>
      </c>
      <c r="T300" s="2">
        <f t="shared" si="53"/>
        <v>0.32905918747732699</v>
      </c>
      <c r="U300" s="2">
        <f t="shared" si="54"/>
        <v>4.6172543790922749</v>
      </c>
    </row>
    <row r="301" spans="1:21" x14ac:dyDescent="0.25">
      <c r="A301" t="s">
        <v>536</v>
      </c>
      <c r="B301" s="2">
        <v>2.1309999999999999E-2</v>
      </c>
      <c r="C301" s="2">
        <v>8.4999999999999995E-4</v>
      </c>
      <c r="D301" s="2">
        <v>15.6076</v>
      </c>
      <c r="E301" s="2">
        <v>3.06279E-2</v>
      </c>
      <c r="F301" s="2">
        <v>-1.01193</v>
      </c>
      <c r="G301" s="2">
        <v>6.1096999999999999E-2</v>
      </c>
      <c r="H301" s="2">
        <v>-2.0681000000000001E-2</v>
      </c>
      <c r="I301" s="2">
        <v>2.5187999999999999E-2</v>
      </c>
      <c r="J301" s="2">
        <f t="shared" si="44"/>
        <v>0.1169129</v>
      </c>
      <c r="K301" s="2">
        <f t="shared" si="45"/>
        <v>34.716577819999998</v>
      </c>
      <c r="L301" s="2">
        <f t="shared" si="46"/>
        <v>87.763829287777796</v>
      </c>
      <c r="M301" s="1">
        <f t="shared" si="47"/>
        <v>2.7873229372648972E+24</v>
      </c>
      <c r="N301" s="2">
        <f t="shared" si="48"/>
        <v>90.330984524471845</v>
      </c>
      <c r="O301" s="2">
        <f t="shared" si="49"/>
        <v>34.779183718338871</v>
      </c>
      <c r="P301" s="2">
        <f t="shared" si="50"/>
        <v>-6.2605898338873089E-2</v>
      </c>
      <c r="Q301" s="2">
        <f t="shared" si="51"/>
        <v>0.28675145939057611</v>
      </c>
      <c r="R301" s="2">
        <v>96.316385721428944</v>
      </c>
      <c r="S301" s="2">
        <f t="shared" si="52"/>
        <v>34.918500886455689</v>
      </c>
      <c r="T301" s="2">
        <f t="shared" si="53"/>
        <v>-0.20192306645569147</v>
      </c>
      <c r="U301" s="2">
        <f t="shared" si="54"/>
        <v>2.9829570441693676</v>
      </c>
    </row>
    <row r="302" spans="1:21" x14ac:dyDescent="0.25">
      <c r="A302" t="s">
        <v>536</v>
      </c>
      <c r="B302" s="2">
        <v>2.1309999999999999E-2</v>
      </c>
      <c r="C302" s="2">
        <v>8.4999999999999995E-4</v>
      </c>
      <c r="D302" s="2">
        <v>15.5641</v>
      </c>
      <c r="E302" s="2">
        <v>2.4524299999999999E-2</v>
      </c>
      <c r="F302" s="2">
        <v>-1.09301</v>
      </c>
      <c r="G302" s="2">
        <v>3.3583000000000002E-2</v>
      </c>
      <c r="H302" s="2">
        <v>-3.5647999999999999E-2</v>
      </c>
      <c r="I302" s="2">
        <v>2.2048000000000002E-2</v>
      </c>
      <c r="J302" s="2">
        <f t="shared" si="44"/>
        <v>8.0155299999999999E-2</v>
      </c>
      <c r="K302" s="2">
        <f t="shared" si="45"/>
        <v>34.70800577</v>
      </c>
      <c r="L302" s="2">
        <f t="shared" si="46"/>
        <v>87.418057925538875</v>
      </c>
      <c r="M302" s="1">
        <f t="shared" si="47"/>
        <v>2.7873229372648972E+24</v>
      </c>
      <c r="N302" s="2">
        <f t="shared" si="48"/>
        <v>90.330984524471845</v>
      </c>
      <c r="O302" s="2">
        <f t="shared" si="49"/>
        <v>34.779183718338871</v>
      </c>
      <c r="P302" s="2">
        <f t="shared" si="50"/>
        <v>-7.1177948338871033E-2</v>
      </c>
      <c r="Q302" s="2">
        <f t="shared" si="51"/>
        <v>0.7885449292393254</v>
      </c>
      <c r="R302" s="2">
        <v>96.316385721428944</v>
      </c>
      <c r="S302" s="2">
        <f t="shared" si="52"/>
        <v>34.918500886455689</v>
      </c>
      <c r="T302" s="2">
        <f t="shared" si="53"/>
        <v>-0.21049511645568941</v>
      </c>
      <c r="U302" s="2">
        <f t="shared" si="54"/>
        <v>6.8963542366764319</v>
      </c>
    </row>
    <row r="303" spans="1:21" x14ac:dyDescent="0.25">
      <c r="A303" t="s">
        <v>536</v>
      </c>
      <c r="B303" s="2">
        <v>2.1309999999999999E-2</v>
      </c>
      <c r="C303" s="2">
        <v>8.4999999999999995E-4</v>
      </c>
      <c r="D303" s="2">
        <v>15.636100000000001</v>
      </c>
      <c r="E303" s="2">
        <v>3.36493E-2</v>
      </c>
      <c r="F303" s="2">
        <v>-1.2847599999999999</v>
      </c>
      <c r="G303" s="2">
        <v>8.1309999999999993E-2</v>
      </c>
      <c r="H303" s="2">
        <v>-2.0625000000000001E-2</v>
      </c>
      <c r="I303" s="2">
        <v>2.8722999999999999E-2</v>
      </c>
      <c r="J303" s="2">
        <f t="shared" si="44"/>
        <v>0.14368229999999999</v>
      </c>
      <c r="K303" s="2">
        <f t="shared" si="45"/>
        <v>34.704796530000003</v>
      </c>
      <c r="L303" s="2">
        <f t="shared" si="46"/>
        <v>87.288957358288187</v>
      </c>
      <c r="M303" s="1">
        <f t="shared" si="47"/>
        <v>2.7873229372648972E+24</v>
      </c>
      <c r="N303" s="2">
        <f t="shared" si="48"/>
        <v>90.330984524471845</v>
      </c>
      <c r="O303" s="2">
        <f t="shared" si="49"/>
        <v>34.779183718338871</v>
      </c>
      <c r="P303" s="2">
        <f t="shared" si="50"/>
        <v>-7.4387188338867816E-2</v>
      </c>
      <c r="Q303" s="2">
        <f t="shared" si="51"/>
        <v>0.2680339117990872</v>
      </c>
      <c r="R303" s="2">
        <v>96.316385721428944</v>
      </c>
      <c r="S303" s="2">
        <f t="shared" si="52"/>
        <v>34.918500886455689</v>
      </c>
      <c r="T303" s="2">
        <f t="shared" si="53"/>
        <v>-0.2137043564556862</v>
      </c>
      <c r="U303" s="2">
        <f t="shared" si="54"/>
        <v>2.2121787098953636</v>
      </c>
    </row>
    <row r="304" spans="1:21" x14ac:dyDescent="0.25">
      <c r="A304" t="s">
        <v>538</v>
      </c>
      <c r="B304" s="2">
        <v>2.1340000000000001E-2</v>
      </c>
      <c r="C304" s="2">
        <v>8.4999999999999995E-4</v>
      </c>
      <c r="D304" s="2">
        <v>16.539200000000001</v>
      </c>
      <c r="E304" s="2">
        <v>0.10145999999999999</v>
      </c>
      <c r="F304" s="2">
        <v>-2.9311199999999999</v>
      </c>
      <c r="G304" s="2">
        <v>0.17108000000000001</v>
      </c>
      <c r="H304" s="2">
        <v>0.20266000000000001</v>
      </c>
      <c r="I304" s="2">
        <v>5.0455E-2</v>
      </c>
      <c r="J304" s="2">
        <f t="shared" si="44"/>
        <v>0.32299500000000003</v>
      </c>
      <c r="K304" s="2">
        <f t="shared" si="45"/>
        <v>34.666999560000001</v>
      </c>
      <c r="L304" s="2">
        <f t="shared" si="46"/>
        <v>85.782739606338112</v>
      </c>
      <c r="M304" s="1">
        <f t="shared" si="47"/>
        <v>2.7912874642801046E+24</v>
      </c>
      <c r="N304" s="2">
        <f t="shared" si="48"/>
        <v>90.459466094967212</v>
      </c>
      <c r="O304" s="2">
        <f t="shared" si="49"/>
        <v>34.782270100738764</v>
      </c>
      <c r="P304" s="2">
        <f t="shared" si="50"/>
        <v>-0.11527054073876286</v>
      </c>
      <c r="Q304" s="2">
        <f t="shared" si="51"/>
        <v>0.12736352254119665</v>
      </c>
      <c r="R304" s="2">
        <v>96.454119317266162</v>
      </c>
      <c r="S304" s="2">
        <f t="shared" si="52"/>
        <v>34.921603900104571</v>
      </c>
      <c r="T304" s="2">
        <f t="shared" si="53"/>
        <v>-0.25460434010457078</v>
      </c>
      <c r="U304" s="2">
        <f t="shared" si="54"/>
        <v>0.62135529873922868</v>
      </c>
    </row>
    <row r="305" spans="1:21" x14ac:dyDescent="0.25">
      <c r="A305" t="s">
        <v>539</v>
      </c>
      <c r="B305" s="2">
        <v>2.137E-2</v>
      </c>
      <c r="C305" s="2">
        <v>8.4999999999999995E-4</v>
      </c>
      <c r="D305" s="2">
        <v>14.766999999999999</v>
      </c>
      <c r="E305" s="2">
        <v>4.5076900000000003E-2</v>
      </c>
      <c r="F305" s="2">
        <v>2.2375500000000001</v>
      </c>
      <c r="G305" s="2">
        <v>0.10956</v>
      </c>
      <c r="H305" s="2">
        <v>1.3010000000000001E-3</v>
      </c>
      <c r="I305" s="2">
        <v>2.6296E-2</v>
      </c>
      <c r="J305" s="2">
        <f t="shared" si="44"/>
        <v>0.18093290000000001</v>
      </c>
      <c r="K305" s="2">
        <f t="shared" si="45"/>
        <v>34.284847720000002</v>
      </c>
      <c r="L305" s="2">
        <f t="shared" si="46"/>
        <v>71.93985265918036</v>
      </c>
      <c r="M305" s="1">
        <f t="shared" si="47"/>
        <v>2.7952521041354398E+24</v>
      </c>
      <c r="N305" s="2">
        <f t="shared" si="48"/>
        <v>90.587951322362073</v>
      </c>
      <c r="O305" s="2">
        <f t="shared" si="49"/>
        <v>34.785352190250308</v>
      </c>
      <c r="P305" s="2">
        <f t="shared" si="50"/>
        <v>-0.50050447025030564</v>
      </c>
      <c r="Q305" s="2">
        <f t="shared" si="51"/>
        <v>7.6521034587181376</v>
      </c>
      <c r="R305" s="2">
        <v>96.591858882942091</v>
      </c>
      <c r="S305" s="2">
        <f t="shared" si="52"/>
        <v>34.924702620110125</v>
      </c>
      <c r="T305" s="2">
        <f t="shared" si="53"/>
        <v>-0.63985490011012303</v>
      </c>
      <c r="U305" s="2">
        <f t="shared" si="54"/>
        <v>12.506273214010221</v>
      </c>
    </row>
    <row r="306" spans="1:21" x14ac:dyDescent="0.25">
      <c r="A306" t="s">
        <v>541</v>
      </c>
      <c r="B306" s="2">
        <v>2.1510000000000001E-2</v>
      </c>
      <c r="C306" s="2">
        <v>8.5999999999999998E-4</v>
      </c>
      <c r="D306" s="2">
        <v>15.085699999999999</v>
      </c>
      <c r="E306" s="2">
        <v>5.08908E-2</v>
      </c>
      <c r="F306" s="2">
        <v>0.64773000000000003</v>
      </c>
      <c r="G306" s="2">
        <v>0.13589000000000001</v>
      </c>
      <c r="H306" s="2">
        <v>-7.6785000000000006E-2</v>
      </c>
      <c r="I306" s="2">
        <v>2.9991E-2</v>
      </c>
      <c r="J306" s="2">
        <f t="shared" si="44"/>
        <v>0.21677180000000001</v>
      </c>
      <c r="K306" s="2">
        <f t="shared" si="45"/>
        <v>34.614253359999999</v>
      </c>
      <c r="L306" s="2">
        <f t="shared" si="46"/>
        <v>83.724135520438111</v>
      </c>
      <c r="M306" s="1">
        <f t="shared" si="47"/>
        <v>2.8137552486433015E+24</v>
      </c>
      <c r="N306" s="2">
        <f t="shared" si="48"/>
        <v>91.187597397758637</v>
      </c>
      <c r="O306" s="2">
        <f t="shared" si="49"/>
        <v>34.79967886554536</v>
      </c>
      <c r="P306" s="2">
        <f t="shared" si="50"/>
        <v>-0.18542550554536064</v>
      </c>
      <c r="Q306" s="2">
        <f t="shared" si="51"/>
        <v>0.73170054039694155</v>
      </c>
      <c r="R306" s="2">
        <v>97.234722451357868</v>
      </c>
      <c r="S306" s="2">
        <f t="shared" si="52"/>
        <v>34.939106894395508</v>
      </c>
      <c r="T306" s="2">
        <f t="shared" si="53"/>
        <v>-0.32485353439550835</v>
      </c>
      <c r="U306" s="2">
        <f t="shared" si="54"/>
        <v>2.2457924876743869</v>
      </c>
    </row>
    <row r="307" spans="1:21" x14ac:dyDescent="0.25">
      <c r="A307" t="s">
        <v>543</v>
      </c>
      <c r="B307" s="2">
        <v>2.1530000000000001E-2</v>
      </c>
      <c r="C307" s="2">
        <v>8.4999999999999995E-4</v>
      </c>
      <c r="D307" s="2">
        <v>16.3538</v>
      </c>
      <c r="E307" s="2">
        <v>4.3015400000000002E-2</v>
      </c>
      <c r="F307" s="2">
        <v>0.26468000000000003</v>
      </c>
      <c r="G307" s="2">
        <v>0.12634999999999999</v>
      </c>
      <c r="H307" s="2">
        <v>0.27395000000000003</v>
      </c>
      <c r="I307" s="2">
        <v>3.2925000000000003E-2</v>
      </c>
      <c r="J307" s="2">
        <f t="shared" si="44"/>
        <v>0.20229040000000001</v>
      </c>
      <c r="K307" s="2">
        <f t="shared" si="45"/>
        <v>34.728244459999999</v>
      </c>
      <c r="L307" s="2">
        <f t="shared" si="46"/>
        <v>88.236625764651166</v>
      </c>
      <c r="M307" s="1">
        <f t="shared" si="47"/>
        <v>2.8163987555675393E+24</v>
      </c>
      <c r="N307" s="2">
        <f t="shared" si="48"/>
        <v>91.273267622715764</v>
      </c>
      <c r="O307" s="2">
        <f t="shared" si="49"/>
        <v>34.801717993699896</v>
      </c>
      <c r="P307" s="2">
        <f t="shared" si="50"/>
        <v>-7.347353369989662E-2</v>
      </c>
      <c r="Q307" s="2">
        <f t="shared" si="51"/>
        <v>0.13192020243144409</v>
      </c>
      <c r="R307" s="2">
        <v>97.326570715477999</v>
      </c>
      <c r="S307" s="2">
        <f t="shared" si="52"/>
        <v>34.941157106778135</v>
      </c>
      <c r="T307" s="2">
        <f t="shared" si="53"/>
        <v>-0.21291264677813615</v>
      </c>
      <c r="U307" s="2">
        <f t="shared" si="54"/>
        <v>1.1077770698597933</v>
      </c>
    </row>
    <row r="308" spans="1:21" x14ac:dyDescent="0.25">
      <c r="A308" t="s">
        <v>544</v>
      </c>
      <c r="B308" s="2">
        <v>2.1700000000000001E-2</v>
      </c>
      <c r="C308" s="2">
        <v>8.5999999999999998E-4</v>
      </c>
      <c r="D308" s="2">
        <v>15.066599999999999</v>
      </c>
      <c r="E308" s="2">
        <v>3.6103200000000002E-2</v>
      </c>
      <c r="F308" s="2">
        <v>1.1866099999999999</v>
      </c>
      <c r="G308" s="2">
        <v>0.13672000000000001</v>
      </c>
      <c r="H308" s="2">
        <v>-0.134271</v>
      </c>
      <c r="I308" s="2">
        <v>2.9148E-2</v>
      </c>
      <c r="J308" s="2">
        <f t="shared" si="44"/>
        <v>0.20197120000000002</v>
      </c>
      <c r="K308" s="2">
        <f t="shared" si="45"/>
        <v>34.854299900000001</v>
      </c>
      <c r="L308" s="2">
        <f t="shared" si="46"/>
        <v>93.51041405189963</v>
      </c>
      <c r="M308" s="1">
        <f t="shared" si="47"/>
        <v>2.8388705885558913E+24</v>
      </c>
      <c r="N308" s="2">
        <f t="shared" si="48"/>
        <v>92.001530132512798</v>
      </c>
      <c r="O308" s="2">
        <f t="shared" si="49"/>
        <v>34.818975252085423</v>
      </c>
      <c r="P308" s="2">
        <f t="shared" si="50"/>
        <v>3.5324647914578122E-2</v>
      </c>
      <c r="Q308" s="2">
        <f t="shared" si="51"/>
        <v>3.0589810888249743E-2</v>
      </c>
      <c r="R308" s="2">
        <v>98.107388056918467</v>
      </c>
      <c r="S308" s="2">
        <f t="shared" si="52"/>
        <v>34.958508567559058</v>
      </c>
      <c r="T308" s="2">
        <f t="shared" si="53"/>
        <v>-0.10420866755905678</v>
      </c>
      <c r="U308" s="2">
        <f t="shared" si="54"/>
        <v>0.26621271472906954</v>
      </c>
    </row>
    <row r="309" spans="1:21" x14ac:dyDescent="0.25">
      <c r="A309" t="s">
        <v>552</v>
      </c>
      <c r="B309" s="2">
        <v>2.1829999999999999E-2</v>
      </c>
      <c r="C309" s="2">
        <v>8.5999999999999998E-4</v>
      </c>
      <c r="D309" s="2">
        <v>15.7073</v>
      </c>
      <c r="E309" s="2">
        <v>3.4499099999999998E-2</v>
      </c>
      <c r="F309" s="2">
        <v>0.78861999999999999</v>
      </c>
      <c r="G309" s="2">
        <v>0.14383000000000001</v>
      </c>
      <c r="H309" s="2">
        <v>0.12001000000000001</v>
      </c>
      <c r="I309" s="2">
        <v>2.8976999999999999E-2</v>
      </c>
      <c r="J309" s="2">
        <f t="shared" si="44"/>
        <v>0.20730610000000002</v>
      </c>
      <c r="K309" s="2">
        <f t="shared" si="45"/>
        <v>34.640595840000003</v>
      </c>
      <c r="L309" s="2">
        <f t="shared" si="46"/>
        <v>84.745992054748115</v>
      </c>
      <c r="M309" s="1">
        <f t="shared" si="47"/>
        <v>2.8560573750413061E+24</v>
      </c>
      <c r="N309" s="2">
        <f t="shared" si="48"/>
        <v>92.558515949722334</v>
      </c>
      <c r="O309" s="2">
        <f t="shared" si="49"/>
        <v>34.832081913382396</v>
      </c>
      <c r="P309" s="2">
        <f t="shared" si="50"/>
        <v>-0.19148607338239287</v>
      </c>
      <c r="Q309" s="2">
        <f t="shared" si="51"/>
        <v>0.85319877711853931</v>
      </c>
      <c r="R309" s="2">
        <v>98.704612966854427</v>
      </c>
      <c r="S309" s="2">
        <f t="shared" si="52"/>
        <v>34.971687249631628</v>
      </c>
      <c r="T309" s="2">
        <f t="shared" si="53"/>
        <v>-0.33109140963162531</v>
      </c>
      <c r="U309" s="2">
        <f t="shared" si="54"/>
        <v>2.5507721280168303</v>
      </c>
    </row>
    <row r="310" spans="1:21" x14ac:dyDescent="0.25">
      <c r="A310" t="s">
        <v>552</v>
      </c>
      <c r="B310" s="2">
        <v>2.1829999999999999E-2</v>
      </c>
      <c r="C310" s="2">
        <v>8.5999999999999998E-4</v>
      </c>
      <c r="D310" s="2">
        <v>15.697699999999999</v>
      </c>
      <c r="E310" s="2">
        <v>2.3724200000000001E-2</v>
      </c>
      <c r="F310" s="2">
        <v>0.74714000000000003</v>
      </c>
      <c r="G310" s="2">
        <v>3.3465000000000002E-2</v>
      </c>
      <c r="H310" s="2">
        <v>0.1084</v>
      </c>
      <c r="I310" s="2">
        <v>2.1498E-2</v>
      </c>
      <c r="J310" s="2">
        <f t="shared" si="44"/>
        <v>7.8687199999999999E-2</v>
      </c>
      <c r="K310" s="2">
        <f t="shared" si="45"/>
        <v>34.661237579999998</v>
      </c>
      <c r="L310" s="2">
        <f t="shared" si="46"/>
        <v>85.555417708971589</v>
      </c>
      <c r="M310" s="1">
        <f t="shared" si="47"/>
        <v>2.8560573750413061E+24</v>
      </c>
      <c r="N310" s="2">
        <f t="shared" si="48"/>
        <v>92.558515949722334</v>
      </c>
      <c r="O310" s="2">
        <f t="shared" si="49"/>
        <v>34.832081913382396</v>
      </c>
      <c r="P310" s="2">
        <f t="shared" si="50"/>
        <v>-0.17084433338239791</v>
      </c>
      <c r="Q310" s="2">
        <f t="shared" si="51"/>
        <v>4.7140368570052207</v>
      </c>
      <c r="R310" s="2">
        <v>98.704612966854427</v>
      </c>
      <c r="S310" s="2">
        <f t="shared" si="52"/>
        <v>34.971687249631628</v>
      </c>
      <c r="T310" s="2">
        <f t="shared" si="53"/>
        <v>-0.31044966963163034</v>
      </c>
      <c r="U310" s="2">
        <f t="shared" si="54"/>
        <v>15.565899448149265</v>
      </c>
    </row>
    <row r="311" spans="1:21" x14ac:dyDescent="0.25">
      <c r="A311" t="s">
        <v>548</v>
      </c>
      <c r="B311" s="2">
        <v>2.197E-2</v>
      </c>
      <c r="C311" s="2">
        <v>8.5999999999999998E-4</v>
      </c>
      <c r="D311" s="2">
        <v>15.663399999999999</v>
      </c>
      <c r="E311" s="2">
        <v>4.1270899999999999E-2</v>
      </c>
      <c r="F311" s="2">
        <v>-1.76017</v>
      </c>
      <c r="G311" s="2">
        <v>0.16216</v>
      </c>
      <c r="H311" s="2">
        <v>-0.10111299999999999</v>
      </c>
      <c r="I311" s="2">
        <v>4.616E-2</v>
      </c>
      <c r="J311" s="2">
        <f t="shared" si="44"/>
        <v>0.2495909</v>
      </c>
      <c r="K311" s="2">
        <f t="shared" si="45"/>
        <v>34.914138699999995</v>
      </c>
      <c r="L311" s="2">
        <f t="shared" si="46"/>
        <v>96.123093694170208</v>
      </c>
      <c r="M311" s="1">
        <f t="shared" si="47"/>
        <v>2.874568589934117E+24</v>
      </c>
      <c r="N311" s="2">
        <f t="shared" si="48"/>
        <v>93.158423568483045</v>
      </c>
      <c r="O311" s="2">
        <f t="shared" si="49"/>
        <v>34.846110653859071</v>
      </c>
      <c r="P311" s="2">
        <f t="shared" si="50"/>
        <v>6.8028046140923948E-2</v>
      </c>
      <c r="Q311" s="2">
        <f t="shared" si="51"/>
        <v>7.4287971733216135E-2</v>
      </c>
      <c r="R311" s="2">
        <v>99.347903551282926</v>
      </c>
      <c r="S311" s="2">
        <f t="shared" si="52"/>
        <v>34.985793535099532</v>
      </c>
      <c r="T311" s="2">
        <f t="shared" si="53"/>
        <v>-7.165483509953674E-2</v>
      </c>
      <c r="U311" s="2">
        <f t="shared" si="54"/>
        <v>8.2420170318546496E-2</v>
      </c>
    </row>
    <row r="312" spans="1:21" x14ac:dyDescent="0.25">
      <c r="A312" t="s">
        <v>547</v>
      </c>
      <c r="B312" s="2">
        <v>2.198E-2</v>
      </c>
      <c r="C312" s="2">
        <v>8.4999999999999995E-4</v>
      </c>
      <c r="D312" s="2">
        <v>15.4518</v>
      </c>
      <c r="E312" s="2">
        <v>9.26207E-2</v>
      </c>
      <c r="F312" s="2">
        <v>1.0099499999999999</v>
      </c>
      <c r="G312" s="2">
        <v>8.6628999999999998E-2</v>
      </c>
      <c r="H312" s="2">
        <v>-4.5291999999999999E-2</v>
      </c>
      <c r="I312" s="2">
        <v>4.7423E-2</v>
      </c>
      <c r="J312" s="2">
        <f t="shared" si="44"/>
        <v>0.2266727</v>
      </c>
      <c r="K312" s="2">
        <f t="shared" si="45"/>
        <v>34.935026610000001</v>
      </c>
      <c r="L312" s="2">
        <f t="shared" si="46"/>
        <v>97.052186029481192</v>
      </c>
      <c r="M312" s="1">
        <f t="shared" si="47"/>
        <v>2.87589091352093E+24</v>
      </c>
      <c r="N312" s="2">
        <f t="shared" si="48"/>
        <v>93.201277157444622</v>
      </c>
      <c r="O312" s="2">
        <f t="shared" si="49"/>
        <v>34.847109318134201</v>
      </c>
      <c r="P312" s="2">
        <f t="shared" si="50"/>
        <v>8.7917291865799996E-2</v>
      </c>
      <c r="Q312" s="2">
        <f t="shared" si="51"/>
        <v>0.15043544271843479</v>
      </c>
      <c r="R312" s="2">
        <v>99.393857850313509</v>
      </c>
      <c r="S312" s="2">
        <f t="shared" si="52"/>
        <v>34.986797737673953</v>
      </c>
      <c r="T312" s="2">
        <f t="shared" si="53"/>
        <v>-5.1771127673951867E-2</v>
      </c>
      <c r="U312" s="2">
        <f t="shared" si="54"/>
        <v>5.2164712028660569E-2</v>
      </c>
    </row>
    <row r="313" spans="1:21" x14ac:dyDescent="0.25">
      <c r="A313" t="s">
        <v>550</v>
      </c>
      <c r="B313" s="2">
        <v>2.2030000000000001E-2</v>
      </c>
      <c r="C313" s="2">
        <v>8.4999999999999995E-4</v>
      </c>
      <c r="D313" s="2">
        <v>15.776</v>
      </c>
      <c r="E313" s="2">
        <v>4.9050200000000002E-2</v>
      </c>
      <c r="F313" s="2">
        <v>-1.0610999999999999</v>
      </c>
      <c r="G313" s="2">
        <v>0.11928999999999999</v>
      </c>
      <c r="H313" s="2">
        <v>7.1673000000000001E-2</v>
      </c>
      <c r="I313" s="2">
        <v>3.3430000000000001E-2</v>
      </c>
      <c r="J313" s="2">
        <f t="shared" si="44"/>
        <v>0.20177020000000001</v>
      </c>
      <c r="K313" s="2">
        <f t="shared" si="45"/>
        <v>34.588681809999997</v>
      </c>
      <c r="L313" s="2">
        <f t="shared" si="46"/>
        <v>82.743971482974501</v>
      </c>
      <c r="M313" s="1">
        <f t="shared" si="47"/>
        <v>2.8825027193396297E+24</v>
      </c>
      <c r="N313" s="2">
        <f t="shared" si="48"/>
        <v>93.415551191178892</v>
      </c>
      <c r="O313" s="2">
        <f t="shared" si="49"/>
        <v>34.852095903330422</v>
      </c>
      <c r="P313" s="2">
        <f t="shared" si="50"/>
        <v>-0.2634140933304252</v>
      </c>
      <c r="Q313" s="2">
        <f t="shared" si="51"/>
        <v>1.7043703298343043</v>
      </c>
      <c r="R313" s="2">
        <v>99.623639287860556</v>
      </c>
      <c r="S313" s="2">
        <f t="shared" si="52"/>
        <v>34.99181201310946</v>
      </c>
      <c r="T313" s="2">
        <f t="shared" si="53"/>
        <v>-0.40313020310946257</v>
      </c>
      <c r="U313" s="2">
        <f t="shared" si="54"/>
        <v>3.9918721712334779</v>
      </c>
    </row>
    <row r="314" spans="1:21" x14ac:dyDescent="0.25">
      <c r="A314" t="s">
        <v>549</v>
      </c>
      <c r="B314" s="2">
        <v>2.205E-2</v>
      </c>
      <c r="C314" s="2">
        <v>8.4999999999999995E-4</v>
      </c>
      <c r="D314" s="2">
        <v>15.4975</v>
      </c>
      <c r="E314" s="2">
        <v>3.5182699999999997E-2</v>
      </c>
      <c r="F314" s="2">
        <v>-0.70936399999999999</v>
      </c>
      <c r="G314" s="2">
        <v>0.10034999999999999</v>
      </c>
      <c r="H314" s="2">
        <v>-5.7431999999999997E-2</v>
      </c>
      <c r="I314" s="2">
        <v>2.8781999999999999E-2</v>
      </c>
      <c r="J314" s="2">
        <f t="shared" si="44"/>
        <v>0.16431470000000001</v>
      </c>
      <c r="K314" s="2">
        <f t="shared" si="45"/>
        <v>34.765985651999998</v>
      </c>
      <c r="L314" s="2">
        <f t="shared" si="46"/>
        <v>89.783623843881273</v>
      </c>
      <c r="M314" s="1">
        <f t="shared" si="47"/>
        <v>2.8851475293431379E+24</v>
      </c>
      <c r="N314" s="2">
        <f t="shared" si="48"/>
        <v>93.501263646059158</v>
      </c>
      <c r="O314" s="2">
        <f t="shared" si="49"/>
        <v>34.854087401464305</v>
      </c>
      <c r="P314" s="2">
        <f t="shared" si="50"/>
        <v>-8.8101749464307488E-2</v>
      </c>
      <c r="Q314" s="2">
        <f t="shared" si="51"/>
        <v>0.28748568763231191</v>
      </c>
      <c r="R314" s="2">
        <v>99.715556502523626</v>
      </c>
      <c r="S314" s="2">
        <f t="shared" si="52"/>
        <v>34.993814586752393</v>
      </c>
      <c r="T314" s="2">
        <f t="shared" si="53"/>
        <v>-0.22782893475239518</v>
      </c>
      <c r="U314" s="2">
        <f t="shared" si="54"/>
        <v>1.9224936882681536</v>
      </c>
    </row>
    <row r="315" spans="1:21" x14ac:dyDescent="0.25">
      <c r="A315" t="s">
        <v>551</v>
      </c>
      <c r="B315" s="2">
        <v>2.2069999999999999E-2</v>
      </c>
      <c r="C315" s="2">
        <v>8.5999999999999998E-4</v>
      </c>
      <c r="D315" s="2">
        <v>15.3055</v>
      </c>
      <c r="E315" s="2">
        <v>3.5755099999999998E-2</v>
      </c>
      <c r="F315" s="2">
        <v>0.56140999999999996</v>
      </c>
      <c r="G315" s="2">
        <v>7.3508000000000004E-2</v>
      </c>
      <c r="H315" s="2">
        <v>-0.11455</v>
      </c>
      <c r="I315" s="2">
        <v>2.3733000000000001E-2</v>
      </c>
      <c r="J315" s="2">
        <f t="shared" si="44"/>
        <v>0.13299610000000001</v>
      </c>
      <c r="K315" s="2">
        <f t="shared" si="45"/>
        <v>34.939568770000001</v>
      </c>
      <c r="L315" s="2">
        <f t="shared" si="46"/>
        <v>97.255406629799339</v>
      </c>
      <c r="M315" s="1">
        <f t="shared" si="47"/>
        <v>2.8877923894450048E+24</v>
      </c>
      <c r="N315" s="2">
        <f t="shared" si="48"/>
        <v>93.586977724516672</v>
      </c>
      <c r="O315" s="2">
        <f t="shared" si="49"/>
        <v>34.85607711250266</v>
      </c>
      <c r="P315" s="2">
        <f t="shared" si="50"/>
        <v>8.3491657497340555E-2</v>
      </c>
      <c r="Q315" s="2">
        <f t="shared" si="51"/>
        <v>0.39410174157983213</v>
      </c>
      <c r="R315" s="2">
        <v>99.807476368322114</v>
      </c>
      <c r="S315" s="2">
        <f t="shared" si="52"/>
        <v>34.995815372964557</v>
      </c>
      <c r="T315" s="2">
        <f t="shared" si="53"/>
        <v>-5.6246602964556303E-2</v>
      </c>
      <c r="U315" s="2">
        <f t="shared" si="54"/>
        <v>0.17886064177521288</v>
      </c>
    </row>
    <row r="316" spans="1:21" x14ac:dyDescent="0.25">
      <c r="A316" t="s">
        <v>553</v>
      </c>
      <c r="B316" s="2">
        <v>2.215E-2</v>
      </c>
      <c r="C316" s="2">
        <v>8.4999999999999995E-4</v>
      </c>
      <c r="D316" s="2">
        <v>16.4648</v>
      </c>
      <c r="E316" s="2">
        <v>0.10901</v>
      </c>
      <c r="F316" s="2">
        <v>-2.5483099999999999</v>
      </c>
      <c r="G316" s="2">
        <v>0.22059999999999999</v>
      </c>
      <c r="H316" s="2">
        <v>9.8219000000000001E-2</v>
      </c>
      <c r="I316" s="2">
        <v>4.9177999999999999E-2</v>
      </c>
      <c r="J316" s="2">
        <f t="shared" si="44"/>
        <v>0.37878799999999996</v>
      </c>
      <c r="K316" s="2">
        <f t="shared" si="45"/>
        <v>34.97577296</v>
      </c>
      <c r="L316" s="2">
        <f t="shared" si="46"/>
        <v>98.890504387349878</v>
      </c>
      <c r="M316" s="1">
        <f t="shared" si="47"/>
        <v>2.8983723308063196E+24</v>
      </c>
      <c r="N316" s="2">
        <f t="shared" si="48"/>
        <v>93.929850273155239</v>
      </c>
      <c r="O316" s="2">
        <f t="shared" si="49"/>
        <v>34.864018150297056</v>
      </c>
      <c r="P316" s="2">
        <f t="shared" si="50"/>
        <v>0.11175480970294416</v>
      </c>
      <c r="Q316" s="2">
        <f t="shared" si="51"/>
        <v>8.704423695411935E-2</v>
      </c>
      <c r="R316" s="2">
        <v>100.17518234167264</v>
      </c>
      <c r="S316" s="2">
        <f t="shared" si="52"/>
        <v>35.003800708102183</v>
      </c>
      <c r="T316" s="2">
        <f t="shared" si="53"/>
        <v>-2.802774810218267E-2</v>
      </c>
      <c r="U316" s="2">
        <f t="shared" si="54"/>
        <v>5.4749982799805171E-3</v>
      </c>
    </row>
    <row r="317" spans="1:21" x14ac:dyDescent="0.25">
      <c r="A317" t="s">
        <v>555</v>
      </c>
      <c r="B317" s="2">
        <v>2.2190000000000001E-2</v>
      </c>
      <c r="C317" s="2">
        <v>8.4999999999999995E-4</v>
      </c>
      <c r="D317" s="2">
        <v>15.594799999999999</v>
      </c>
      <c r="E317" s="2">
        <v>3.5653499999999998E-2</v>
      </c>
      <c r="F317" s="2">
        <v>-1.5105</v>
      </c>
      <c r="G317" s="2">
        <v>7.7263999999999999E-2</v>
      </c>
      <c r="H317" s="2">
        <v>-0.18285000000000001</v>
      </c>
      <c r="I317" s="2">
        <v>2.8136000000000001E-2</v>
      </c>
      <c r="J317" s="2">
        <f t="shared" si="44"/>
        <v>0.1410535</v>
      </c>
      <c r="K317" s="2">
        <f t="shared" si="45"/>
        <v>35.138076999999996</v>
      </c>
      <c r="L317" s="2">
        <f t="shared" si="46"/>
        <v>106.56519893060791</v>
      </c>
      <c r="M317" s="1">
        <f t="shared" si="47"/>
        <v>2.9036626020384775E+24</v>
      </c>
      <c r="N317" s="2">
        <f t="shared" si="48"/>
        <v>94.101296287685301</v>
      </c>
      <c r="O317" s="2">
        <f t="shared" si="49"/>
        <v>34.867978030351537</v>
      </c>
      <c r="P317" s="2">
        <f t="shared" si="50"/>
        <v>0.27009896964845836</v>
      </c>
      <c r="Q317" s="2">
        <f t="shared" si="51"/>
        <v>3.6667231556677695</v>
      </c>
      <c r="R317" s="2">
        <v>100.35905123360342</v>
      </c>
      <c r="S317" s="2">
        <f t="shared" si="52"/>
        <v>35.00778273481717</v>
      </c>
      <c r="T317" s="2">
        <f t="shared" si="53"/>
        <v>0.13029426518282605</v>
      </c>
      <c r="U317" s="2">
        <f t="shared" si="54"/>
        <v>0.8532629103039624</v>
      </c>
    </row>
    <row r="318" spans="1:21" x14ac:dyDescent="0.25">
      <c r="A318" t="s">
        <v>556</v>
      </c>
      <c r="B318" s="2">
        <v>2.2280000000000001E-2</v>
      </c>
      <c r="C318" s="2">
        <v>8.7000000000000001E-4</v>
      </c>
      <c r="D318" s="2">
        <v>15.7631</v>
      </c>
      <c r="E318" s="2">
        <v>3.7161600000000003E-2</v>
      </c>
      <c r="F318" s="2">
        <v>-1.90086</v>
      </c>
      <c r="G318" s="2">
        <v>6.8506999999999998E-2</v>
      </c>
      <c r="H318" s="2">
        <v>-3.2922E-2</v>
      </c>
      <c r="I318" s="2">
        <v>2.7966999999999999E-2</v>
      </c>
      <c r="J318" s="2">
        <f t="shared" si="44"/>
        <v>0.13363559999999999</v>
      </c>
      <c r="K318" s="2">
        <f t="shared" si="45"/>
        <v>34.779719440000001</v>
      </c>
      <c r="L318" s="2">
        <f t="shared" si="46"/>
        <v>90.353272735347758</v>
      </c>
      <c r="M318" s="1">
        <f t="shared" si="47"/>
        <v>2.915566444829041E+24</v>
      </c>
      <c r="N318" s="2">
        <f t="shared" si="48"/>
        <v>94.487073559676361</v>
      </c>
      <c r="O318" s="2">
        <f t="shared" si="49"/>
        <v>34.876861991451435</v>
      </c>
      <c r="P318" s="2">
        <f t="shared" si="50"/>
        <v>-9.714255145143369E-2</v>
      </c>
      <c r="Q318" s="2">
        <f t="shared" si="51"/>
        <v>0.52841443902426244</v>
      </c>
      <c r="R318" s="2">
        <v>100.77279500644286</v>
      </c>
      <c r="S318" s="2">
        <f t="shared" si="52"/>
        <v>35.016716521001598</v>
      </c>
      <c r="T318" s="2">
        <f t="shared" si="53"/>
        <v>-0.23699708100159711</v>
      </c>
      <c r="U318" s="2">
        <f t="shared" si="54"/>
        <v>3.1451521390401647</v>
      </c>
    </row>
    <row r="319" spans="1:21" x14ac:dyDescent="0.25">
      <c r="A319" t="s">
        <v>556</v>
      </c>
      <c r="B319" s="2">
        <v>2.2280000000000001E-2</v>
      </c>
      <c r="C319" s="2">
        <v>8.7000000000000001E-4</v>
      </c>
      <c r="D319" s="2">
        <v>15.844200000000001</v>
      </c>
      <c r="E319" s="2">
        <v>4.3623200000000001E-2</v>
      </c>
      <c r="F319" s="2">
        <v>-1.7604</v>
      </c>
      <c r="G319" s="2">
        <v>0.17002999999999999</v>
      </c>
      <c r="H319" s="2">
        <v>1.5900000000000001E-3</v>
      </c>
      <c r="I319" s="2">
        <v>4.9084000000000003E-2</v>
      </c>
      <c r="J319" s="2">
        <f t="shared" si="44"/>
        <v>0.2627372</v>
      </c>
      <c r="K319" s="2">
        <f t="shared" si="45"/>
        <v>34.773444499999997</v>
      </c>
      <c r="L319" s="2">
        <f t="shared" si="46"/>
        <v>90.092554260463615</v>
      </c>
      <c r="M319" s="1">
        <f t="shared" si="47"/>
        <v>2.915566444829041E+24</v>
      </c>
      <c r="N319" s="2">
        <f t="shared" si="48"/>
        <v>94.487073559676361</v>
      </c>
      <c r="O319" s="2">
        <f t="shared" si="49"/>
        <v>34.876861991451435</v>
      </c>
      <c r="P319" s="2">
        <f t="shared" si="50"/>
        <v>-0.10341749145143808</v>
      </c>
      <c r="Q319" s="2">
        <f t="shared" si="51"/>
        <v>0.15493333294168213</v>
      </c>
      <c r="R319" s="2">
        <v>100.77279500644286</v>
      </c>
      <c r="S319" s="2">
        <f t="shared" si="52"/>
        <v>35.016716521001598</v>
      </c>
      <c r="T319" s="2">
        <f t="shared" si="53"/>
        <v>-0.2432720210016015</v>
      </c>
      <c r="U319" s="2">
        <f t="shared" si="54"/>
        <v>0.85731651831667299</v>
      </c>
    </row>
    <row r="320" spans="1:21" x14ac:dyDescent="0.25">
      <c r="A320" t="s">
        <v>557</v>
      </c>
      <c r="B320" s="2">
        <v>2.231E-2</v>
      </c>
      <c r="C320" s="2">
        <v>8.5999999999999998E-4</v>
      </c>
      <c r="D320" s="2">
        <v>15.6701</v>
      </c>
      <c r="E320" s="2">
        <v>0.13297</v>
      </c>
      <c r="F320" s="2">
        <v>-1.2468300000000001</v>
      </c>
      <c r="G320" s="2">
        <v>4.8336999999999998E-2</v>
      </c>
      <c r="H320" s="2">
        <v>-8.3435999999999996E-2</v>
      </c>
      <c r="I320" s="2">
        <v>4.2639000000000003E-2</v>
      </c>
      <c r="J320" s="2">
        <f t="shared" si="44"/>
        <v>0.22394600000000001</v>
      </c>
      <c r="K320" s="2">
        <f t="shared" si="45"/>
        <v>34.940970669999999</v>
      </c>
      <c r="L320" s="2">
        <f t="shared" si="46"/>
        <v>97.318214876710442</v>
      </c>
      <c r="M320" s="1">
        <f t="shared" si="47"/>
        <v>2.9195346177982793E+24</v>
      </c>
      <c r="N320" s="2">
        <f t="shared" si="48"/>
        <v>94.615673287494914</v>
      </c>
      <c r="O320" s="2">
        <f t="shared" si="49"/>
        <v>34.879815420828145</v>
      </c>
      <c r="P320" s="2">
        <f t="shared" si="50"/>
        <v>6.1155249171854109E-2</v>
      </c>
      <c r="Q320" s="2">
        <f t="shared" si="51"/>
        <v>7.4572870509814357E-2</v>
      </c>
      <c r="R320" s="2">
        <v>100.91072152466919</v>
      </c>
      <c r="S320" s="2">
        <f t="shared" si="52"/>
        <v>35.019686557231744</v>
      </c>
      <c r="T320" s="2">
        <f t="shared" si="53"/>
        <v>-7.871588723174483E-2</v>
      </c>
      <c r="U320" s="2">
        <f t="shared" si="54"/>
        <v>0.12354869723565633</v>
      </c>
    </row>
    <row r="321" spans="1:21" x14ac:dyDescent="0.25">
      <c r="A321" t="s">
        <v>558</v>
      </c>
      <c r="B321" s="2">
        <v>2.2339999999999999E-2</v>
      </c>
      <c r="C321" s="2">
        <v>8.4999999999999995E-4</v>
      </c>
      <c r="D321" s="2">
        <v>15.1791</v>
      </c>
      <c r="E321" s="2">
        <v>3.1237899999999999E-2</v>
      </c>
      <c r="F321" s="2">
        <v>0.19286</v>
      </c>
      <c r="G321" s="2">
        <v>6.7197000000000007E-2</v>
      </c>
      <c r="H321" s="2">
        <v>-0.14876800000000001</v>
      </c>
      <c r="I321" s="2">
        <v>2.5798999999999999E-2</v>
      </c>
      <c r="J321" s="2">
        <f t="shared" si="44"/>
        <v>0.12423390000000001</v>
      </c>
      <c r="K321" s="2">
        <f t="shared" si="45"/>
        <v>34.866094259999997</v>
      </c>
      <c r="L321" s="2">
        <f t="shared" si="46"/>
        <v>94.019698030249216</v>
      </c>
      <c r="M321" s="1">
        <f t="shared" si="47"/>
        <v>2.9235029034453537E+24</v>
      </c>
      <c r="N321" s="2">
        <f t="shared" si="48"/>
        <v>94.744276666953454</v>
      </c>
      <c r="O321" s="2">
        <f t="shared" si="49"/>
        <v>34.882764922380794</v>
      </c>
      <c r="P321" s="2">
        <f t="shared" si="50"/>
        <v>-1.6670662380796841E-2</v>
      </c>
      <c r="Q321" s="2">
        <f t="shared" si="51"/>
        <v>1.8006341159528236E-2</v>
      </c>
      <c r="R321" s="2">
        <v>101.04865400619859</v>
      </c>
      <c r="S321" s="2">
        <f t="shared" si="52"/>
        <v>35.022652664883836</v>
      </c>
      <c r="T321" s="2">
        <f t="shared" si="53"/>
        <v>-0.15655840488383888</v>
      </c>
      <c r="U321" s="2">
        <f t="shared" si="54"/>
        <v>1.5880805897989692</v>
      </c>
    </row>
    <row r="322" spans="1:21" x14ac:dyDescent="0.25">
      <c r="A322" t="s">
        <v>558</v>
      </c>
      <c r="B322" s="2">
        <v>2.2339999999999999E-2</v>
      </c>
      <c r="C322" s="2">
        <v>8.4999999999999995E-4</v>
      </c>
      <c r="D322" s="2">
        <v>15.3444</v>
      </c>
      <c r="E322" s="2">
        <v>4.6052700000000002E-2</v>
      </c>
      <c r="F322" s="2">
        <v>0.58396000000000003</v>
      </c>
      <c r="G322" s="2">
        <v>0.11684</v>
      </c>
      <c r="H322" s="2">
        <v>-9.0271000000000004E-2</v>
      </c>
      <c r="I322" s="2">
        <v>2.8986000000000001E-2</v>
      </c>
      <c r="J322" s="2">
        <f t="shared" si="44"/>
        <v>0.19187870000000001</v>
      </c>
      <c r="K322" s="2">
        <f t="shared" si="45"/>
        <v>34.905790350000004</v>
      </c>
      <c r="L322" s="2">
        <f t="shared" si="46"/>
        <v>95.75425242719524</v>
      </c>
      <c r="M322" s="1">
        <f t="shared" si="47"/>
        <v>2.9235029034453537E+24</v>
      </c>
      <c r="N322" s="2">
        <f t="shared" si="48"/>
        <v>94.744276666953454</v>
      </c>
      <c r="O322" s="2">
        <f t="shared" si="49"/>
        <v>34.882764922380794</v>
      </c>
      <c r="P322" s="2">
        <f t="shared" si="50"/>
        <v>2.3025427619209893E-2</v>
      </c>
      <c r="Q322" s="2">
        <f t="shared" si="51"/>
        <v>1.4399979511075342E-2</v>
      </c>
      <c r="R322" s="2">
        <v>101.04865400619859</v>
      </c>
      <c r="S322" s="2">
        <f t="shared" si="52"/>
        <v>35.022652664883836</v>
      </c>
      <c r="T322" s="2">
        <f t="shared" si="53"/>
        <v>-0.11686231488383214</v>
      </c>
      <c r="U322" s="2">
        <f t="shared" si="54"/>
        <v>0.37093296829242389</v>
      </c>
    </row>
    <row r="323" spans="1:21" x14ac:dyDescent="0.25">
      <c r="A323" t="s">
        <v>559</v>
      </c>
      <c r="B323" s="2">
        <v>2.2360000000000001E-2</v>
      </c>
      <c r="C323" s="2">
        <v>8.4999999999999995E-4</v>
      </c>
      <c r="D323" s="2">
        <v>15.8649</v>
      </c>
      <c r="E323" s="2">
        <v>4.5559000000000002E-2</v>
      </c>
      <c r="F323" s="2">
        <v>-1.8507</v>
      </c>
      <c r="G323" s="2">
        <v>6.4268000000000006E-2</v>
      </c>
      <c r="H323" s="2">
        <v>-3.1679999999999998E-3</v>
      </c>
      <c r="I323" s="2">
        <v>2.7574000000000001E-2</v>
      </c>
      <c r="J323" s="2">
        <f t="shared" si="44"/>
        <v>0.137401</v>
      </c>
      <c r="K323" s="2">
        <f t="shared" si="45"/>
        <v>34.795762940000003</v>
      </c>
      <c r="L323" s="2">
        <f t="shared" si="46"/>
        <v>91.023302396668328</v>
      </c>
      <c r="M323" s="1">
        <f t="shared" si="47"/>
        <v>2.9261484898063901E+24</v>
      </c>
      <c r="N323" s="2">
        <f t="shared" si="48"/>
        <v>94.830014281867719</v>
      </c>
      <c r="O323" s="2">
        <f t="shared" si="49"/>
        <v>34.884729079830691</v>
      </c>
      <c r="P323" s="2">
        <f t="shared" si="50"/>
        <v>-8.8966139830688462E-2</v>
      </c>
      <c r="Q323" s="2">
        <f t="shared" si="51"/>
        <v>0.41924675280297519</v>
      </c>
      <c r="R323" s="2">
        <v>101.14061230673124</v>
      </c>
      <c r="S323" s="2">
        <f t="shared" si="52"/>
        <v>35.024627892647828</v>
      </c>
      <c r="T323" s="2">
        <f t="shared" si="53"/>
        <v>-0.22886495264782525</v>
      </c>
      <c r="U323" s="2">
        <f t="shared" si="54"/>
        <v>2.7744621005580665</v>
      </c>
    </row>
    <row r="324" spans="1:21" x14ac:dyDescent="0.25">
      <c r="A324" t="s">
        <v>560</v>
      </c>
      <c r="B324" s="2">
        <v>2.239E-2</v>
      </c>
      <c r="C324" s="2">
        <v>8.4999999999999995E-4</v>
      </c>
      <c r="D324" s="2">
        <v>15.7271</v>
      </c>
      <c r="E324" s="2">
        <v>3.3972700000000002E-2</v>
      </c>
      <c r="F324" s="2">
        <v>0.32302999999999998</v>
      </c>
      <c r="G324" s="2">
        <v>7.5473999999999999E-2</v>
      </c>
      <c r="H324" s="2">
        <v>5.6544999999999998E-2</v>
      </c>
      <c r="I324" s="2">
        <v>2.7581000000000001E-2</v>
      </c>
      <c r="J324" s="2">
        <f t="shared" si="44"/>
        <v>0.1370277</v>
      </c>
      <c r="K324" s="2">
        <f t="shared" si="45"/>
        <v>34.790599560000004</v>
      </c>
      <c r="L324" s="2">
        <f t="shared" si="46"/>
        <v>90.807122091839688</v>
      </c>
      <c r="M324" s="1">
        <f t="shared" si="47"/>
        <v>2.9301169632387113E+24</v>
      </c>
      <c r="N324" s="2">
        <f t="shared" si="48"/>
        <v>94.958623747031652</v>
      </c>
      <c r="O324" s="2">
        <f t="shared" si="49"/>
        <v>34.887672058407844</v>
      </c>
      <c r="P324" s="2">
        <f t="shared" si="50"/>
        <v>-9.7072498407840158E-2</v>
      </c>
      <c r="Q324" s="2">
        <f t="shared" si="51"/>
        <v>0.50185202224922076</v>
      </c>
      <c r="R324" s="2">
        <v>101.27855472665006</v>
      </c>
      <c r="S324" s="2">
        <f t="shared" si="52"/>
        <v>35.027587476067858</v>
      </c>
      <c r="T324" s="2">
        <f t="shared" si="53"/>
        <v>-0.23698791606785363</v>
      </c>
      <c r="U324" s="2">
        <f t="shared" si="54"/>
        <v>2.9911326106254874</v>
      </c>
    </row>
    <row r="325" spans="1:21" x14ac:dyDescent="0.25">
      <c r="A325" t="s">
        <v>560</v>
      </c>
      <c r="B325" s="2">
        <v>2.239E-2</v>
      </c>
      <c r="C325" s="2">
        <v>8.4999999999999995E-4</v>
      </c>
      <c r="D325" s="2">
        <v>15.6143</v>
      </c>
      <c r="E325" s="2">
        <v>3.24353E-2</v>
      </c>
      <c r="F325" s="2">
        <v>4.2376999999999998E-2</v>
      </c>
      <c r="G325" s="2">
        <v>9.5118999999999995E-2</v>
      </c>
      <c r="H325" s="2">
        <v>-1.644E-2</v>
      </c>
      <c r="I325" s="2">
        <v>2.5942E-2</v>
      </c>
      <c r="J325" s="2">
        <f t="shared" si="44"/>
        <v>0.1534963</v>
      </c>
      <c r="K325" s="2">
        <f t="shared" si="45"/>
        <v>34.864986619</v>
      </c>
      <c r="L325" s="2">
        <f t="shared" si="46"/>
        <v>93.971751983995745</v>
      </c>
      <c r="M325" s="1">
        <f t="shared" si="47"/>
        <v>2.9301169632387113E+24</v>
      </c>
      <c r="N325" s="2">
        <f t="shared" si="48"/>
        <v>94.958623747031652</v>
      </c>
      <c r="O325" s="2">
        <f t="shared" si="49"/>
        <v>34.887672058407844</v>
      </c>
      <c r="P325" s="2">
        <f t="shared" si="50"/>
        <v>-2.2685439407844399E-2</v>
      </c>
      <c r="Q325" s="2">
        <f t="shared" si="51"/>
        <v>2.1842310115036474E-2</v>
      </c>
      <c r="R325" s="2">
        <v>101.27855472665006</v>
      </c>
      <c r="S325" s="2">
        <f t="shared" si="52"/>
        <v>35.027587476067858</v>
      </c>
      <c r="T325" s="2">
        <f t="shared" si="53"/>
        <v>-0.16260085706785787</v>
      </c>
      <c r="U325" s="2">
        <f t="shared" si="54"/>
        <v>1.1221472206969938</v>
      </c>
    </row>
    <row r="326" spans="1:21" x14ac:dyDescent="0.25">
      <c r="A326" t="s">
        <v>561</v>
      </c>
      <c r="B326" s="2">
        <v>2.24E-2</v>
      </c>
      <c r="C326" s="2">
        <v>8.4999999999999995E-4</v>
      </c>
      <c r="D326" s="2">
        <v>15.6332</v>
      </c>
      <c r="E326" s="2">
        <v>4.9904400000000002E-2</v>
      </c>
      <c r="F326" s="2">
        <v>0.50831999999999999</v>
      </c>
      <c r="G326" s="2">
        <v>6.8025000000000002E-2</v>
      </c>
      <c r="H326" s="2">
        <v>4.1251999999999997E-2</v>
      </c>
      <c r="I326" s="2">
        <v>4.2341999999999998E-2</v>
      </c>
      <c r="J326" s="2">
        <f t="shared" si="44"/>
        <v>0.16027140000000001</v>
      </c>
      <c r="K326" s="2">
        <f t="shared" si="45"/>
        <v>34.771804279999998</v>
      </c>
      <c r="L326" s="2">
        <f t="shared" si="46"/>
        <v>90.024528614286609</v>
      </c>
      <c r="M326" s="1">
        <f t="shared" si="47"/>
        <v>2.9314398127529472E+24</v>
      </c>
      <c r="N326" s="2">
        <f t="shared" si="48"/>
        <v>95.001494380140244</v>
      </c>
      <c r="O326" s="2">
        <f t="shared" si="49"/>
        <v>34.888652184125519</v>
      </c>
      <c r="P326" s="2">
        <f t="shared" si="50"/>
        <v>-0.11684790412552104</v>
      </c>
      <c r="Q326" s="2">
        <f t="shared" si="51"/>
        <v>0.5315324615511472</v>
      </c>
      <c r="R326" s="2">
        <v>101.32453685835834</v>
      </c>
      <c r="S326" s="2">
        <f t="shared" si="52"/>
        <v>35.028573136565619</v>
      </c>
      <c r="T326" s="2">
        <f t="shared" si="53"/>
        <v>-0.25676885656562121</v>
      </c>
      <c r="U326" s="2">
        <f t="shared" si="54"/>
        <v>2.5666853576277298</v>
      </c>
    </row>
    <row r="327" spans="1:21" x14ac:dyDescent="0.25">
      <c r="A327" t="s">
        <v>561</v>
      </c>
      <c r="B327" s="2">
        <v>2.24E-2</v>
      </c>
      <c r="C327" s="2">
        <v>8.4999999999999995E-4</v>
      </c>
      <c r="D327" s="2">
        <v>15.650499999999999</v>
      </c>
      <c r="E327" s="2">
        <v>4.9014000000000002E-2</v>
      </c>
      <c r="F327" s="2">
        <v>0.48582999999999998</v>
      </c>
      <c r="G327" s="2">
        <v>8.3588999999999997E-2</v>
      </c>
      <c r="H327" s="2">
        <v>3.3432000000000003E-2</v>
      </c>
      <c r="I327" s="2">
        <v>2.8799999999999999E-2</v>
      </c>
      <c r="J327" s="2">
        <f t="shared" ref="J327:J390" si="55">PeakMagnitudeError+StretchError+ColorError</f>
        <v>0.16140299999999999</v>
      </c>
      <c r="K327" s="2">
        <f t="shared" ref="K327:K390" si="56">PeakMagnitude+α*(Stretch-1)-β*Color-Mb</f>
        <v>34.810274849999999</v>
      </c>
      <c r="L327" s="2">
        <f t="shared" ref="L327:L390" si="57">10^((ObservedDistanceModuli-25)/5)</f>
        <v>91.633646633164503</v>
      </c>
      <c r="M327" s="1">
        <f t="shared" ref="M327:M390" si="58">-(RedShift*Age*(-2*InitialTangentVelocity+UniverseAcceleration*Age))/(2+RedShift)*(1+RedShift)</f>
        <v>2.9314398127529472E+24</v>
      </c>
      <c r="N327" s="2">
        <f t="shared" ref="N327:N390" si="59">M327/Mpc</f>
        <v>95.001494380140244</v>
      </c>
      <c r="O327" s="2">
        <f t="shared" ref="O327:O390" si="60">(LOG10(T2LuminousDistance)*5+25)</f>
        <v>34.888652184125519</v>
      </c>
      <c r="P327" s="2">
        <f t="shared" ref="P327:P390" si="61">ObservedDistanceModuli-T2DistanceModuli</f>
        <v>-7.8377334125519837E-2</v>
      </c>
      <c r="Q327" s="2">
        <f t="shared" ref="Q327:Q390" si="62">(ObservedDistanceModuli-T2DistanceModuli)^2/TotalError^2</f>
        <v>0.23580758459652856</v>
      </c>
      <c r="R327" s="2">
        <v>101.32453685835834</v>
      </c>
      <c r="S327" s="2">
        <f t="shared" ref="S327:S390" si="63">(LOG10(ΛCDMLuminousDistance)*5+25)</f>
        <v>35.028573136565619</v>
      </c>
      <c r="T327" s="2">
        <f t="shared" ref="T327:T390" si="64">ObservedDistanceModuli-ΛCDMDistanceModuli</f>
        <v>-0.21829828656562</v>
      </c>
      <c r="U327" s="2">
        <f t="shared" ref="U327:U390" si="65">(ObservedDistanceModuli-ΛCDMDistanceModuli)^2/TotalError^2</f>
        <v>1.8292684686439864</v>
      </c>
    </row>
    <row r="328" spans="1:21" x14ac:dyDescent="0.25">
      <c r="A328" t="s">
        <v>562</v>
      </c>
      <c r="B328" s="2">
        <v>2.2409999999999999E-2</v>
      </c>
      <c r="C328" s="2">
        <v>8.5999999999999998E-4</v>
      </c>
      <c r="D328" s="2">
        <v>15.383699999999999</v>
      </c>
      <c r="E328" s="2">
        <v>0.10185</v>
      </c>
      <c r="F328" s="2">
        <v>1.4677500000000001</v>
      </c>
      <c r="G328" s="2">
        <v>0.34863</v>
      </c>
      <c r="H328" s="2">
        <v>-8.8083999999999996E-2</v>
      </c>
      <c r="I328" s="2">
        <v>4.0059999999999998E-2</v>
      </c>
      <c r="J328" s="2">
        <f t="shared" si="55"/>
        <v>0.49053999999999998</v>
      </c>
      <c r="K328" s="2">
        <f t="shared" si="56"/>
        <v>35.068162170000001</v>
      </c>
      <c r="L328" s="2">
        <f t="shared" si="57"/>
        <v>103.18876958732773</v>
      </c>
      <c r="M328" s="1">
        <f t="shared" si="58"/>
        <v>2.9327626747852716E+24</v>
      </c>
      <c r="N328" s="2">
        <f t="shared" si="59"/>
        <v>95.044365418932458</v>
      </c>
      <c r="O328" s="2">
        <f t="shared" si="60"/>
        <v>34.889631876917377</v>
      </c>
      <c r="P328" s="2">
        <f t="shared" si="61"/>
        <v>0.17853029308262336</v>
      </c>
      <c r="Q328" s="2">
        <f t="shared" si="62"/>
        <v>0.1324570206928343</v>
      </c>
      <c r="R328" s="2">
        <v>101.3705196525885</v>
      </c>
      <c r="S328" s="2">
        <f t="shared" si="63"/>
        <v>35.029558364053798</v>
      </c>
      <c r="T328" s="2">
        <f t="shared" si="64"/>
        <v>3.8603805946202385E-2</v>
      </c>
      <c r="U328" s="2">
        <f t="shared" si="65"/>
        <v>6.1931470811121929E-3</v>
      </c>
    </row>
    <row r="329" spans="1:21" x14ac:dyDescent="0.25">
      <c r="A329" t="s">
        <v>563</v>
      </c>
      <c r="B329" s="2">
        <v>2.2550000000000001E-2</v>
      </c>
      <c r="C329" s="2">
        <v>8.5999999999999998E-4</v>
      </c>
      <c r="D329" s="2">
        <v>15.558400000000001</v>
      </c>
      <c r="E329" s="2">
        <v>4.42677E-2</v>
      </c>
      <c r="F329" s="2">
        <v>0.14080000000000001</v>
      </c>
      <c r="G329" s="2">
        <v>0.13184999999999999</v>
      </c>
      <c r="H329" s="2">
        <v>5.9199999999999999E-3</v>
      </c>
      <c r="I329" s="2">
        <v>3.3153000000000002E-2</v>
      </c>
      <c r="J329" s="2">
        <f t="shared" si="55"/>
        <v>0.20927069999999998</v>
      </c>
      <c r="K329" s="2">
        <f t="shared" si="56"/>
        <v>34.753568000000001</v>
      </c>
      <c r="L329" s="2">
        <f t="shared" si="57"/>
        <v>89.271657836912183</v>
      </c>
      <c r="M329" s="1">
        <f t="shared" si="58"/>
        <v>2.9512840575330654E+24</v>
      </c>
      <c r="N329" s="2">
        <f t="shared" si="59"/>
        <v>95.644602555431788</v>
      </c>
      <c r="O329" s="2">
        <f t="shared" si="60"/>
        <v>34.903302334099266</v>
      </c>
      <c r="P329" s="2">
        <f t="shared" si="61"/>
        <v>-0.14973433409926429</v>
      </c>
      <c r="Q329" s="2">
        <f t="shared" si="62"/>
        <v>0.51194810179672823</v>
      </c>
      <c r="R329" s="2">
        <v>102.01434833241498</v>
      </c>
      <c r="S329" s="2">
        <f t="shared" si="63"/>
        <v>35.043306298189393</v>
      </c>
      <c r="T329" s="2">
        <f t="shared" si="64"/>
        <v>-0.28973829818939123</v>
      </c>
      <c r="U329" s="2">
        <f t="shared" si="65"/>
        <v>1.9168801309698842</v>
      </c>
    </row>
    <row r="330" spans="1:21" x14ac:dyDescent="0.25">
      <c r="A330" t="s">
        <v>564</v>
      </c>
      <c r="B330" s="2">
        <v>2.266E-2</v>
      </c>
      <c r="C330" s="2">
        <v>8.4999999999999995E-4</v>
      </c>
      <c r="D330" s="2">
        <v>15.3027</v>
      </c>
      <c r="E330" s="2">
        <v>4.1003900000000003E-2</v>
      </c>
      <c r="F330" s="2">
        <v>0.94220000000000004</v>
      </c>
      <c r="G330" s="2">
        <v>0.1487</v>
      </c>
      <c r="H330" s="2">
        <v>-7.6927999999999996E-2</v>
      </c>
      <c r="I330" s="2">
        <v>3.3144E-2</v>
      </c>
      <c r="J330" s="2">
        <f t="shared" si="55"/>
        <v>0.22284790000000002</v>
      </c>
      <c r="K330" s="2">
        <f t="shared" si="56"/>
        <v>34.874988039999998</v>
      </c>
      <c r="L330" s="2">
        <f t="shared" si="57"/>
        <v>94.405567661728455</v>
      </c>
      <c r="M330" s="1">
        <f t="shared" si="58"/>
        <v>2.9658382934288896E+24</v>
      </c>
      <c r="N330" s="2">
        <f t="shared" si="59"/>
        <v>96.116273218308493</v>
      </c>
      <c r="O330" s="2">
        <f t="shared" si="60"/>
        <v>34.913984616313627</v>
      </c>
      <c r="P330" s="2">
        <f t="shared" si="61"/>
        <v>-3.899657631362885E-2</v>
      </c>
      <c r="Q330" s="2">
        <f t="shared" si="62"/>
        <v>3.0622163309186538E-2</v>
      </c>
      <c r="R330" s="2">
        <v>102.52030480605548</v>
      </c>
      <c r="S330" s="2">
        <f t="shared" si="63"/>
        <v>35.054049443637467</v>
      </c>
      <c r="T330" s="2">
        <f t="shared" si="64"/>
        <v>-0.17906140363746914</v>
      </c>
      <c r="U330" s="2">
        <f t="shared" si="65"/>
        <v>0.64563472019349266</v>
      </c>
    </row>
    <row r="331" spans="1:21" x14ac:dyDescent="0.25">
      <c r="A331" t="s">
        <v>545</v>
      </c>
      <c r="B331" s="2">
        <v>2.2700000000000001E-2</v>
      </c>
      <c r="C331" s="2">
        <v>8.5999999999999998E-4</v>
      </c>
      <c r="D331" s="2">
        <v>15.940799999999999</v>
      </c>
      <c r="E331" s="2">
        <v>4.5504700000000002E-2</v>
      </c>
      <c r="F331" s="2">
        <v>-1.6703600000000001</v>
      </c>
      <c r="G331" s="2">
        <v>6.9880999999999999E-2</v>
      </c>
      <c r="H331" s="2">
        <v>2.6804999999999999E-2</v>
      </c>
      <c r="I331" s="2">
        <v>2.8181000000000001E-2</v>
      </c>
      <c r="J331" s="2">
        <f t="shared" si="55"/>
        <v>0.14356670000000002</v>
      </c>
      <c r="K331" s="2">
        <f t="shared" si="56"/>
        <v>34.804357429999996</v>
      </c>
      <c r="L331" s="2">
        <f t="shared" si="57"/>
        <v>91.384278219837142</v>
      </c>
      <c r="M331" s="1">
        <f t="shared" si="58"/>
        <v>2.9711311182563847E+24</v>
      </c>
      <c r="N331" s="2">
        <f t="shared" si="59"/>
        <v>96.287801989227432</v>
      </c>
      <c r="O331" s="2">
        <f t="shared" si="60"/>
        <v>34.917856364786353</v>
      </c>
      <c r="P331" s="2">
        <f t="shared" si="61"/>
        <v>-0.11349893478635664</v>
      </c>
      <c r="Q331" s="2">
        <f t="shared" si="62"/>
        <v>0.62499441350740714</v>
      </c>
      <c r="R331" s="2">
        <v>102.70430884863016</v>
      </c>
      <c r="S331" s="2">
        <f t="shared" si="63"/>
        <v>35.057943321683005</v>
      </c>
      <c r="T331" s="2">
        <f t="shared" si="64"/>
        <v>-0.25358589168300938</v>
      </c>
      <c r="U331" s="2">
        <f t="shared" si="65"/>
        <v>3.1199148399383052</v>
      </c>
    </row>
    <row r="332" spans="1:21" x14ac:dyDescent="0.25">
      <c r="A332" t="s">
        <v>565</v>
      </c>
      <c r="B332" s="2">
        <v>2.273E-2</v>
      </c>
      <c r="C332" s="2">
        <v>8.7000000000000001E-4</v>
      </c>
      <c r="D332" s="2">
        <v>16.378499999999999</v>
      </c>
      <c r="E332" s="2">
        <v>2.7675000000000002E-2</v>
      </c>
      <c r="F332" s="2">
        <v>-0.54695700000000003</v>
      </c>
      <c r="G332" s="2">
        <v>7.7220999999999998E-2</v>
      </c>
      <c r="H332" s="2">
        <v>0.25356000000000001</v>
      </c>
      <c r="I332" s="2">
        <v>1.9226E-2</v>
      </c>
      <c r="J332" s="2">
        <f t="shared" si="55"/>
        <v>0.12412200000000001</v>
      </c>
      <c r="K332" s="2">
        <f t="shared" si="56"/>
        <v>34.697454520999997</v>
      </c>
      <c r="L332" s="2">
        <f t="shared" si="57"/>
        <v>86.99432129112725</v>
      </c>
      <c r="M332" s="1">
        <f t="shared" si="58"/>
        <v>2.9751008682591031E+24</v>
      </c>
      <c r="N332" s="2">
        <f t="shared" si="59"/>
        <v>96.416452825220432</v>
      </c>
      <c r="O332" s="2">
        <f t="shared" si="60"/>
        <v>34.920755748430921</v>
      </c>
      <c r="P332" s="2">
        <f t="shared" si="61"/>
        <v>-0.22330122743092318</v>
      </c>
      <c r="Q332" s="2">
        <f t="shared" si="62"/>
        <v>3.2365676644009906</v>
      </c>
      <c r="R332" s="2">
        <v>102.84231883470933</v>
      </c>
      <c r="S332" s="2">
        <f t="shared" si="63"/>
        <v>35.060859301628</v>
      </c>
      <c r="T332" s="2">
        <f t="shared" si="64"/>
        <v>-0.3634047806280023</v>
      </c>
      <c r="U332" s="2">
        <f t="shared" si="65"/>
        <v>8.5720311928591979</v>
      </c>
    </row>
    <row r="333" spans="1:21" x14ac:dyDescent="0.25">
      <c r="A333" t="s">
        <v>537</v>
      </c>
      <c r="B333" s="2">
        <v>2.2950000000000002E-2</v>
      </c>
      <c r="C333" s="2">
        <v>8.4999999999999995E-4</v>
      </c>
      <c r="D333" s="2">
        <v>16.313300000000002</v>
      </c>
      <c r="E333" s="2">
        <v>7.3426099999999994E-2</v>
      </c>
      <c r="F333" s="2">
        <v>-1.4173199999999999</v>
      </c>
      <c r="G333" s="2">
        <v>0.34555000000000002</v>
      </c>
      <c r="H333" s="2">
        <v>3.0866000000000001E-2</v>
      </c>
      <c r="I333" s="2">
        <v>6.5695000000000003E-2</v>
      </c>
      <c r="J333" s="2">
        <f t="shared" si="55"/>
        <v>0.48467110000000002</v>
      </c>
      <c r="K333" s="2">
        <f t="shared" si="56"/>
        <v>35.201343379999997</v>
      </c>
      <c r="L333" s="2">
        <f t="shared" si="57"/>
        <v>109.71567415383913</v>
      </c>
      <c r="M333" s="1">
        <f t="shared" si="58"/>
        <v>3.0042158087454828E+24</v>
      </c>
      <c r="N333" s="2">
        <f t="shared" si="59"/>
        <v>97.360003787093106</v>
      </c>
      <c r="O333" s="2">
        <f t="shared" si="60"/>
        <v>34.941902910575614</v>
      </c>
      <c r="P333" s="2">
        <f t="shared" si="61"/>
        <v>0.25944046942438348</v>
      </c>
      <c r="Q333" s="2">
        <f t="shared" si="62"/>
        <v>0.28653731975616314</v>
      </c>
      <c r="R333" s="2">
        <v>103.8545741785114</v>
      </c>
      <c r="S333" s="2">
        <f t="shared" si="63"/>
        <v>35.082128146952527</v>
      </c>
      <c r="T333" s="2">
        <f t="shared" si="64"/>
        <v>0.11921523304746984</v>
      </c>
      <c r="U333" s="2">
        <f t="shared" si="65"/>
        <v>6.0501933719517467E-2</v>
      </c>
    </row>
    <row r="334" spans="1:21" x14ac:dyDescent="0.25">
      <c r="A334" t="s">
        <v>566</v>
      </c>
      <c r="B334" s="2">
        <v>2.2950000000000002E-2</v>
      </c>
      <c r="C334" s="2">
        <v>8.7000000000000001E-4</v>
      </c>
      <c r="D334" s="2">
        <v>15.183299999999999</v>
      </c>
      <c r="E334" s="2">
        <v>0.10222000000000001</v>
      </c>
      <c r="F334" s="2">
        <v>1.24762</v>
      </c>
      <c r="G334" s="2">
        <v>0.12464</v>
      </c>
      <c r="H334" s="2">
        <v>-0.11218</v>
      </c>
      <c r="I334" s="2">
        <v>4.0660000000000002E-2</v>
      </c>
      <c r="J334" s="2">
        <f t="shared" si="55"/>
        <v>0.26751999999999998</v>
      </c>
      <c r="K334" s="2">
        <f t="shared" si="56"/>
        <v>34.910823539999996</v>
      </c>
      <c r="L334" s="2">
        <f t="shared" si="57"/>
        <v>95.976455722681436</v>
      </c>
      <c r="M334" s="1">
        <f t="shared" si="58"/>
        <v>3.0042158087454828E+24</v>
      </c>
      <c r="N334" s="2">
        <f t="shared" si="59"/>
        <v>97.360003787093106</v>
      </c>
      <c r="O334" s="2">
        <f t="shared" si="60"/>
        <v>34.941902910575614</v>
      </c>
      <c r="P334" s="2">
        <f t="shared" si="61"/>
        <v>-3.107937057561827E-2</v>
      </c>
      <c r="Q334" s="2">
        <f t="shared" si="62"/>
        <v>1.349683436247979E-2</v>
      </c>
      <c r="R334" s="2">
        <v>103.8545741785114</v>
      </c>
      <c r="S334" s="2">
        <f t="shared" si="63"/>
        <v>35.082128146952527</v>
      </c>
      <c r="T334" s="2">
        <f t="shared" si="64"/>
        <v>-0.17130460695253191</v>
      </c>
      <c r="U334" s="2">
        <f t="shared" si="65"/>
        <v>0.41003938548653662</v>
      </c>
    </row>
    <row r="335" spans="1:21" x14ac:dyDescent="0.25">
      <c r="A335" t="s">
        <v>572</v>
      </c>
      <c r="B335" s="2">
        <v>2.298E-2</v>
      </c>
      <c r="C335" s="2">
        <v>8.4999999999999995E-4</v>
      </c>
      <c r="D335" s="2">
        <v>16.305599999999998</v>
      </c>
      <c r="E335" s="2">
        <v>4.6301500000000002E-2</v>
      </c>
      <c r="F335" s="2">
        <v>-2.4755799999999999</v>
      </c>
      <c r="G335" s="2">
        <v>0.10546</v>
      </c>
      <c r="H335" s="2">
        <v>7.1238999999999997E-2</v>
      </c>
      <c r="I335" s="2">
        <v>4.3449000000000002E-2</v>
      </c>
      <c r="J335" s="2">
        <f t="shared" si="55"/>
        <v>0.19521050000000001</v>
      </c>
      <c r="K335" s="2">
        <f t="shared" si="56"/>
        <v>34.911711670000003</v>
      </c>
      <c r="L335" s="2">
        <f t="shared" si="57"/>
        <v>96.015718023723522</v>
      </c>
      <c r="M335" s="1">
        <f t="shared" si="58"/>
        <v>3.0081864969922938E+24</v>
      </c>
      <c r="N335" s="2">
        <f t="shared" si="59"/>
        <v>97.488685029506357</v>
      </c>
      <c r="O335" s="2">
        <f t="shared" si="60"/>
        <v>34.944771062369128</v>
      </c>
      <c r="P335" s="2">
        <f t="shared" si="61"/>
        <v>-3.3059392369125362E-2</v>
      </c>
      <c r="Q335" s="2">
        <f t="shared" si="62"/>
        <v>2.8680279957981818E-2</v>
      </c>
      <c r="R335" s="2">
        <v>103.99263382903166</v>
      </c>
      <c r="S335" s="2">
        <f t="shared" si="63"/>
        <v>35.085012888767793</v>
      </c>
      <c r="T335" s="2">
        <f t="shared" si="64"/>
        <v>-0.17330121876779003</v>
      </c>
      <c r="U335" s="2">
        <f t="shared" si="65"/>
        <v>0.78812823449917435</v>
      </c>
    </row>
    <row r="336" spans="1:21" x14ac:dyDescent="0.25">
      <c r="A336" t="s">
        <v>572</v>
      </c>
      <c r="B336" s="2">
        <v>2.298E-2</v>
      </c>
      <c r="C336" s="2">
        <v>8.4999999999999995E-4</v>
      </c>
      <c r="D336" s="2">
        <v>16.301100000000002</v>
      </c>
      <c r="E336" s="2">
        <v>4.4117700000000003E-2</v>
      </c>
      <c r="F336" s="2">
        <v>-2.56473</v>
      </c>
      <c r="G336" s="2">
        <v>0.15876999999999999</v>
      </c>
      <c r="H336" s="2">
        <v>7.5158000000000003E-2</v>
      </c>
      <c r="I336" s="2">
        <v>2.8791000000000001E-2</v>
      </c>
      <c r="J336" s="2">
        <f t="shared" si="55"/>
        <v>0.23167870000000002</v>
      </c>
      <c r="K336" s="2">
        <f t="shared" si="56"/>
        <v>34.881840150000002</v>
      </c>
      <c r="L336" s="2">
        <f t="shared" si="57"/>
        <v>94.703936188432252</v>
      </c>
      <c r="M336" s="1">
        <f t="shared" si="58"/>
        <v>3.0081864969922938E+24</v>
      </c>
      <c r="N336" s="2">
        <f t="shared" si="59"/>
        <v>97.488685029506357</v>
      </c>
      <c r="O336" s="2">
        <f t="shared" si="60"/>
        <v>34.944771062369128</v>
      </c>
      <c r="P336" s="2">
        <f t="shared" si="61"/>
        <v>-6.2930912369125735E-2</v>
      </c>
      <c r="Q336" s="2">
        <f t="shared" si="62"/>
        <v>7.3782920418564088E-2</v>
      </c>
      <c r="R336" s="2">
        <v>103.99263382903166</v>
      </c>
      <c r="S336" s="2">
        <f t="shared" si="63"/>
        <v>35.085012888767793</v>
      </c>
      <c r="T336" s="2">
        <f t="shared" si="64"/>
        <v>-0.20317273876779041</v>
      </c>
      <c r="U336" s="2">
        <f t="shared" si="65"/>
        <v>0.76905722163671775</v>
      </c>
    </row>
    <row r="337" spans="1:21" x14ac:dyDescent="0.25">
      <c r="A337" t="s">
        <v>567</v>
      </c>
      <c r="B337" s="2">
        <v>2.3029999999999998E-2</v>
      </c>
      <c r="C337" s="2">
        <v>8.5999999999999998E-4</v>
      </c>
      <c r="D337" s="2">
        <v>15.4939</v>
      </c>
      <c r="E337" s="2">
        <v>4.9721899999999999E-2</v>
      </c>
      <c r="F337" s="2">
        <v>0.78086999999999995</v>
      </c>
      <c r="G337" s="2">
        <v>0.13028000000000001</v>
      </c>
      <c r="H337" s="2">
        <v>-6.3075999999999993E-2</v>
      </c>
      <c r="I337" s="2">
        <v>2.6277999999999999E-2</v>
      </c>
      <c r="J337" s="2">
        <f t="shared" si="55"/>
        <v>0.20627989999999999</v>
      </c>
      <c r="K337" s="2">
        <f t="shared" si="56"/>
        <v>34.999115770000003</v>
      </c>
      <c r="L337" s="2">
        <f t="shared" si="57"/>
        <v>99.959287993252119</v>
      </c>
      <c r="M337" s="1">
        <f t="shared" si="58"/>
        <v>3.0148045608809897E+24</v>
      </c>
      <c r="N337" s="2">
        <f t="shared" si="59"/>
        <v>97.703161873477072</v>
      </c>
      <c r="O337" s="2">
        <f t="shared" si="60"/>
        <v>34.9495430930045</v>
      </c>
      <c r="P337" s="2">
        <f t="shared" si="61"/>
        <v>4.9572676995502718E-2</v>
      </c>
      <c r="Q337" s="2">
        <f t="shared" si="62"/>
        <v>5.7752517412847912E-2</v>
      </c>
      <c r="R337" s="2">
        <v>104.22274648822102</v>
      </c>
      <c r="S337" s="2">
        <f t="shared" si="63"/>
        <v>35.089812567765435</v>
      </c>
      <c r="T337" s="2">
        <f t="shared" si="64"/>
        <v>-9.0696797765431825E-2</v>
      </c>
      <c r="U337" s="2">
        <f t="shared" si="65"/>
        <v>0.19331701605623094</v>
      </c>
    </row>
    <row r="338" spans="1:21" x14ac:dyDescent="0.25">
      <c r="A338" t="s">
        <v>568</v>
      </c>
      <c r="B338" s="2">
        <v>2.307E-2</v>
      </c>
      <c r="C338" s="2">
        <v>8.5999999999999998E-4</v>
      </c>
      <c r="D338" s="2">
        <v>15.6622</v>
      </c>
      <c r="E338" s="2">
        <v>4.8933999999999998E-2</v>
      </c>
      <c r="F338" s="2">
        <v>-7.5209999999999999E-2</v>
      </c>
      <c r="G338" s="2">
        <v>0.51712999999999998</v>
      </c>
      <c r="H338" s="2">
        <v>2.2294999999999999E-2</v>
      </c>
      <c r="I338" s="2">
        <v>5.8604000000000003E-2</v>
      </c>
      <c r="J338" s="2">
        <f t="shared" si="55"/>
        <v>0.624668</v>
      </c>
      <c r="K338" s="2">
        <f t="shared" si="56"/>
        <v>34.774360780000002</v>
      </c>
      <c r="L338" s="2">
        <f t="shared" si="57"/>
        <v>90.130577964661327</v>
      </c>
      <c r="M338" s="1">
        <f t="shared" si="58"/>
        <v>3.0200992371081986E+24</v>
      </c>
      <c r="N338" s="2">
        <f t="shared" si="59"/>
        <v>97.874750644174526</v>
      </c>
      <c r="O338" s="2">
        <f t="shared" si="60"/>
        <v>34.953353343069615</v>
      </c>
      <c r="P338" s="2">
        <f t="shared" si="61"/>
        <v>-0.1789925630696132</v>
      </c>
      <c r="Q338" s="2">
        <f t="shared" si="62"/>
        <v>8.2105349899411539E-2</v>
      </c>
      <c r="R338" s="2">
        <v>104.40684853252378</v>
      </c>
      <c r="S338" s="2">
        <f t="shared" si="63"/>
        <v>35.093644935013863</v>
      </c>
      <c r="T338" s="2">
        <f t="shared" si="64"/>
        <v>-0.31928415501386098</v>
      </c>
      <c r="U338" s="2">
        <f t="shared" si="65"/>
        <v>0.26124994963455772</v>
      </c>
    </row>
    <row r="339" spans="1:21" x14ac:dyDescent="0.25">
      <c r="A339" t="s">
        <v>571</v>
      </c>
      <c r="B339" s="2">
        <v>2.3130000000000001E-2</v>
      </c>
      <c r="C339" s="2">
        <v>8.4999999999999995E-4</v>
      </c>
      <c r="D339" s="2">
        <v>16.147099999999998</v>
      </c>
      <c r="E339" s="2">
        <v>4.9940900000000003E-2</v>
      </c>
      <c r="F339" s="2">
        <v>-1.0009399999999999</v>
      </c>
      <c r="G339" s="2">
        <v>0.25544</v>
      </c>
      <c r="H339" s="2">
        <v>8.4192000000000003E-2</v>
      </c>
      <c r="I339" s="2">
        <v>3.7906000000000002E-2</v>
      </c>
      <c r="J339" s="2">
        <f t="shared" si="55"/>
        <v>0.34328690000000001</v>
      </c>
      <c r="K339" s="2">
        <f t="shared" si="56"/>
        <v>34.92944086</v>
      </c>
      <c r="L339" s="2">
        <f t="shared" si="57"/>
        <v>96.802856311789512</v>
      </c>
      <c r="M339" s="1">
        <f t="shared" si="58"/>
        <v>3.0280416266149541E+24</v>
      </c>
      <c r="N339" s="2">
        <f t="shared" si="59"/>
        <v>98.132145958520866</v>
      </c>
      <c r="O339" s="2">
        <f t="shared" si="60"/>
        <v>34.959056480606264</v>
      </c>
      <c r="P339" s="2">
        <f t="shared" si="61"/>
        <v>-2.961562060626477E-2</v>
      </c>
      <c r="Q339" s="2">
        <f t="shared" si="62"/>
        <v>7.4426434505669879E-3</v>
      </c>
      <c r="R339" s="2">
        <v>104.68302145944097</v>
      </c>
      <c r="S339" s="2">
        <f t="shared" si="63"/>
        <v>35.099381245814826</v>
      </c>
      <c r="T339" s="2">
        <f t="shared" si="64"/>
        <v>-0.16994038581482585</v>
      </c>
      <c r="U339" s="2">
        <f t="shared" si="65"/>
        <v>0.24506355996958726</v>
      </c>
    </row>
    <row r="340" spans="1:21" x14ac:dyDescent="0.25">
      <c r="A340" t="s">
        <v>554</v>
      </c>
      <c r="B340" s="2">
        <v>2.316E-2</v>
      </c>
      <c r="C340" s="2">
        <v>8.7000000000000001E-4</v>
      </c>
      <c r="D340" s="2">
        <v>15.7401</v>
      </c>
      <c r="E340" s="2">
        <v>4.5891599999999998E-2</v>
      </c>
      <c r="F340" s="2">
        <v>-1.9390799999999999</v>
      </c>
      <c r="G340" s="2">
        <v>0.26272000000000001</v>
      </c>
      <c r="H340" s="2">
        <v>-9.0364E-2</v>
      </c>
      <c r="I340" s="2">
        <v>5.6882000000000002E-2</v>
      </c>
      <c r="J340" s="2">
        <f t="shared" si="55"/>
        <v>0.36549359999999997</v>
      </c>
      <c r="K340" s="2">
        <f t="shared" si="56"/>
        <v>34.930894559999999</v>
      </c>
      <c r="L340" s="2">
        <f t="shared" si="57"/>
        <v>96.867683028281476</v>
      </c>
      <c r="M340" s="1">
        <f t="shared" si="58"/>
        <v>3.0320129901821564E+24</v>
      </c>
      <c r="N340" s="2">
        <f t="shared" si="59"/>
        <v>98.260849086577494</v>
      </c>
      <c r="O340" s="2">
        <f t="shared" si="60"/>
        <v>34.961902563090391</v>
      </c>
      <c r="P340" s="2">
        <f t="shared" si="61"/>
        <v>-3.1008003090391867E-2</v>
      </c>
      <c r="Q340" s="2">
        <f t="shared" si="62"/>
        <v>7.1976055785274475E-3</v>
      </c>
      <c r="R340" s="2">
        <v>104.82111685967016</v>
      </c>
      <c r="S340" s="2">
        <f t="shared" si="63"/>
        <v>35.102243913801381</v>
      </c>
      <c r="T340" s="2">
        <f t="shared" si="64"/>
        <v>-0.17134935380138216</v>
      </c>
      <c r="U340" s="2">
        <f t="shared" si="65"/>
        <v>0.21978871436104028</v>
      </c>
    </row>
    <row r="341" spans="1:21" x14ac:dyDescent="0.25">
      <c r="A341" t="s">
        <v>569</v>
      </c>
      <c r="B341" s="2">
        <v>2.3210000000000001E-2</v>
      </c>
      <c r="C341" s="2">
        <v>8.4999999999999995E-4</v>
      </c>
      <c r="D341" s="2">
        <v>15.4314</v>
      </c>
      <c r="E341" s="2">
        <v>2.6036400000000001E-2</v>
      </c>
      <c r="F341" s="2">
        <v>-4.6047999999999999E-2</v>
      </c>
      <c r="G341" s="2">
        <v>5.2886000000000002E-2</v>
      </c>
      <c r="H341" s="2">
        <v>-0.113423</v>
      </c>
      <c r="I341" s="2">
        <v>2.2710999999999999E-2</v>
      </c>
      <c r="J341" s="2">
        <f t="shared" si="55"/>
        <v>0.1016334</v>
      </c>
      <c r="K341" s="2">
        <f t="shared" si="56"/>
        <v>34.972644934000002</v>
      </c>
      <c r="L341" s="2">
        <f t="shared" si="57"/>
        <v>98.74815425818521</v>
      </c>
      <c r="M341" s="1">
        <f t="shared" si="58"/>
        <v>3.038632179538074E+24</v>
      </c>
      <c r="N341" s="2">
        <f t="shared" si="59"/>
        <v>98.47536240445686</v>
      </c>
      <c r="O341" s="2">
        <f t="shared" si="60"/>
        <v>34.96663793877255</v>
      </c>
      <c r="P341" s="2">
        <f t="shared" si="61"/>
        <v>6.0069952274517391E-3</v>
      </c>
      <c r="Q341" s="2">
        <f t="shared" si="62"/>
        <v>3.4933464995214052E-3</v>
      </c>
      <c r="R341" s="2">
        <v>105.05128909901369</v>
      </c>
      <c r="S341" s="2">
        <f t="shared" si="63"/>
        <v>35.107006930314014</v>
      </c>
      <c r="T341" s="2">
        <f t="shared" si="64"/>
        <v>-0.1343619963140128</v>
      </c>
      <c r="U341" s="2">
        <f t="shared" si="65"/>
        <v>1.7477527198470622</v>
      </c>
    </row>
    <row r="342" spans="1:21" x14ac:dyDescent="0.25">
      <c r="A342" t="s">
        <v>570</v>
      </c>
      <c r="B342" s="2">
        <v>2.325E-2</v>
      </c>
      <c r="C342" s="2">
        <v>8.5999999999999998E-4</v>
      </c>
      <c r="D342" s="2">
        <v>15.732799999999999</v>
      </c>
      <c r="E342" s="2">
        <v>4.0960099999999999E-2</v>
      </c>
      <c r="F342" s="2">
        <v>0.75555000000000005</v>
      </c>
      <c r="G342" s="2">
        <v>0.14044999999999999</v>
      </c>
      <c r="H342" s="2">
        <v>-1.0924E-2</v>
      </c>
      <c r="I342" s="2">
        <v>3.4209000000000003E-2</v>
      </c>
      <c r="J342" s="2">
        <f t="shared" si="55"/>
        <v>0.21561910000000001</v>
      </c>
      <c r="K342" s="2">
        <f t="shared" si="56"/>
        <v>35.071057969999998</v>
      </c>
      <c r="L342" s="2">
        <f t="shared" si="57"/>
        <v>103.32647033372326</v>
      </c>
      <c r="M342" s="1">
        <f t="shared" si="58"/>
        <v>3.0439277560789849E+24</v>
      </c>
      <c r="N342" s="2">
        <f t="shared" si="59"/>
        <v>98.646980352334324</v>
      </c>
      <c r="O342" s="2">
        <f t="shared" si="60"/>
        <v>34.97041897878799</v>
      </c>
      <c r="P342" s="2">
        <f t="shared" si="61"/>
        <v>0.10063899121200848</v>
      </c>
      <c r="Q342" s="2">
        <f t="shared" si="62"/>
        <v>0.21785026459674098</v>
      </c>
      <c r="R342" s="2">
        <v>105.23543880501531</v>
      </c>
      <c r="S342" s="2">
        <f t="shared" si="63"/>
        <v>35.110810081487699</v>
      </c>
      <c r="T342" s="2">
        <f t="shared" si="64"/>
        <v>-3.9752111487700859E-2</v>
      </c>
      <c r="U342" s="2">
        <f t="shared" si="65"/>
        <v>3.3989591539297183E-2</v>
      </c>
    </row>
    <row r="343" spans="1:21" x14ac:dyDescent="0.25">
      <c r="A343" t="s">
        <v>502</v>
      </c>
      <c r="B343" s="2">
        <v>2.3310000000000001E-2</v>
      </c>
      <c r="C343" s="2">
        <v>8.4999999999999995E-4</v>
      </c>
      <c r="D343" s="2">
        <v>15.66</v>
      </c>
      <c r="E343" s="2">
        <v>3.1843000000000003E-2</v>
      </c>
      <c r="F343" s="2">
        <v>-2.4632000000000001</v>
      </c>
      <c r="G343" s="2">
        <v>9.7064999999999999E-2</v>
      </c>
      <c r="H343" s="2">
        <v>-4.4303000000000002E-2</v>
      </c>
      <c r="I343" s="2">
        <v>2.7136E-2</v>
      </c>
      <c r="J343" s="2">
        <f t="shared" si="55"/>
        <v>0.15604399999999999</v>
      </c>
      <c r="K343" s="2">
        <f t="shared" si="56"/>
        <v>34.629577990000001</v>
      </c>
      <c r="L343" s="2">
        <f t="shared" si="57"/>
        <v>84.317087766203613</v>
      </c>
      <c r="M343" s="1">
        <f t="shared" si="58"/>
        <v>3.0518714959561677E+24</v>
      </c>
      <c r="N343" s="2">
        <f t="shared" si="59"/>
        <v>98.904419429205817</v>
      </c>
      <c r="O343" s="2">
        <f t="shared" si="60"/>
        <v>34.976078489878468</v>
      </c>
      <c r="P343" s="2">
        <f t="shared" si="61"/>
        <v>-0.34650049987846643</v>
      </c>
      <c r="Q343" s="2">
        <f t="shared" si="62"/>
        <v>4.9307567981901874</v>
      </c>
      <c r="R343" s="2">
        <v>105.51168322043969</v>
      </c>
      <c r="S343" s="2">
        <f t="shared" si="63"/>
        <v>35.116502756805517</v>
      </c>
      <c r="T343" s="2">
        <f t="shared" si="64"/>
        <v>-0.48692476680551522</v>
      </c>
      <c r="U343" s="2">
        <f t="shared" si="65"/>
        <v>9.73709889808962</v>
      </c>
    </row>
    <row r="344" spans="1:21" x14ac:dyDescent="0.25">
      <c r="A344" t="s">
        <v>502</v>
      </c>
      <c r="B344" s="2">
        <v>2.3310000000000001E-2</v>
      </c>
      <c r="C344" s="2">
        <v>8.4999999999999995E-4</v>
      </c>
      <c r="D344" s="2">
        <v>15.628500000000001</v>
      </c>
      <c r="E344" s="2">
        <v>3.3994099999999999E-2</v>
      </c>
      <c r="F344" s="2">
        <v>-2.7919700000000001</v>
      </c>
      <c r="G344" s="2">
        <v>9.7034999999999996E-2</v>
      </c>
      <c r="H344" s="2">
        <v>1.2243E-2</v>
      </c>
      <c r="I344" s="2">
        <v>2.8386000000000002E-2</v>
      </c>
      <c r="J344" s="2">
        <f t="shared" si="55"/>
        <v>0.1594151</v>
      </c>
      <c r="K344" s="2">
        <f t="shared" si="56"/>
        <v>34.372759819999999</v>
      </c>
      <c r="L344" s="2">
        <f t="shared" si="57"/>
        <v>74.912098662211164</v>
      </c>
      <c r="M344" s="1">
        <f t="shared" si="58"/>
        <v>3.0518714959561677E+24</v>
      </c>
      <c r="N344" s="2">
        <f t="shared" si="59"/>
        <v>98.904419429205817</v>
      </c>
      <c r="O344" s="2">
        <f t="shared" si="60"/>
        <v>34.976078489878468</v>
      </c>
      <c r="P344" s="2">
        <f t="shared" si="61"/>
        <v>-0.60331866987846894</v>
      </c>
      <c r="Q344" s="2">
        <f t="shared" si="62"/>
        <v>14.323020645783778</v>
      </c>
      <c r="R344" s="2">
        <v>105.51168322043969</v>
      </c>
      <c r="S344" s="2">
        <f t="shared" si="63"/>
        <v>35.116502756805517</v>
      </c>
      <c r="T344" s="2">
        <f t="shared" si="64"/>
        <v>-0.74374293680551773</v>
      </c>
      <c r="U344" s="2">
        <f t="shared" si="65"/>
        <v>21.766409567616641</v>
      </c>
    </row>
    <row r="345" spans="1:21" x14ac:dyDescent="0.25">
      <c r="A345" t="s">
        <v>573</v>
      </c>
      <c r="B345" s="2">
        <v>2.342E-2</v>
      </c>
      <c r="C345" s="2">
        <v>8.7000000000000001E-4</v>
      </c>
      <c r="D345" s="2">
        <v>16.088999999999999</v>
      </c>
      <c r="E345" s="2">
        <v>3.8091199999999999E-2</v>
      </c>
      <c r="F345" s="2">
        <v>0.26837</v>
      </c>
      <c r="G345" s="2">
        <v>0.22181000000000001</v>
      </c>
      <c r="H345" s="2">
        <v>0.15146999999999999</v>
      </c>
      <c r="I345" s="2">
        <v>2.7541E-2</v>
      </c>
      <c r="J345" s="2">
        <f t="shared" si="55"/>
        <v>0.28744219999999998</v>
      </c>
      <c r="K345" s="2">
        <f t="shared" si="56"/>
        <v>34.847349289999997</v>
      </c>
      <c r="L345" s="2">
        <f t="shared" si="57"/>
        <v>93.211577504872707</v>
      </c>
      <c r="M345" s="1">
        <f t="shared" si="58"/>
        <v>3.0664361878981465E+24</v>
      </c>
      <c r="N345" s="2">
        <f t="shared" si="59"/>
        <v>99.376428949460973</v>
      </c>
      <c r="O345" s="2">
        <f t="shared" si="60"/>
        <v>34.98641693249391</v>
      </c>
      <c r="P345" s="2">
        <f t="shared" si="61"/>
        <v>-0.13906764249391301</v>
      </c>
      <c r="Q345" s="2">
        <f t="shared" si="62"/>
        <v>0.23407289611514065</v>
      </c>
      <c r="R345" s="2">
        <v>106.0181931963356</v>
      </c>
      <c r="S345" s="2">
        <f t="shared" si="63"/>
        <v>35.126901992682193</v>
      </c>
      <c r="T345" s="2">
        <f t="shared" si="64"/>
        <v>-0.27955270268219579</v>
      </c>
      <c r="U345" s="2">
        <f t="shared" si="65"/>
        <v>0.94585885563431782</v>
      </c>
    </row>
    <row r="346" spans="1:21" x14ac:dyDescent="0.25">
      <c r="A346" t="s">
        <v>573</v>
      </c>
      <c r="B346" s="2">
        <v>2.342E-2</v>
      </c>
      <c r="C346" s="2">
        <v>8.7000000000000001E-4</v>
      </c>
      <c r="D346" s="2">
        <v>15.927899999999999</v>
      </c>
      <c r="E346" s="2">
        <v>2.6888200000000001E-2</v>
      </c>
      <c r="F346" s="2">
        <v>-0.14877899999999999</v>
      </c>
      <c r="G346" s="2">
        <v>5.8513999999999997E-2</v>
      </c>
      <c r="H346" s="2">
        <v>5.7782E-2</v>
      </c>
      <c r="I346" s="2">
        <v>2.3588000000000001E-2</v>
      </c>
      <c r="J346" s="2">
        <f t="shared" si="55"/>
        <v>0.1089902</v>
      </c>
      <c r="K346" s="2">
        <f t="shared" si="56"/>
        <v>34.918171827000002</v>
      </c>
      <c r="L346" s="2">
        <f t="shared" si="57"/>
        <v>96.301791284934623</v>
      </c>
      <c r="M346" s="1">
        <f t="shared" si="58"/>
        <v>3.0664361878981465E+24</v>
      </c>
      <c r="N346" s="2">
        <f t="shared" si="59"/>
        <v>99.376428949460973</v>
      </c>
      <c r="O346" s="2">
        <f t="shared" si="60"/>
        <v>34.98641693249391</v>
      </c>
      <c r="P346" s="2">
        <f t="shared" si="61"/>
        <v>-6.8245105493907943E-2</v>
      </c>
      <c r="Q346" s="2">
        <f t="shared" si="62"/>
        <v>0.39207406895553804</v>
      </c>
      <c r="R346" s="2">
        <v>106.0181931963356</v>
      </c>
      <c r="S346" s="2">
        <f t="shared" si="63"/>
        <v>35.126901992682193</v>
      </c>
      <c r="T346" s="2">
        <f t="shared" si="64"/>
        <v>-0.20873016568219072</v>
      </c>
      <c r="U346" s="2">
        <f t="shared" si="65"/>
        <v>3.6677146215794139</v>
      </c>
    </row>
    <row r="347" spans="1:21" x14ac:dyDescent="0.25">
      <c r="A347" t="s">
        <v>573</v>
      </c>
      <c r="B347" s="2">
        <v>2.342E-2</v>
      </c>
      <c r="C347" s="2">
        <v>8.7000000000000001E-4</v>
      </c>
      <c r="D347" s="2">
        <v>15.949199999999999</v>
      </c>
      <c r="E347" s="2">
        <v>3.41804E-2</v>
      </c>
      <c r="F347" s="2">
        <v>-0.48666100000000001</v>
      </c>
      <c r="G347" s="2">
        <v>9.7323000000000007E-2</v>
      </c>
      <c r="H347" s="2">
        <v>5.6867000000000001E-2</v>
      </c>
      <c r="I347" s="2">
        <v>2.8756E-2</v>
      </c>
      <c r="J347" s="2">
        <f t="shared" si="55"/>
        <v>0.1602594</v>
      </c>
      <c r="K347" s="2">
        <f t="shared" si="56"/>
        <v>34.892667122999995</v>
      </c>
      <c r="L347" s="2">
        <f t="shared" si="57"/>
        <v>95.177309659341731</v>
      </c>
      <c r="M347" s="1">
        <f t="shared" si="58"/>
        <v>3.0664361878981465E+24</v>
      </c>
      <c r="N347" s="2">
        <f t="shared" si="59"/>
        <v>99.376428949460973</v>
      </c>
      <c r="O347" s="2">
        <f t="shared" si="60"/>
        <v>34.98641693249391</v>
      </c>
      <c r="P347" s="2">
        <f t="shared" si="61"/>
        <v>-9.3749809493914427E-2</v>
      </c>
      <c r="Q347" s="2">
        <f t="shared" si="62"/>
        <v>0.34221084046459893</v>
      </c>
      <c r="R347" s="2">
        <v>106.0181931963356</v>
      </c>
      <c r="S347" s="2">
        <f t="shared" si="63"/>
        <v>35.126901992682193</v>
      </c>
      <c r="T347" s="2">
        <f t="shared" si="64"/>
        <v>-0.2342348696821972</v>
      </c>
      <c r="U347" s="2">
        <f t="shared" si="65"/>
        <v>2.1362696468012961</v>
      </c>
    </row>
    <row r="348" spans="1:21" x14ac:dyDescent="0.25">
      <c r="A348" t="s">
        <v>546</v>
      </c>
      <c r="B348" s="2">
        <v>2.3429999999999999E-2</v>
      </c>
      <c r="C348" s="2">
        <v>8.4999999999999995E-4</v>
      </c>
      <c r="D348" s="2">
        <v>15.5189</v>
      </c>
      <c r="E348" s="2">
        <v>4.1162799999999999E-2</v>
      </c>
      <c r="F348" s="2">
        <v>0.73538000000000003</v>
      </c>
      <c r="G348" s="2">
        <v>0.25891999999999998</v>
      </c>
      <c r="H348" s="2">
        <v>8.3400000000000002E-3</v>
      </c>
      <c r="I348" s="2">
        <v>4.9725999999999999E-2</v>
      </c>
      <c r="J348" s="2">
        <f t="shared" si="55"/>
        <v>0.34980879999999998</v>
      </c>
      <c r="K348" s="2">
        <f t="shared" si="56"/>
        <v>34.793896660000001</v>
      </c>
      <c r="L348" s="2">
        <f t="shared" si="57"/>
        <v>90.945105690541041</v>
      </c>
      <c r="M348" s="1">
        <f t="shared" si="58"/>
        <v>3.0677603258006693E+24</v>
      </c>
      <c r="N348" s="2">
        <f t="shared" si="59"/>
        <v>99.419341336390346</v>
      </c>
      <c r="O348" s="2">
        <f t="shared" si="60"/>
        <v>34.987354407829088</v>
      </c>
      <c r="P348" s="2">
        <f t="shared" si="61"/>
        <v>-0.1934577478290862</v>
      </c>
      <c r="Q348" s="2">
        <f t="shared" si="62"/>
        <v>0.3058516260864102</v>
      </c>
      <c r="R348" s="2">
        <v>106.06424352848147</v>
      </c>
      <c r="S348" s="2">
        <f t="shared" si="63"/>
        <v>35.127844994175575</v>
      </c>
      <c r="T348" s="2">
        <f t="shared" si="64"/>
        <v>-0.33394833417557379</v>
      </c>
      <c r="U348" s="2">
        <f t="shared" si="65"/>
        <v>0.91137497966026382</v>
      </c>
    </row>
    <row r="349" spans="1:21" x14ac:dyDescent="0.25">
      <c r="A349" t="s">
        <v>546</v>
      </c>
      <c r="B349" s="2">
        <v>2.3429999999999999E-2</v>
      </c>
      <c r="C349" s="2">
        <v>8.4999999999999995E-4</v>
      </c>
      <c r="D349" s="2">
        <v>15.430300000000001</v>
      </c>
      <c r="E349" s="2">
        <v>2.5661900000000001E-2</v>
      </c>
      <c r="F349" s="2">
        <v>0.70448999999999995</v>
      </c>
      <c r="G349" s="2">
        <v>5.1790999999999997E-2</v>
      </c>
      <c r="H349" s="2">
        <v>-2.8510000000000001E-2</v>
      </c>
      <c r="I349" s="2">
        <v>2.1881999999999999E-2</v>
      </c>
      <c r="J349" s="2">
        <f t="shared" si="55"/>
        <v>9.933489999999999E-2</v>
      </c>
      <c r="K349" s="2">
        <f t="shared" si="56"/>
        <v>34.816096330000001</v>
      </c>
      <c r="L349" s="2">
        <f t="shared" si="57"/>
        <v>91.879636004265251</v>
      </c>
      <c r="M349" s="1">
        <f t="shared" si="58"/>
        <v>3.0677603258006693E+24</v>
      </c>
      <c r="N349" s="2">
        <f t="shared" si="59"/>
        <v>99.419341336390346</v>
      </c>
      <c r="O349" s="2">
        <f t="shared" si="60"/>
        <v>34.987354407829088</v>
      </c>
      <c r="P349" s="2">
        <f t="shared" si="61"/>
        <v>-0.17125807782908709</v>
      </c>
      <c r="Q349" s="2">
        <f t="shared" si="62"/>
        <v>2.9723394983599962</v>
      </c>
      <c r="R349" s="2">
        <v>106.06424352848147</v>
      </c>
      <c r="S349" s="2">
        <f t="shared" si="63"/>
        <v>35.127844994175575</v>
      </c>
      <c r="T349" s="2">
        <f t="shared" si="64"/>
        <v>-0.31174866417557467</v>
      </c>
      <c r="U349" s="2">
        <f t="shared" si="65"/>
        <v>9.8493026941693991</v>
      </c>
    </row>
    <row r="350" spans="1:21" x14ac:dyDescent="0.25">
      <c r="A350" t="s">
        <v>574</v>
      </c>
      <c r="B350" s="2">
        <v>2.3439999999999999E-2</v>
      </c>
      <c r="C350" s="2">
        <v>8.7000000000000001E-4</v>
      </c>
      <c r="D350" s="2">
        <v>15.5816</v>
      </c>
      <c r="E350" s="2">
        <v>8.2908899999999994E-2</v>
      </c>
      <c r="F350" s="2">
        <v>1.20679</v>
      </c>
      <c r="G350" s="2">
        <v>0.19025</v>
      </c>
      <c r="H350" s="2">
        <v>2.8589E-2</v>
      </c>
      <c r="I350" s="2">
        <v>3.9662000000000003E-2</v>
      </c>
      <c r="J350" s="2">
        <f t="shared" si="55"/>
        <v>0.31282089999999996</v>
      </c>
      <c r="K350" s="2">
        <f t="shared" si="56"/>
        <v>34.862514560000001</v>
      </c>
      <c r="L350" s="2">
        <f t="shared" si="57"/>
        <v>93.864833040804172</v>
      </c>
      <c r="M350" s="1">
        <f t="shared" si="58"/>
        <v>3.0690844762021724E+24</v>
      </c>
      <c r="N350" s="2">
        <f t="shared" si="59"/>
        <v>99.462254128384103</v>
      </c>
      <c r="O350" s="2">
        <f t="shared" si="60"/>
        <v>34.988291487452351</v>
      </c>
      <c r="P350" s="2">
        <f t="shared" si="61"/>
        <v>-0.1257769274523497</v>
      </c>
      <c r="Q350" s="2">
        <f t="shared" si="62"/>
        <v>0.16166292798287318</v>
      </c>
      <c r="R350" s="2">
        <v>106.11029452237833</v>
      </c>
      <c r="S350" s="2">
        <f t="shared" si="63"/>
        <v>35.128787599873377</v>
      </c>
      <c r="T350" s="2">
        <f t="shared" si="64"/>
        <v>-0.26627303987337569</v>
      </c>
      <c r="U350" s="2">
        <f t="shared" si="65"/>
        <v>0.72454084024557719</v>
      </c>
    </row>
    <row r="351" spans="1:21" x14ac:dyDescent="0.25">
      <c r="A351" t="s">
        <v>575</v>
      </c>
      <c r="B351" s="2">
        <v>2.3519999999999999E-2</v>
      </c>
      <c r="C351" s="2">
        <v>8.4999999999999995E-4</v>
      </c>
      <c r="D351" s="2">
        <v>15.511900000000001</v>
      </c>
      <c r="E351" s="2">
        <v>3.5435300000000003E-2</v>
      </c>
      <c r="F351" s="2">
        <v>0.47023999999999999</v>
      </c>
      <c r="G351" s="2">
        <v>6.8599999999999994E-2</v>
      </c>
      <c r="H351" s="2">
        <v>-2.2127000000000001E-2</v>
      </c>
      <c r="I351" s="2">
        <v>2.6291999999999999E-2</v>
      </c>
      <c r="J351" s="2">
        <f t="shared" si="55"/>
        <v>0.13032730000000001</v>
      </c>
      <c r="K351" s="2">
        <f t="shared" si="56"/>
        <v>34.843282790000004</v>
      </c>
      <c r="L351" s="2">
        <f t="shared" si="57"/>
        <v>93.037184230306337</v>
      </c>
      <c r="M351" s="1">
        <f t="shared" si="58"/>
        <v>3.0796781293552885E+24</v>
      </c>
      <c r="N351" s="2">
        <f t="shared" si="59"/>
        <v>99.805571045931785</v>
      </c>
      <c r="O351" s="2">
        <f t="shared" si="60"/>
        <v>34.995773919211359</v>
      </c>
      <c r="P351" s="2">
        <f t="shared" si="61"/>
        <v>-0.15249112921135577</v>
      </c>
      <c r="Q351" s="2">
        <f t="shared" si="62"/>
        <v>1.3690470216065391</v>
      </c>
      <c r="R351" s="2">
        <v>106.4787262956926</v>
      </c>
      <c r="S351" s="2">
        <f t="shared" si="63"/>
        <v>35.136314237217547</v>
      </c>
      <c r="T351" s="2">
        <f t="shared" si="64"/>
        <v>-0.29303144721754393</v>
      </c>
      <c r="U351" s="2">
        <f t="shared" si="65"/>
        <v>5.05542490803108</v>
      </c>
    </row>
    <row r="352" spans="1:21" x14ac:dyDescent="0.25">
      <c r="A352" t="s">
        <v>576</v>
      </c>
      <c r="B352" s="2">
        <v>2.3539999999999998E-2</v>
      </c>
      <c r="C352" s="2">
        <v>8.5999999999999998E-4</v>
      </c>
      <c r="D352" s="2">
        <v>15.464499999999999</v>
      </c>
      <c r="E352" s="2">
        <v>7.4218400000000004E-2</v>
      </c>
      <c r="F352" s="2">
        <v>1.9832000000000001</v>
      </c>
      <c r="G352" s="2">
        <v>0.20158000000000001</v>
      </c>
      <c r="H352" s="2">
        <v>-1.6920999999999999E-2</v>
      </c>
      <c r="I352" s="2">
        <v>3.4070999999999997E-2</v>
      </c>
      <c r="J352" s="2">
        <f t="shared" si="55"/>
        <v>0.30986940000000002</v>
      </c>
      <c r="K352" s="2">
        <f t="shared" si="56"/>
        <v>35.001993130000002</v>
      </c>
      <c r="L352" s="2">
        <f t="shared" si="57"/>
        <v>100.0918291657123</v>
      </c>
      <c r="M352" s="1">
        <f t="shared" si="58"/>
        <v>3.0823266676204089E+24</v>
      </c>
      <c r="N352" s="2">
        <f t="shared" si="59"/>
        <v>99.891404325542311</v>
      </c>
      <c r="O352" s="2">
        <f t="shared" si="60"/>
        <v>34.997640593552553</v>
      </c>
      <c r="P352" s="2">
        <f t="shared" si="61"/>
        <v>4.3525364474490402E-3</v>
      </c>
      <c r="Q352" s="2">
        <f t="shared" si="62"/>
        <v>1.9730016597491125E-4</v>
      </c>
      <c r="R352" s="2">
        <v>106.57084085600773</v>
      </c>
      <c r="S352" s="2">
        <f t="shared" si="63"/>
        <v>35.138191962118626</v>
      </c>
      <c r="T352" s="2">
        <f t="shared" si="64"/>
        <v>-0.13619883211862316</v>
      </c>
      <c r="U352" s="2">
        <f t="shared" si="65"/>
        <v>0.19319210954023325</v>
      </c>
    </row>
    <row r="353" spans="1:21" x14ac:dyDescent="0.25">
      <c r="A353" t="s">
        <v>577</v>
      </c>
      <c r="B353" s="2">
        <v>2.3570000000000001E-2</v>
      </c>
      <c r="C353" s="2">
        <v>8.4999999999999995E-4</v>
      </c>
      <c r="D353" s="2">
        <v>15.7493</v>
      </c>
      <c r="E353" s="2">
        <v>3.6090499999999998E-2</v>
      </c>
      <c r="F353" s="2">
        <v>0.34567999999999999</v>
      </c>
      <c r="G353" s="2">
        <v>6.9933999999999996E-2</v>
      </c>
      <c r="H353" s="2">
        <v>-1.6580999999999999E-2</v>
      </c>
      <c r="I353" s="2">
        <v>2.6886E-2</v>
      </c>
      <c r="J353" s="2">
        <f t="shared" si="55"/>
        <v>0.13291049999999999</v>
      </c>
      <c r="K353" s="2">
        <f t="shared" si="56"/>
        <v>35.045013490000002</v>
      </c>
      <c r="L353" s="2">
        <f t="shared" si="57"/>
        <v>102.09458261858796</v>
      </c>
      <c r="M353" s="1">
        <f t="shared" si="58"/>
        <v>3.0862995687447005E+24</v>
      </c>
      <c r="N353" s="2">
        <f t="shared" si="59"/>
        <v>100.02015728243067</v>
      </c>
      <c r="O353" s="2">
        <f t="shared" si="60"/>
        <v>35.000437665717214</v>
      </c>
      <c r="P353" s="2">
        <f t="shared" si="61"/>
        <v>4.4575824282787835E-2</v>
      </c>
      <c r="Q353" s="2">
        <f t="shared" si="62"/>
        <v>0.11248126241739592</v>
      </c>
      <c r="R353" s="2">
        <v>106.7090176589772</v>
      </c>
      <c r="S353" s="2">
        <f t="shared" si="63"/>
        <v>35.141005609495856</v>
      </c>
      <c r="T353" s="2">
        <f t="shared" si="64"/>
        <v>-9.5992119495853956E-2</v>
      </c>
      <c r="U353" s="2">
        <f t="shared" si="65"/>
        <v>0.5216180104579462</v>
      </c>
    </row>
    <row r="354" spans="1:21" x14ac:dyDescent="0.25">
      <c r="A354" t="s">
        <v>577</v>
      </c>
      <c r="B354" s="2">
        <v>2.3570000000000001E-2</v>
      </c>
      <c r="C354" s="2">
        <v>8.4999999999999995E-4</v>
      </c>
      <c r="D354" s="2">
        <v>15.8094</v>
      </c>
      <c r="E354" s="2">
        <v>3.6172000000000003E-2</v>
      </c>
      <c r="F354" s="2">
        <v>0.68284</v>
      </c>
      <c r="G354" s="2">
        <v>4.5260000000000002E-2</v>
      </c>
      <c r="H354" s="2">
        <v>4.4782000000000002E-2</v>
      </c>
      <c r="I354" s="2">
        <v>2.6522E-2</v>
      </c>
      <c r="J354" s="2">
        <f t="shared" si="55"/>
        <v>0.10795400000000001</v>
      </c>
      <c r="K354" s="2">
        <f t="shared" si="56"/>
        <v>34.962609819999997</v>
      </c>
      <c r="L354" s="2">
        <f t="shared" si="57"/>
        <v>98.292858235248559</v>
      </c>
      <c r="M354" s="1">
        <f t="shared" si="58"/>
        <v>3.0862995687447005E+24</v>
      </c>
      <c r="N354" s="2">
        <f t="shared" si="59"/>
        <v>100.02015728243067</v>
      </c>
      <c r="O354" s="2">
        <f t="shared" si="60"/>
        <v>35.000437665717214</v>
      </c>
      <c r="P354" s="2">
        <f t="shared" si="61"/>
        <v>-3.7827845717217201E-2</v>
      </c>
      <c r="Q354" s="2">
        <f t="shared" si="62"/>
        <v>0.12278512043457739</v>
      </c>
      <c r="R354" s="2">
        <v>106.7090176589772</v>
      </c>
      <c r="S354" s="2">
        <f t="shared" si="63"/>
        <v>35.141005609495856</v>
      </c>
      <c r="T354" s="2">
        <f t="shared" si="64"/>
        <v>-0.17839578949585899</v>
      </c>
      <c r="U354" s="2">
        <f t="shared" si="65"/>
        <v>2.73081149472439</v>
      </c>
    </row>
    <row r="355" spans="1:21" x14ac:dyDescent="0.25">
      <c r="A355" t="s">
        <v>578</v>
      </c>
      <c r="B355" s="2">
        <v>2.3570000000000001E-2</v>
      </c>
      <c r="C355" s="2">
        <v>8.4999999999999995E-4</v>
      </c>
      <c r="D355" s="2">
        <v>15.377599999999999</v>
      </c>
      <c r="E355" s="2">
        <v>3.9894800000000001E-2</v>
      </c>
      <c r="F355" s="2">
        <v>0.80071999999999999</v>
      </c>
      <c r="G355" s="2">
        <v>0.12207999999999999</v>
      </c>
      <c r="H355" s="2">
        <v>2.7297999999999999E-2</v>
      </c>
      <c r="I355" s="2">
        <v>3.3387E-2</v>
      </c>
      <c r="J355" s="2">
        <f t="shared" si="55"/>
        <v>0.1953618</v>
      </c>
      <c r="K355" s="2">
        <f t="shared" si="56"/>
        <v>34.6028631</v>
      </c>
      <c r="L355" s="2">
        <f t="shared" si="57"/>
        <v>83.286118016636379</v>
      </c>
      <c r="M355" s="1">
        <f t="shared" si="58"/>
        <v>3.0862995687447005E+24</v>
      </c>
      <c r="N355" s="2">
        <f t="shared" si="59"/>
        <v>100.02015728243067</v>
      </c>
      <c r="O355" s="2">
        <f t="shared" si="60"/>
        <v>35.000437665717214</v>
      </c>
      <c r="P355" s="2">
        <f t="shared" si="61"/>
        <v>-0.39757456571721406</v>
      </c>
      <c r="Q355" s="2">
        <f t="shared" si="62"/>
        <v>4.141502142025101</v>
      </c>
      <c r="R355" s="2">
        <v>106.7090176589772</v>
      </c>
      <c r="S355" s="2">
        <f t="shared" si="63"/>
        <v>35.141005609495856</v>
      </c>
      <c r="T355" s="2">
        <f t="shared" si="64"/>
        <v>-0.53814250949585585</v>
      </c>
      <c r="U355" s="2">
        <f t="shared" si="65"/>
        <v>7.587790005134722</v>
      </c>
    </row>
    <row r="356" spans="1:21" x14ac:dyDescent="0.25">
      <c r="A356" t="s">
        <v>580</v>
      </c>
      <c r="B356" s="2">
        <v>2.3650000000000001E-2</v>
      </c>
      <c r="C356" s="2">
        <v>8.4999999999999995E-4</v>
      </c>
      <c r="D356" s="2">
        <v>16.264500000000002</v>
      </c>
      <c r="E356" s="2">
        <v>0.10167</v>
      </c>
      <c r="F356" s="2">
        <v>-1.51814</v>
      </c>
      <c r="G356" s="2">
        <v>0.1542</v>
      </c>
      <c r="H356" s="2">
        <v>0.11405</v>
      </c>
      <c r="I356" s="2">
        <v>4.5532999999999997E-2</v>
      </c>
      <c r="J356" s="2">
        <f t="shared" si="55"/>
        <v>0.30140299999999998</v>
      </c>
      <c r="K356" s="2">
        <f t="shared" si="56"/>
        <v>34.877356920000004</v>
      </c>
      <c r="L356" s="2">
        <f t="shared" si="57"/>
        <v>94.508611793232461</v>
      </c>
      <c r="M356" s="1">
        <f t="shared" si="58"/>
        <v>3.0968945215702593E+24</v>
      </c>
      <c r="N356" s="2">
        <f t="shared" si="59"/>
        <v>100.36351631949374</v>
      </c>
      <c r="O356" s="2">
        <f t="shared" si="60"/>
        <v>35.007879343892441</v>
      </c>
      <c r="P356" s="2">
        <f t="shared" si="61"/>
        <v>-0.13052242389243673</v>
      </c>
      <c r="Q356" s="2">
        <f t="shared" si="62"/>
        <v>0.18753188509371826</v>
      </c>
      <c r="R356" s="2">
        <v>107.07751824545002</v>
      </c>
      <c r="S356" s="2">
        <f t="shared" si="63"/>
        <v>35.148491484558193</v>
      </c>
      <c r="T356" s="2">
        <f t="shared" si="64"/>
        <v>-0.27113456455818863</v>
      </c>
      <c r="U356" s="2">
        <f t="shared" si="65"/>
        <v>0.80923494682850972</v>
      </c>
    </row>
    <row r="357" spans="1:21" x14ac:dyDescent="0.25">
      <c r="A357" t="s">
        <v>579</v>
      </c>
      <c r="B357" s="2">
        <v>2.3689999999999999E-2</v>
      </c>
      <c r="C357" s="2">
        <v>8.4999999999999995E-4</v>
      </c>
      <c r="D357" s="2">
        <v>15.564500000000001</v>
      </c>
      <c r="E357" s="2">
        <v>3.6303599999999998E-2</v>
      </c>
      <c r="F357" s="2">
        <v>-0.43220599999999998</v>
      </c>
      <c r="G357" s="2">
        <v>0.13306999999999999</v>
      </c>
      <c r="H357" s="2">
        <v>-9.3006000000000005E-2</v>
      </c>
      <c r="I357" s="2">
        <v>3.1168000000000001E-2</v>
      </c>
      <c r="J357" s="2">
        <f t="shared" si="55"/>
        <v>0.20054159999999999</v>
      </c>
      <c r="K357" s="2">
        <f t="shared" si="56"/>
        <v>34.985074498000003</v>
      </c>
      <c r="L357" s="2">
        <f t="shared" si="57"/>
        <v>99.315012043041264</v>
      </c>
      <c r="M357" s="1">
        <f t="shared" si="58"/>
        <v>3.1021922978666925E+24</v>
      </c>
      <c r="N357" s="2">
        <f t="shared" si="59"/>
        <v>100.53520555659262</v>
      </c>
      <c r="O357" s="2">
        <f t="shared" si="60"/>
        <v>35.011590851149954</v>
      </c>
      <c r="P357" s="2">
        <f t="shared" si="61"/>
        <v>-2.6516353149951044E-2</v>
      </c>
      <c r="Q357" s="2">
        <f t="shared" si="62"/>
        <v>1.7483107888751799E-2</v>
      </c>
      <c r="R357" s="2">
        <v>107.26178441700006</v>
      </c>
      <c r="S357" s="2">
        <f t="shared" si="63"/>
        <v>35.152225088252266</v>
      </c>
      <c r="T357" s="2">
        <f t="shared" si="64"/>
        <v>-0.16715059025226253</v>
      </c>
      <c r="U357" s="2">
        <f t="shared" si="65"/>
        <v>0.69471532282271931</v>
      </c>
    </row>
    <row r="358" spans="1:21" x14ac:dyDescent="0.25">
      <c r="A358" t="s">
        <v>582</v>
      </c>
      <c r="B358" s="2">
        <v>2.3879999999999998E-2</v>
      </c>
      <c r="C358" s="2">
        <v>8.4999999999999995E-4</v>
      </c>
      <c r="D358" s="2">
        <v>15.914400000000001</v>
      </c>
      <c r="E358" s="2">
        <v>6.0927700000000001E-2</v>
      </c>
      <c r="F358" s="2">
        <v>-1.36612</v>
      </c>
      <c r="G358" s="2">
        <v>0.11700000000000001</v>
      </c>
      <c r="H358" s="2">
        <v>-1.5239000000000001E-2</v>
      </c>
      <c r="I358" s="2">
        <v>3.1518999999999998E-2</v>
      </c>
      <c r="J358" s="2">
        <f t="shared" si="55"/>
        <v>0.20944670000000001</v>
      </c>
      <c r="K358" s="2">
        <f t="shared" si="56"/>
        <v>34.954278430000002</v>
      </c>
      <c r="L358" s="2">
        <f t="shared" si="57"/>
        <v>97.91645595960486</v>
      </c>
      <c r="M358" s="1">
        <f t="shared" si="58"/>
        <v>3.1273594650473257E+24</v>
      </c>
      <c r="N358" s="2">
        <f t="shared" si="59"/>
        <v>101.35081789871663</v>
      </c>
      <c r="O358" s="2">
        <f t="shared" si="60"/>
        <v>35.029136288947115</v>
      </c>
      <c r="P358" s="2">
        <f t="shared" si="61"/>
        <v>-7.4857858947112277E-2</v>
      </c>
      <c r="Q358" s="2">
        <f t="shared" si="62"/>
        <v>0.12774024909657064</v>
      </c>
      <c r="R358" s="2">
        <v>108.13719327378313</v>
      </c>
      <c r="S358" s="2">
        <f t="shared" si="63"/>
        <v>35.169875465853707</v>
      </c>
      <c r="T358" s="2">
        <f t="shared" si="64"/>
        <v>-0.21559703585370471</v>
      </c>
      <c r="U358" s="2">
        <f t="shared" si="65"/>
        <v>1.0595916496523601</v>
      </c>
    </row>
    <row r="359" spans="1:21" x14ac:dyDescent="0.25">
      <c r="A359" t="s">
        <v>583</v>
      </c>
      <c r="B359" s="2">
        <v>2.3900000000000001E-2</v>
      </c>
      <c r="C359" s="2">
        <v>8.4999999999999995E-4</v>
      </c>
      <c r="D359" s="2">
        <v>16.753</v>
      </c>
      <c r="E359" s="2">
        <v>4.41825E-2</v>
      </c>
      <c r="F359" s="2">
        <v>-2.3267500000000001</v>
      </c>
      <c r="G359" s="2">
        <v>0.14299000000000001</v>
      </c>
      <c r="H359" s="2">
        <v>0.21149000000000001</v>
      </c>
      <c r="I359" s="2">
        <v>3.9405999999999997E-2</v>
      </c>
      <c r="J359" s="2">
        <f t="shared" si="55"/>
        <v>0.22657850000000002</v>
      </c>
      <c r="K359" s="2">
        <f t="shared" si="56"/>
        <v>34.942004050000001</v>
      </c>
      <c r="L359" s="2">
        <f t="shared" si="57"/>
        <v>97.364538573728865</v>
      </c>
      <c r="M359" s="1">
        <f t="shared" si="58"/>
        <v>3.1300089028656228E+24</v>
      </c>
      <c r="N359" s="2">
        <f t="shared" si="59"/>
        <v>101.4366803308602</v>
      </c>
      <c r="O359" s="2">
        <f t="shared" si="60"/>
        <v>35.030975139124607</v>
      </c>
      <c r="P359" s="2">
        <f t="shared" si="61"/>
        <v>-8.8971089124605385E-2</v>
      </c>
      <c r="Q359" s="2">
        <f t="shared" si="62"/>
        <v>0.15419149497721441</v>
      </c>
      <c r="R359" s="2">
        <v>108.22935546508873</v>
      </c>
      <c r="S359" s="2">
        <f t="shared" si="63"/>
        <v>35.171725360570704</v>
      </c>
      <c r="T359" s="2">
        <f t="shared" si="64"/>
        <v>-0.229721310570703</v>
      </c>
      <c r="U359" s="2">
        <f t="shared" si="65"/>
        <v>1.0279338694418199</v>
      </c>
    </row>
    <row r="360" spans="1:21" x14ac:dyDescent="0.25">
      <c r="A360" t="s">
        <v>584</v>
      </c>
      <c r="B360" s="2">
        <v>2.3900000000000001E-2</v>
      </c>
      <c r="C360" s="2">
        <v>8.5999999999999998E-4</v>
      </c>
      <c r="D360" s="2">
        <v>15.9178</v>
      </c>
      <c r="E360" s="2">
        <v>8.4983100000000006E-2</v>
      </c>
      <c r="F360" s="2">
        <v>0.43975999999999998</v>
      </c>
      <c r="G360" s="2">
        <v>0.13077</v>
      </c>
      <c r="H360" s="2">
        <v>4.4847999999999999E-2</v>
      </c>
      <c r="I360" s="2">
        <v>3.8545999999999997E-2</v>
      </c>
      <c r="J360" s="2">
        <f t="shared" si="55"/>
        <v>0.2542991</v>
      </c>
      <c r="K360" s="2">
        <f t="shared" si="56"/>
        <v>35.035070480000002</v>
      </c>
      <c r="L360" s="2">
        <f t="shared" si="57"/>
        <v>101.62816780331841</v>
      </c>
      <c r="M360" s="1">
        <f t="shared" si="58"/>
        <v>3.1300089028656228E+24</v>
      </c>
      <c r="N360" s="2">
        <f t="shared" si="59"/>
        <v>101.4366803308602</v>
      </c>
      <c r="O360" s="2">
        <f t="shared" si="60"/>
        <v>35.030975139124607</v>
      </c>
      <c r="P360" s="2">
        <f t="shared" si="61"/>
        <v>4.0953408753949816E-3</v>
      </c>
      <c r="Q360" s="2">
        <f t="shared" si="62"/>
        <v>2.5935251621758346E-4</v>
      </c>
      <c r="R360" s="2">
        <v>108.22935546508873</v>
      </c>
      <c r="S360" s="2">
        <f t="shared" si="63"/>
        <v>35.171725360570704</v>
      </c>
      <c r="T360" s="2">
        <f t="shared" si="64"/>
        <v>-0.13665488057070263</v>
      </c>
      <c r="U360" s="2">
        <f t="shared" si="65"/>
        <v>0.28877570154720972</v>
      </c>
    </row>
    <row r="361" spans="1:21" x14ac:dyDescent="0.25">
      <c r="A361" t="s">
        <v>585</v>
      </c>
      <c r="B361" s="2">
        <v>2.3910000000000001E-2</v>
      </c>
      <c r="C361" s="2">
        <v>8.8000000000000003E-4</v>
      </c>
      <c r="D361" s="2">
        <v>15.323700000000001</v>
      </c>
      <c r="E361" s="2">
        <v>4.8637699999999999E-2</v>
      </c>
      <c r="F361" s="2">
        <v>0.52115</v>
      </c>
      <c r="G361" s="2">
        <v>7.1321999999999997E-2</v>
      </c>
      <c r="H361" s="2">
        <v>-0.11565</v>
      </c>
      <c r="I361" s="2">
        <v>2.8209000000000001E-2</v>
      </c>
      <c r="J361" s="2">
        <f t="shared" si="55"/>
        <v>0.14816870000000001</v>
      </c>
      <c r="K361" s="2">
        <f t="shared" si="56"/>
        <v>34.95529355</v>
      </c>
      <c r="L361" s="2">
        <f t="shared" si="57"/>
        <v>97.962240648834282</v>
      </c>
      <c r="M361" s="1">
        <f t="shared" si="58"/>
        <v>3.1313336405102765E+24</v>
      </c>
      <c r="N361" s="2">
        <f t="shared" si="59"/>
        <v>101.47961215410837</v>
      </c>
      <c r="O361" s="2">
        <f t="shared" si="60"/>
        <v>35.031893993593343</v>
      </c>
      <c r="P361" s="2">
        <f t="shared" si="61"/>
        <v>-7.6600443593342504E-2</v>
      </c>
      <c r="Q361" s="2">
        <f t="shared" si="62"/>
        <v>0.26726963976306861</v>
      </c>
      <c r="R361" s="2">
        <v>108.27543755284428</v>
      </c>
      <c r="S361" s="2">
        <f t="shared" si="63"/>
        <v>35.172649737183811</v>
      </c>
      <c r="T361" s="2">
        <f t="shared" si="64"/>
        <v>-0.21735618718381033</v>
      </c>
      <c r="U361" s="2">
        <f t="shared" si="65"/>
        <v>2.1519445344545449</v>
      </c>
    </row>
    <row r="362" spans="1:21" x14ac:dyDescent="0.25">
      <c r="A362" t="s">
        <v>586</v>
      </c>
      <c r="B362" s="2">
        <v>2.401E-2</v>
      </c>
      <c r="C362" s="2">
        <v>8.4999999999999995E-4</v>
      </c>
      <c r="D362" s="2">
        <v>15.9238</v>
      </c>
      <c r="E362" s="2">
        <v>7.4824699999999994E-2</v>
      </c>
      <c r="F362" s="2">
        <v>-0.49848100000000001</v>
      </c>
      <c r="G362" s="2">
        <v>0.28239999999999998</v>
      </c>
      <c r="H362" s="2">
        <v>-8.9800000000000004E-4</v>
      </c>
      <c r="I362" s="2">
        <v>3.4028000000000003E-2</v>
      </c>
      <c r="J362" s="2">
        <f t="shared" si="55"/>
        <v>0.39125269999999995</v>
      </c>
      <c r="K362" s="2">
        <f t="shared" si="56"/>
        <v>35.046334033000001</v>
      </c>
      <c r="L362" s="2">
        <f t="shared" si="57"/>
        <v>102.1566885373349</v>
      </c>
      <c r="M362" s="1">
        <f t="shared" si="58"/>
        <v>3.1445817038812398E+24</v>
      </c>
      <c r="N362" s="2">
        <f t="shared" si="59"/>
        <v>101.90895264829452</v>
      </c>
      <c r="O362" s="2">
        <f t="shared" si="60"/>
        <v>35.041061691129514</v>
      </c>
      <c r="P362" s="2">
        <f t="shared" si="61"/>
        <v>5.272341870487196E-3</v>
      </c>
      <c r="Q362" s="2">
        <f t="shared" si="62"/>
        <v>1.8159021008361281E-4</v>
      </c>
      <c r="R362" s="2">
        <v>108.73629480572018</v>
      </c>
      <c r="S362" s="2">
        <f t="shared" si="63"/>
        <v>35.181872651566195</v>
      </c>
      <c r="T362" s="2">
        <f t="shared" si="64"/>
        <v>-0.1355386185661942</v>
      </c>
      <c r="U362" s="2">
        <f t="shared" si="65"/>
        <v>0.12000833618369994</v>
      </c>
    </row>
    <row r="363" spans="1:21" x14ac:dyDescent="0.25">
      <c r="A363" t="s">
        <v>588</v>
      </c>
      <c r="B363" s="2">
        <v>2.4109999999999999E-2</v>
      </c>
      <c r="C363" s="2">
        <v>8.4999999999999995E-4</v>
      </c>
      <c r="D363" s="2">
        <v>15.6206</v>
      </c>
      <c r="E363" s="2">
        <v>6.04653E-2</v>
      </c>
      <c r="F363" s="2">
        <v>1.22828</v>
      </c>
      <c r="G363" s="2">
        <v>0.70865</v>
      </c>
      <c r="H363" s="2">
        <v>-3.6616999999999997E-2</v>
      </c>
      <c r="I363" s="2">
        <v>5.6980999999999997E-2</v>
      </c>
      <c r="J363" s="2">
        <f t="shared" si="55"/>
        <v>0.82609629999999989</v>
      </c>
      <c r="K363" s="2">
        <f t="shared" si="56"/>
        <v>35.10876837</v>
      </c>
      <c r="L363" s="2">
        <f t="shared" si="57"/>
        <v>105.13653843467335</v>
      </c>
      <c r="M363" s="1">
        <f t="shared" si="58"/>
        <v>3.1578310160761269E+24</v>
      </c>
      <c r="N363" s="2">
        <f t="shared" si="59"/>
        <v>102.33833361410777</v>
      </c>
      <c r="O363" s="2">
        <f t="shared" si="60"/>
        <v>35.050191705153829</v>
      </c>
      <c r="P363" s="2">
        <f t="shared" si="61"/>
        <v>5.8576664846171411E-2</v>
      </c>
      <c r="Q363" s="2">
        <f t="shared" si="62"/>
        <v>5.027915006451918E-3</v>
      </c>
      <c r="R363" s="2">
        <v>109.19721819030484</v>
      </c>
      <c r="S363" s="2">
        <f t="shared" si="63"/>
        <v>35.191057874078538</v>
      </c>
      <c r="T363" s="2">
        <f t="shared" si="64"/>
        <v>-8.22895040785383E-2</v>
      </c>
      <c r="U363" s="2">
        <f t="shared" si="65"/>
        <v>9.9226468751578631E-3</v>
      </c>
    </row>
    <row r="364" spans="1:21" x14ac:dyDescent="0.25">
      <c r="A364" t="s">
        <v>589</v>
      </c>
      <c r="B364" s="2">
        <v>2.4109999999999999E-2</v>
      </c>
      <c r="C364" s="2">
        <v>8.4999999999999995E-4</v>
      </c>
      <c r="D364" s="2">
        <v>15.9382</v>
      </c>
      <c r="E364" s="2">
        <v>5.9242599999999999E-2</v>
      </c>
      <c r="F364" s="2">
        <v>-0.51214700000000002</v>
      </c>
      <c r="G364" s="2">
        <v>0.24684</v>
      </c>
      <c r="H364" s="2">
        <v>0.1744</v>
      </c>
      <c r="I364" s="2">
        <v>5.2944999999999999E-2</v>
      </c>
      <c r="J364" s="2">
        <f t="shared" si="55"/>
        <v>0.3590276</v>
      </c>
      <c r="K364" s="2">
        <f t="shared" si="56"/>
        <v>34.510042390999999</v>
      </c>
      <c r="L364" s="2">
        <f t="shared" si="57"/>
        <v>79.801026569431599</v>
      </c>
      <c r="M364" s="1">
        <f t="shared" si="58"/>
        <v>3.1578310160761269E+24</v>
      </c>
      <c r="N364" s="2">
        <f t="shared" si="59"/>
        <v>102.33833361410777</v>
      </c>
      <c r="O364" s="2">
        <f t="shared" si="60"/>
        <v>35.050191705153829</v>
      </c>
      <c r="P364" s="2">
        <f t="shared" si="61"/>
        <v>-0.54014931415382961</v>
      </c>
      <c r="Q364" s="2">
        <f t="shared" si="62"/>
        <v>2.2634556327857385</v>
      </c>
      <c r="R364" s="2">
        <v>109.19721819030484</v>
      </c>
      <c r="S364" s="2">
        <f t="shared" si="63"/>
        <v>35.191057874078538</v>
      </c>
      <c r="T364" s="2">
        <f t="shared" si="64"/>
        <v>-0.68101548307853932</v>
      </c>
      <c r="U364" s="2">
        <f t="shared" si="65"/>
        <v>3.5979763120624528</v>
      </c>
    </row>
    <row r="365" spans="1:21" x14ac:dyDescent="0.25">
      <c r="A365" t="s">
        <v>587</v>
      </c>
      <c r="B365" s="2">
        <v>2.4119999999999999E-2</v>
      </c>
      <c r="C365" s="2">
        <v>8.7000000000000001E-4</v>
      </c>
      <c r="D365" s="2">
        <v>15.6912</v>
      </c>
      <c r="E365" s="2">
        <v>4.4096700000000003E-2</v>
      </c>
      <c r="F365" s="2">
        <v>-0.112692</v>
      </c>
      <c r="G365" s="2">
        <v>7.1024000000000004E-2</v>
      </c>
      <c r="H365" s="2">
        <v>-4.9579999999999997E-3</v>
      </c>
      <c r="I365" s="2">
        <v>2.7869999999999999E-2</v>
      </c>
      <c r="J365" s="2">
        <f t="shared" si="55"/>
        <v>0.1429907</v>
      </c>
      <c r="K365" s="2">
        <f t="shared" si="56"/>
        <v>34.883152815999999</v>
      </c>
      <c r="L365" s="2">
        <f t="shared" si="57"/>
        <v>94.761202501621426</v>
      </c>
      <c r="M365" s="1">
        <f t="shared" si="58"/>
        <v>3.1591560159738052E+24</v>
      </c>
      <c r="N365" s="2">
        <f t="shared" si="59"/>
        <v>102.38127393639763</v>
      </c>
      <c r="O365" s="2">
        <f t="shared" si="60"/>
        <v>35.051102646002057</v>
      </c>
      <c r="P365" s="2">
        <f t="shared" si="61"/>
        <v>-0.16794983000205832</v>
      </c>
      <c r="Q365" s="2">
        <f t="shared" si="62"/>
        <v>1.3795693998284022</v>
      </c>
      <c r="R365" s="2">
        <v>109.24331416571921</v>
      </c>
      <c r="S365" s="2">
        <f t="shared" si="63"/>
        <v>35.191974335315912</v>
      </c>
      <c r="T365" s="2">
        <f t="shared" si="64"/>
        <v>-0.30882151931591295</v>
      </c>
      <c r="U365" s="2">
        <f t="shared" si="65"/>
        <v>4.6644401617244622</v>
      </c>
    </row>
    <row r="366" spans="1:21" x14ac:dyDescent="0.25">
      <c r="A366" t="s">
        <v>590</v>
      </c>
      <c r="B366" s="2">
        <v>2.4170000000000001E-2</v>
      </c>
      <c r="C366" s="2">
        <v>8.4999999999999995E-4</v>
      </c>
      <c r="D366" s="2">
        <v>15.655900000000001</v>
      </c>
      <c r="E366" s="2">
        <v>3.10608E-2</v>
      </c>
      <c r="F366" s="2">
        <v>0.40578999999999998</v>
      </c>
      <c r="G366" s="2">
        <v>0.10875</v>
      </c>
      <c r="H366" s="2">
        <v>-1.2123E-2</v>
      </c>
      <c r="I366" s="2">
        <v>2.63E-2</v>
      </c>
      <c r="J366" s="2">
        <f t="shared" si="55"/>
        <v>0.1661108</v>
      </c>
      <c r="K366" s="2">
        <f t="shared" si="56"/>
        <v>34.946496119999999</v>
      </c>
      <c r="L366" s="2">
        <f t="shared" si="57"/>
        <v>97.566162605131922</v>
      </c>
      <c r="M366" s="1">
        <f t="shared" si="58"/>
        <v>3.1657812027515471E+24</v>
      </c>
      <c r="N366" s="2">
        <f t="shared" si="59"/>
        <v>102.59598161748147</v>
      </c>
      <c r="O366" s="2">
        <f t="shared" si="60"/>
        <v>35.055651755363883</v>
      </c>
      <c r="P366" s="2">
        <f t="shared" si="61"/>
        <v>-0.10915563536388362</v>
      </c>
      <c r="Q366" s="2">
        <f t="shared" si="62"/>
        <v>0.43181386624733303</v>
      </c>
      <c r="R366" s="2">
        <v>109.47380396116368</v>
      </c>
      <c r="S366" s="2">
        <f t="shared" si="63"/>
        <v>35.196551045369944</v>
      </c>
      <c r="T366" s="2">
        <f t="shared" si="64"/>
        <v>-0.25005492536994467</v>
      </c>
      <c r="U366" s="2">
        <f t="shared" si="65"/>
        <v>2.266079213181357</v>
      </c>
    </row>
    <row r="367" spans="1:21" x14ac:dyDescent="0.25">
      <c r="A367" t="s">
        <v>590</v>
      </c>
      <c r="B367" s="2">
        <v>2.4170000000000001E-2</v>
      </c>
      <c r="C367" s="2">
        <v>8.4999999999999995E-4</v>
      </c>
      <c r="D367" s="2">
        <v>15.6167</v>
      </c>
      <c r="E367" s="2">
        <v>2.98228E-2</v>
      </c>
      <c r="F367" s="2">
        <v>0.53061000000000003</v>
      </c>
      <c r="G367" s="2">
        <v>4.0745000000000003E-2</v>
      </c>
      <c r="H367" s="2">
        <v>-6.8212999999999996E-2</v>
      </c>
      <c r="I367" s="2">
        <v>2.5850000000000001E-2</v>
      </c>
      <c r="J367" s="2">
        <f t="shared" si="55"/>
        <v>9.6417799999999998E-2</v>
      </c>
      <c r="K367" s="2">
        <f t="shared" si="56"/>
        <v>35.101206359999999</v>
      </c>
      <c r="L367" s="2">
        <f t="shared" si="57"/>
        <v>104.77104412140402</v>
      </c>
      <c r="M367" s="1">
        <f t="shared" si="58"/>
        <v>3.1657812027515471E+24</v>
      </c>
      <c r="N367" s="2">
        <f t="shared" si="59"/>
        <v>102.59598161748147</v>
      </c>
      <c r="O367" s="2">
        <f t="shared" si="60"/>
        <v>35.055651755363883</v>
      </c>
      <c r="P367" s="2">
        <f t="shared" si="61"/>
        <v>4.555460463611638E-2</v>
      </c>
      <c r="Q367" s="2">
        <f t="shared" si="62"/>
        <v>0.22322875030890252</v>
      </c>
      <c r="R367" s="2">
        <v>109.47380396116368</v>
      </c>
      <c r="S367" s="2">
        <f t="shared" si="63"/>
        <v>35.196551045369944</v>
      </c>
      <c r="T367" s="2">
        <f t="shared" si="64"/>
        <v>-9.5344685369944671E-2</v>
      </c>
      <c r="U367" s="2">
        <f t="shared" si="65"/>
        <v>0.97786419450960349</v>
      </c>
    </row>
    <row r="368" spans="1:21" x14ac:dyDescent="0.25">
      <c r="A368" t="s">
        <v>601</v>
      </c>
      <c r="B368" s="2">
        <v>2.4279999999999999E-2</v>
      </c>
      <c r="C368" s="2">
        <v>8.5999999999999998E-4</v>
      </c>
      <c r="D368" s="2">
        <v>16.414400000000001</v>
      </c>
      <c r="E368" s="2">
        <v>4.8145800000000002E-2</v>
      </c>
      <c r="F368" s="2">
        <v>-2.0491199999999998</v>
      </c>
      <c r="G368" s="2">
        <v>5.9062999999999997E-2</v>
      </c>
      <c r="H368" s="2">
        <v>6.7637000000000003E-2</v>
      </c>
      <c r="I368" s="2">
        <v>2.9803E-2</v>
      </c>
      <c r="J368" s="2">
        <f t="shared" si="55"/>
        <v>0.13701179999999999</v>
      </c>
      <c r="K368" s="2">
        <f t="shared" si="56"/>
        <v>35.094475549999999</v>
      </c>
      <c r="L368" s="2">
        <f t="shared" si="57"/>
        <v>104.44679307931079</v>
      </c>
      <c r="M368" s="1">
        <f t="shared" si="58"/>
        <v>3.1803577123344813E+24</v>
      </c>
      <c r="N368" s="2">
        <f t="shared" si="59"/>
        <v>103.0683741213974</v>
      </c>
      <c r="O368" s="2">
        <f t="shared" si="60"/>
        <v>35.06562712604962</v>
      </c>
      <c r="P368" s="2">
        <f t="shared" si="61"/>
        <v>2.8848423950378788E-2</v>
      </c>
      <c r="Q368" s="2">
        <f t="shared" si="62"/>
        <v>4.4333114200171227E-2</v>
      </c>
      <c r="R368" s="2">
        <v>109.98093969519543</v>
      </c>
      <c r="S368" s="2">
        <f t="shared" si="63"/>
        <v>35.206587130225145</v>
      </c>
      <c r="T368" s="2">
        <f t="shared" si="64"/>
        <v>-0.11211158022514667</v>
      </c>
      <c r="U368" s="2">
        <f t="shared" si="65"/>
        <v>0.6695530677378827</v>
      </c>
    </row>
    <row r="369" spans="1:21" x14ac:dyDescent="0.25">
      <c r="A369" t="s">
        <v>591</v>
      </c>
      <c r="B369" s="2">
        <v>2.4289999999999999E-2</v>
      </c>
      <c r="C369" s="2">
        <v>8.4999999999999995E-4</v>
      </c>
      <c r="D369" s="2">
        <v>15.652900000000001</v>
      </c>
      <c r="E369" s="2">
        <v>4.0900100000000002E-2</v>
      </c>
      <c r="F369" s="2">
        <v>1.1291800000000001</v>
      </c>
      <c r="G369" s="2">
        <v>0.12003</v>
      </c>
      <c r="H369" s="2">
        <v>-5.4450000000000002E-3</v>
      </c>
      <c r="I369" s="2">
        <v>3.2638E-2</v>
      </c>
      <c r="J369" s="2">
        <f t="shared" si="55"/>
        <v>0.19356809999999999</v>
      </c>
      <c r="K369" s="2">
        <f t="shared" si="56"/>
        <v>35.028932310000002</v>
      </c>
      <c r="L369" s="2">
        <f t="shared" si="57"/>
        <v>101.34129787807242</v>
      </c>
      <c r="M369" s="1">
        <f t="shared" si="58"/>
        <v>3.1816829244724503E+24</v>
      </c>
      <c r="N369" s="2">
        <f t="shared" si="59"/>
        <v>103.11132132192665</v>
      </c>
      <c r="O369" s="2">
        <f t="shared" si="60"/>
        <v>35.066531760835929</v>
      </c>
      <c r="P369" s="2">
        <f t="shared" si="61"/>
        <v>-3.7599450835926973E-2</v>
      </c>
      <c r="Q369" s="2">
        <f t="shared" si="62"/>
        <v>3.7730749236647973E-2</v>
      </c>
      <c r="R369" s="2">
        <v>110.02704691058399</v>
      </c>
      <c r="S369" s="2">
        <f t="shared" si="63"/>
        <v>35.207497283980075</v>
      </c>
      <c r="T369" s="2">
        <f t="shared" si="64"/>
        <v>-0.1785649739800732</v>
      </c>
      <c r="U369" s="2">
        <f t="shared" si="65"/>
        <v>0.8509910161116776</v>
      </c>
    </row>
    <row r="370" spans="1:21" x14ac:dyDescent="0.25">
      <c r="A370" t="s">
        <v>592</v>
      </c>
      <c r="B370" s="2">
        <v>2.4320000000000001E-2</v>
      </c>
      <c r="C370" s="2">
        <v>8.4999999999999995E-4</v>
      </c>
      <c r="D370" s="2">
        <v>15.749700000000001</v>
      </c>
      <c r="E370" s="2">
        <v>3.8536000000000001E-2</v>
      </c>
      <c r="F370" s="2">
        <v>-0.78252699999999997</v>
      </c>
      <c r="G370" s="2">
        <v>0.12179</v>
      </c>
      <c r="H370" s="2">
        <v>-4.3360000000000003E-2</v>
      </c>
      <c r="I370" s="2">
        <v>2.8722999999999999E-2</v>
      </c>
      <c r="J370" s="2">
        <f t="shared" si="55"/>
        <v>0.18904899999999999</v>
      </c>
      <c r="K370" s="2">
        <f t="shared" si="56"/>
        <v>34.963385330999998</v>
      </c>
      <c r="L370" s="2">
        <f t="shared" si="57"/>
        <v>98.327968423988395</v>
      </c>
      <c r="M370" s="1">
        <f t="shared" si="58"/>
        <v>3.1856586357839653E+24</v>
      </c>
      <c r="N370" s="2">
        <f t="shared" si="59"/>
        <v>103.2401653507806</v>
      </c>
      <c r="O370" s="2">
        <f t="shared" si="60"/>
        <v>35.069243457220168</v>
      </c>
      <c r="P370" s="2">
        <f t="shared" si="61"/>
        <v>-0.10585812622016988</v>
      </c>
      <c r="Q370" s="2">
        <f t="shared" si="62"/>
        <v>0.31354482396335059</v>
      </c>
      <c r="R370" s="2">
        <v>110.1653725233656</v>
      </c>
      <c r="S370" s="2">
        <f t="shared" si="63"/>
        <v>35.210225536768881</v>
      </c>
      <c r="T370" s="2">
        <f t="shared" si="64"/>
        <v>-0.24684020576888344</v>
      </c>
      <c r="U370" s="2">
        <f t="shared" si="65"/>
        <v>1.7048376609712208</v>
      </c>
    </row>
    <row r="371" spans="1:21" x14ac:dyDescent="0.25">
      <c r="A371" t="s">
        <v>592</v>
      </c>
      <c r="B371" s="2">
        <v>2.4320000000000001E-2</v>
      </c>
      <c r="C371" s="2">
        <v>8.4999999999999995E-4</v>
      </c>
      <c r="D371" s="2">
        <v>15.8825</v>
      </c>
      <c r="E371" s="2">
        <v>3.0608400000000001E-2</v>
      </c>
      <c r="F371" s="2">
        <v>-0.99808699999999995</v>
      </c>
      <c r="G371" s="2">
        <v>6.6286999999999999E-2</v>
      </c>
      <c r="H371" s="2">
        <v>1.0966E-2</v>
      </c>
      <c r="I371" s="2">
        <v>2.6327E-2</v>
      </c>
      <c r="J371" s="2">
        <f t="shared" si="55"/>
        <v>0.1232224</v>
      </c>
      <c r="K371" s="2">
        <f t="shared" si="56"/>
        <v>34.894457631000002</v>
      </c>
      <c r="L371" s="2">
        <f t="shared" si="57"/>
        <v>95.255821369589654</v>
      </c>
      <c r="M371" s="1">
        <f t="shared" si="58"/>
        <v>3.1856586357839653E+24</v>
      </c>
      <c r="N371" s="2">
        <f t="shared" si="59"/>
        <v>103.2401653507806</v>
      </c>
      <c r="O371" s="2">
        <f t="shared" si="60"/>
        <v>35.069243457220168</v>
      </c>
      <c r="P371" s="2">
        <f t="shared" si="61"/>
        <v>-0.17478582622016603</v>
      </c>
      <c r="Q371" s="2">
        <f t="shared" si="62"/>
        <v>2.0120237230836264</v>
      </c>
      <c r="R371" s="2">
        <v>110.1653725233656</v>
      </c>
      <c r="S371" s="2">
        <f t="shared" si="63"/>
        <v>35.210225536768881</v>
      </c>
      <c r="T371" s="2">
        <f t="shared" si="64"/>
        <v>-0.31576790576887959</v>
      </c>
      <c r="U371" s="2">
        <f t="shared" si="65"/>
        <v>6.5668432075760172</v>
      </c>
    </row>
    <row r="372" spans="1:21" x14ac:dyDescent="0.25">
      <c r="A372" t="s">
        <v>593</v>
      </c>
      <c r="B372" s="2">
        <v>2.4320000000000001E-2</v>
      </c>
      <c r="C372" s="2">
        <v>1.31E-3</v>
      </c>
      <c r="D372" s="2">
        <v>15.7165</v>
      </c>
      <c r="E372" s="2">
        <v>4.1388500000000002E-2</v>
      </c>
      <c r="F372" s="2">
        <v>0.87266999999999995</v>
      </c>
      <c r="G372" s="2">
        <v>0.13555</v>
      </c>
      <c r="H372" s="2">
        <v>-6.9691000000000003E-2</v>
      </c>
      <c r="I372" s="2">
        <v>3.2833000000000001E-2</v>
      </c>
      <c r="J372" s="2">
        <f t="shared" si="55"/>
        <v>0.2097715</v>
      </c>
      <c r="K372" s="2">
        <f t="shared" si="56"/>
        <v>35.25591532</v>
      </c>
      <c r="L372" s="2">
        <f t="shared" si="57"/>
        <v>112.50791178711795</v>
      </c>
      <c r="M372" s="1">
        <f t="shared" si="58"/>
        <v>3.1856586357839653E+24</v>
      </c>
      <c r="N372" s="2">
        <f t="shared" si="59"/>
        <v>103.2401653507806</v>
      </c>
      <c r="O372" s="2">
        <f t="shared" si="60"/>
        <v>35.069243457220168</v>
      </c>
      <c r="P372" s="2">
        <f t="shared" si="61"/>
        <v>0.18667186277983205</v>
      </c>
      <c r="Q372" s="2">
        <f t="shared" si="62"/>
        <v>0.79188981116828727</v>
      </c>
      <c r="R372" s="2">
        <v>110.1653725233656</v>
      </c>
      <c r="S372" s="2">
        <f t="shared" si="63"/>
        <v>35.210225536768881</v>
      </c>
      <c r="T372" s="2">
        <f t="shared" si="64"/>
        <v>4.5689783231118497E-2</v>
      </c>
      <c r="U372" s="2">
        <f t="shared" si="65"/>
        <v>4.7440059802575686E-2</v>
      </c>
    </row>
    <row r="373" spans="1:21" x14ac:dyDescent="0.25">
      <c r="A373" t="s">
        <v>594</v>
      </c>
      <c r="B373" s="2">
        <v>2.4340000000000001E-2</v>
      </c>
      <c r="C373" s="2">
        <v>8.4999999999999995E-4</v>
      </c>
      <c r="D373" s="2">
        <v>15.586399999999999</v>
      </c>
      <c r="E373" s="2">
        <v>2.7970499999999999E-2</v>
      </c>
      <c r="F373" s="2">
        <v>0.38746999999999998</v>
      </c>
      <c r="G373" s="2">
        <v>5.7363999999999998E-2</v>
      </c>
      <c r="H373" s="2">
        <v>-6.0615000000000002E-2</v>
      </c>
      <c r="I373" s="2">
        <v>2.1939E-2</v>
      </c>
      <c r="J373" s="2">
        <f t="shared" si="55"/>
        <v>0.10727349999999999</v>
      </c>
      <c r="K373" s="2">
        <f t="shared" si="56"/>
        <v>35.026083040000003</v>
      </c>
      <c r="L373" s="2">
        <f t="shared" si="57"/>
        <v>101.20841138023641</v>
      </c>
      <c r="M373" s="1">
        <f t="shared" si="58"/>
        <v>3.1883091724044646E+24</v>
      </c>
      <c r="N373" s="2">
        <f t="shared" si="59"/>
        <v>103.32606339267841</v>
      </c>
      <c r="O373" s="2">
        <f t="shared" si="60"/>
        <v>35.071049417854667</v>
      </c>
      <c r="P373" s="2">
        <f t="shared" si="61"/>
        <v>-4.4966377854663619E-2</v>
      </c>
      <c r="Q373" s="2">
        <f t="shared" si="62"/>
        <v>0.17570774699186642</v>
      </c>
      <c r="R373" s="2">
        <v>110.25759290399172</v>
      </c>
      <c r="S373" s="2">
        <f t="shared" si="63"/>
        <v>35.21204253458869</v>
      </c>
      <c r="T373" s="2">
        <f t="shared" si="64"/>
        <v>-0.18595949458868688</v>
      </c>
      <c r="U373" s="2">
        <f t="shared" si="65"/>
        <v>3.0050507665999509</v>
      </c>
    </row>
    <row r="374" spans="1:21" x14ac:dyDescent="0.25">
      <c r="A374" t="s">
        <v>595</v>
      </c>
      <c r="B374" s="2">
        <v>2.453E-2</v>
      </c>
      <c r="C374" s="2">
        <v>8.5999999999999998E-4</v>
      </c>
      <c r="D374" s="2">
        <v>15.432399999999999</v>
      </c>
      <c r="E374" s="2">
        <v>3.5602500000000002E-2</v>
      </c>
      <c r="F374" s="2">
        <v>0.6502</v>
      </c>
      <c r="G374" s="2">
        <v>2.6880000000000001E-2</v>
      </c>
      <c r="H374" s="2">
        <v>-9.6976000000000007E-2</v>
      </c>
      <c r="I374" s="2">
        <v>2.1905000000000001E-2</v>
      </c>
      <c r="J374" s="2">
        <f t="shared" si="55"/>
        <v>8.4387500000000004E-2</v>
      </c>
      <c r="K374" s="2">
        <f t="shared" si="56"/>
        <v>35.024514279999998</v>
      </c>
      <c r="L374" s="2">
        <f t="shared" si="57"/>
        <v>101.13532071190451</v>
      </c>
      <c r="M374" s="1">
        <f t="shared" si="58"/>
        <v>3.2134917602756076E+24</v>
      </c>
      <c r="N374" s="2">
        <f t="shared" si="59"/>
        <v>104.14217548534698</v>
      </c>
      <c r="O374" s="2">
        <f t="shared" si="60"/>
        <v>35.088133228298773</v>
      </c>
      <c r="P374" s="2">
        <f t="shared" si="61"/>
        <v>-6.3618948298774569E-2</v>
      </c>
      <c r="Q374" s="2">
        <f t="shared" si="62"/>
        <v>0.56835113130943116</v>
      </c>
      <c r="R374" s="2">
        <v>111.13381839499311</v>
      </c>
      <c r="S374" s="2">
        <f t="shared" si="63"/>
        <v>35.229231181627483</v>
      </c>
      <c r="T374" s="2">
        <f t="shared" si="64"/>
        <v>-0.20471690162748502</v>
      </c>
      <c r="U374" s="2">
        <f t="shared" si="65"/>
        <v>5.8850635622139631</v>
      </c>
    </row>
    <row r="375" spans="1:21" x14ac:dyDescent="0.25">
      <c r="A375" t="s">
        <v>595</v>
      </c>
      <c r="B375" s="2">
        <v>2.453E-2</v>
      </c>
      <c r="C375" s="2">
        <v>8.5999999999999998E-4</v>
      </c>
      <c r="D375" s="2">
        <v>15.461499999999999</v>
      </c>
      <c r="E375" s="2">
        <v>7.42255E-2</v>
      </c>
      <c r="F375" s="2">
        <v>1.0446800000000001</v>
      </c>
      <c r="G375" s="2">
        <v>0.41084999999999999</v>
      </c>
      <c r="H375" s="2">
        <v>-8.7507000000000001E-2</v>
      </c>
      <c r="I375" s="2">
        <v>4.1305000000000001E-2</v>
      </c>
      <c r="J375" s="2">
        <f t="shared" si="55"/>
        <v>0.52638050000000003</v>
      </c>
      <c r="K375" s="2">
        <f t="shared" si="56"/>
        <v>35.08196487</v>
      </c>
      <c r="L375" s="2">
        <f t="shared" si="57"/>
        <v>103.84676545812256</v>
      </c>
      <c r="M375" s="1">
        <f t="shared" si="58"/>
        <v>3.2134917602756076E+24</v>
      </c>
      <c r="N375" s="2">
        <f t="shared" si="59"/>
        <v>104.14217548534698</v>
      </c>
      <c r="O375" s="2">
        <f t="shared" si="60"/>
        <v>35.088133228298773</v>
      </c>
      <c r="P375" s="2">
        <f t="shared" si="61"/>
        <v>-6.1683582987726027E-3</v>
      </c>
      <c r="Q375" s="2">
        <f t="shared" si="62"/>
        <v>1.373218356931027E-4</v>
      </c>
      <c r="R375" s="2">
        <v>111.13381839499311</v>
      </c>
      <c r="S375" s="2">
        <f t="shared" si="63"/>
        <v>35.229231181627483</v>
      </c>
      <c r="T375" s="2">
        <f t="shared" si="64"/>
        <v>-0.14726631162748305</v>
      </c>
      <c r="U375" s="2">
        <f t="shared" si="65"/>
        <v>7.8272144907060859E-2</v>
      </c>
    </row>
    <row r="376" spans="1:21" x14ac:dyDescent="0.25">
      <c r="A376" t="s">
        <v>595</v>
      </c>
      <c r="B376" s="2">
        <v>2.453E-2</v>
      </c>
      <c r="C376" s="2">
        <v>8.5999999999999998E-4</v>
      </c>
      <c r="D376" s="2">
        <v>15.461499999999999</v>
      </c>
      <c r="E376" s="2">
        <v>4.6672499999999999E-2</v>
      </c>
      <c r="F376" s="2">
        <v>0.42486000000000002</v>
      </c>
      <c r="G376" s="2">
        <v>0.11797000000000001</v>
      </c>
      <c r="H376" s="2">
        <v>-7.0907999999999999E-2</v>
      </c>
      <c r="I376" s="2">
        <v>3.005E-2</v>
      </c>
      <c r="J376" s="2">
        <f t="shared" si="55"/>
        <v>0.19469249999999999</v>
      </c>
      <c r="K376" s="2">
        <f t="shared" si="56"/>
        <v>34.938896459999995</v>
      </c>
      <c r="L376" s="2">
        <f t="shared" si="57"/>
        <v>97.225300025111437</v>
      </c>
      <c r="M376" s="1">
        <f t="shared" si="58"/>
        <v>3.2134917602756076E+24</v>
      </c>
      <c r="N376" s="2">
        <f t="shared" si="59"/>
        <v>104.14217548534698</v>
      </c>
      <c r="O376" s="2">
        <f t="shared" si="60"/>
        <v>35.088133228298773</v>
      </c>
      <c r="P376" s="2">
        <f t="shared" si="61"/>
        <v>-0.14923676829877763</v>
      </c>
      <c r="Q376" s="2">
        <f t="shared" si="62"/>
        <v>0.58756136096984657</v>
      </c>
      <c r="R376" s="2">
        <v>111.13381839499311</v>
      </c>
      <c r="S376" s="2">
        <f t="shared" si="63"/>
        <v>35.229231181627483</v>
      </c>
      <c r="T376" s="2">
        <f t="shared" si="64"/>
        <v>-0.29033472162748808</v>
      </c>
      <c r="U376" s="2">
        <f t="shared" si="65"/>
        <v>2.2238193779194466</v>
      </c>
    </row>
    <row r="377" spans="1:21" x14ac:dyDescent="0.25">
      <c r="A377" t="s">
        <v>596</v>
      </c>
      <c r="B377" s="2">
        <v>2.4570000000000002E-2</v>
      </c>
      <c r="C377" s="2">
        <v>8.7000000000000001E-4</v>
      </c>
      <c r="D377" s="2">
        <v>15.605700000000001</v>
      </c>
      <c r="E377" s="2">
        <v>5.5837400000000002E-2</v>
      </c>
      <c r="F377" s="2">
        <v>0.37785000000000002</v>
      </c>
      <c r="G377" s="2">
        <v>0.11105</v>
      </c>
      <c r="H377" s="2">
        <v>-0.125246</v>
      </c>
      <c r="I377" s="2">
        <v>3.5357E-2</v>
      </c>
      <c r="J377" s="2">
        <f t="shared" si="55"/>
        <v>0.20224439999999999</v>
      </c>
      <c r="K377" s="2">
        <f t="shared" si="56"/>
        <v>35.246263929999998</v>
      </c>
      <c r="L377" s="2">
        <f t="shared" si="57"/>
        <v>112.00896545762006</v>
      </c>
      <c r="M377" s="1">
        <f t="shared" si="58"/>
        <v>3.2187939317811655E+24</v>
      </c>
      <c r="N377" s="2">
        <f t="shared" si="59"/>
        <v>104.31400716147297</v>
      </c>
      <c r="O377" s="2">
        <f t="shared" si="60"/>
        <v>35.091713144457287</v>
      </c>
      <c r="P377" s="2">
        <f t="shared" si="61"/>
        <v>0.1545507855427104</v>
      </c>
      <c r="Q377" s="2">
        <f t="shared" si="62"/>
        <v>0.58396850265191058</v>
      </c>
      <c r="R377" s="2">
        <v>111.31831732382757</v>
      </c>
      <c r="S377" s="2">
        <f t="shared" si="63"/>
        <v>35.232833164805726</v>
      </c>
      <c r="T377" s="2">
        <f t="shared" si="64"/>
        <v>1.3430765194271999E-2</v>
      </c>
      <c r="U377" s="2">
        <f t="shared" si="65"/>
        <v>4.4101006648111906E-3</v>
      </c>
    </row>
    <row r="378" spans="1:21" x14ac:dyDescent="0.25">
      <c r="A378" t="s">
        <v>581</v>
      </c>
      <c r="B378" s="2">
        <v>2.462E-2</v>
      </c>
      <c r="C378" s="2">
        <v>1.31E-3</v>
      </c>
      <c r="D378" s="2">
        <v>15.470800000000001</v>
      </c>
      <c r="E378" s="2">
        <v>3.4178500000000001E-2</v>
      </c>
      <c r="F378" s="2">
        <v>0.31545000000000001</v>
      </c>
      <c r="G378" s="2">
        <v>6.6143999999999994E-2</v>
      </c>
      <c r="H378" s="2">
        <v>-0.14923400000000001</v>
      </c>
      <c r="I378" s="2">
        <v>2.6653E-2</v>
      </c>
      <c r="J378" s="2">
        <f t="shared" si="55"/>
        <v>0.12697549999999999</v>
      </c>
      <c r="K378" s="2">
        <f t="shared" si="56"/>
        <v>35.177273569999997</v>
      </c>
      <c r="L378" s="2">
        <f t="shared" si="57"/>
        <v>108.50623989945052</v>
      </c>
      <c r="M378" s="1">
        <f t="shared" si="58"/>
        <v>3.2254219269140115E+24</v>
      </c>
      <c r="N378" s="2">
        <f t="shared" si="59"/>
        <v>104.52880585514744</v>
      </c>
      <c r="O378" s="2">
        <f t="shared" si="60"/>
        <v>35.096179945058637</v>
      </c>
      <c r="P378" s="2">
        <f t="shared" si="61"/>
        <v>8.1093624941360076E-2</v>
      </c>
      <c r="Q378" s="2">
        <f t="shared" si="62"/>
        <v>0.40788108408987844</v>
      </c>
      <c r="R378" s="2">
        <v>111.54895585502369</v>
      </c>
      <c r="S378" s="2">
        <f t="shared" si="63"/>
        <v>35.237327547302613</v>
      </c>
      <c r="T378" s="2">
        <f t="shared" si="64"/>
        <v>-6.0053977302615635E-2</v>
      </c>
      <c r="U378" s="2">
        <f t="shared" si="65"/>
        <v>0.22368851566910858</v>
      </c>
    </row>
    <row r="379" spans="1:21" x14ac:dyDescent="0.25">
      <c r="A379" t="s">
        <v>581</v>
      </c>
      <c r="B379" s="2">
        <v>2.462E-2</v>
      </c>
      <c r="C379" s="2">
        <v>1.31E-3</v>
      </c>
      <c r="D379" s="2">
        <v>15.405900000000001</v>
      </c>
      <c r="E379" s="2">
        <v>2.8187E-2</v>
      </c>
      <c r="F379" s="2">
        <v>0.39563999999999999</v>
      </c>
      <c r="G379" s="2">
        <v>2.8191999999999998E-2</v>
      </c>
      <c r="H379" s="2">
        <v>-0.14860999999999999</v>
      </c>
      <c r="I379" s="2">
        <v>2.1687000000000001E-2</v>
      </c>
      <c r="J379" s="2">
        <f t="shared" si="55"/>
        <v>7.8065999999999997E-2</v>
      </c>
      <c r="K379" s="2">
        <f t="shared" si="56"/>
        <v>35.122208380000004</v>
      </c>
      <c r="L379" s="2">
        <f t="shared" si="57"/>
        <v>105.78928357083784</v>
      </c>
      <c r="M379" s="1">
        <f t="shared" si="58"/>
        <v>3.2254219269140115E+24</v>
      </c>
      <c r="N379" s="2">
        <f t="shared" si="59"/>
        <v>104.52880585514744</v>
      </c>
      <c r="O379" s="2">
        <f t="shared" si="60"/>
        <v>35.096179945058637</v>
      </c>
      <c r="P379" s="2">
        <f t="shared" si="61"/>
        <v>2.602843494136664E-2</v>
      </c>
      <c r="Q379" s="2">
        <f t="shared" si="62"/>
        <v>0.11116607090590136</v>
      </c>
      <c r="R379" s="2">
        <v>111.54895585502369</v>
      </c>
      <c r="S379" s="2">
        <f t="shared" si="63"/>
        <v>35.237327547302613</v>
      </c>
      <c r="T379" s="2">
        <f t="shared" si="64"/>
        <v>-0.11511916730260907</v>
      </c>
      <c r="U379" s="2">
        <f t="shared" si="65"/>
        <v>2.1745601474004701</v>
      </c>
    </row>
    <row r="380" spans="1:21" x14ac:dyDescent="0.25">
      <c r="A380" t="s">
        <v>581</v>
      </c>
      <c r="B380" s="2">
        <v>2.462E-2</v>
      </c>
      <c r="C380" s="2">
        <v>1.31E-3</v>
      </c>
      <c r="D380" s="2">
        <v>15.451000000000001</v>
      </c>
      <c r="E380" s="2">
        <v>3.4571900000000003E-2</v>
      </c>
      <c r="F380" s="2">
        <v>0.33606999999999998</v>
      </c>
      <c r="G380" s="2">
        <v>6.8149000000000001E-2</v>
      </c>
      <c r="H380" s="2">
        <v>-5.6198999999999999E-2</v>
      </c>
      <c r="I380" s="2">
        <v>2.6440999999999999E-2</v>
      </c>
      <c r="J380" s="2">
        <f t="shared" si="55"/>
        <v>0.1291619</v>
      </c>
      <c r="K380" s="2">
        <f t="shared" si="56"/>
        <v>34.869305159999996</v>
      </c>
      <c r="L380" s="2">
        <f t="shared" si="57"/>
        <v>94.15882535878643</v>
      </c>
      <c r="M380" s="1">
        <f t="shared" si="58"/>
        <v>3.2254219269140115E+24</v>
      </c>
      <c r="N380" s="2">
        <f t="shared" si="59"/>
        <v>104.52880585514744</v>
      </c>
      <c r="O380" s="2">
        <f t="shared" si="60"/>
        <v>35.096179945058637</v>
      </c>
      <c r="P380" s="2">
        <f t="shared" si="61"/>
        <v>-0.22687478505864078</v>
      </c>
      <c r="Q380" s="2">
        <f t="shared" si="62"/>
        <v>3.0853441368848458</v>
      </c>
      <c r="R380" s="2">
        <v>111.54895585502369</v>
      </c>
      <c r="S380" s="2">
        <f t="shared" si="63"/>
        <v>35.237327547302613</v>
      </c>
      <c r="T380" s="2">
        <f t="shared" si="64"/>
        <v>-0.36802238730261649</v>
      </c>
      <c r="U380" s="2">
        <f t="shared" si="65"/>
        <v>8.1185716239790864</v>
      </c>
    </row>
    <row r="381" spans="1:21" x14ac:dyDescent="0.25">
      <c r="A381" t="s">
        <v>597</v>
      </c>
      <c r="B381" s="2">
        <v>2.4639999999999999E-2</v>
      </c>
      <c r="C381" s="2">
        <v>8.4999999999999995E-4</v>
      </c>
      <c r="D381" s="2">
        <v>16.030899999999999</v>
      </c>
      <c r="E381" s="2">
        <v>3.68391E-2</v>
      </c>
      <c r="F381" s="2">
        <v>-1.42754</v>
      </c>
      <c r="G381" s="2">
        <v>9.0378E-2</v>
      </c>
      <c r="H381" s="2">
        <v>4.2875999999999997E-2</v>
      </c>
      <c r="I381" s="2">
        <v>2.8726000000000002E-2</v>
      </c>
      <c r="J381" s="2">
        <f t="shared" si="55"/>
        <v>0.1559431</v>
      </c>
      <c r="K381" s="2">
        <f t="shared" si="56"/>
        <v>34.879849739999997</v>
      </c>
      <c r="L381" s="2">
        <f t="shared" si="57"/>
        <v>94.617168658652886</v>
      </c>
      <c r="M381" s="1">
        <f t="shared" si="58"/>
        <v>3.2280732123071279E+24</v>
      </c>
      <c r="N381" s="2">
        <f t="shared" si="59"/>
        <v>104.61472816311314</v>
      </c>
      <c r="O381" s="2">
        <f t="shared" si="60"/>
        <v>35.097964154477133</v>
      </c>
      <c r="P381" s="2">
        <f t="shared" si="61"/>
        <v>-0.2181144144771352</v>
      </c>
      <c r="Q381" s="2">
        <f t="shared" si="62"/>
        <v>1.9563042960165802</v>
      </c>
      <c r="R381" s="2">
        <v>111.64121589357997</v>
      </c>
      <c r="S381" s="2">
        <f t="shared" si="63"/>
        <v>35.239122788894718</v>
      </c>
      <c r="T381" s="2">
        <f t="shared" si="64"/>
        <v>-0.35927304889472111</v>
      </c>
      <c r="U381" s="2">
        <f t="shared" si="65"/>
        <v>5.3078293602273785</v>
      </c>
    </row>
    <row r="382" spans="1:21" x14ac:dyDescent="0.25">
      <c r="A382" t="s">
        <v>598</v>
      </c>
      <c r="B382" s="2">
        <v>2.4639999999999999E-2</v>
      </c>
      <c r="C382" s="2">
        <v>8.4999999999999995E-4</v>
      </c>
      <c r="D382" s="2">
        <v>15.174799999999999</v>
      </c>
      <c r="E382" s="2">
        <v>3.0695199999999999E-2</v>
      </c>
      <c r="F382" s="2">
        <v>1.0032700000000001</v>
      </c>
      <c r="G382" s="2">
        <v>7.7989000000000003E-2</v>
      </c>
      <c r="H382" s="2">
        <v>-0.107568</v>
      </c>
      <c r="I382" s="2">
        <v>2.5603999999999998E-2</v>
      </c>
      <c r="J382" s="2">
        <f t="shared" si="55"/>
        <v>0.1342882</v>
      </c>
      <c r="K382" s="2">
        <f t="shared" si="56"/>
        <v>34.851968530000001</v>
      </c>
      <c r="L382" s="2">
        <f t="shared" si="57"/>
        <v>93.410071821121079</v>
      </c>
      <c r="M382" s="1">
        <f t="shared" si="58"/>
        <v>3.2280732123071279E+24</v>
      </c>
      <c r="N382" s="2">
        <f t="shared" si="59"/>
        <v>104.61472816311314</v>
      </c>
      <c r="O382" s="2">
        <f t="shared" si="60"/>
        <v>35.097964154477133</v>
      </c>
      <c r="P382" s="2">
        <f t="shared" si="61"/>
        <v>-0.24599562447713197</v>
      </c>
      <c r="Q382" s="2">
        <f t="shared" si="62"/>
        <v>3.3556685651728682</v>
      </c>
      <c r="R382" s="2">
        <v>111.64121589357997</v>
      </c>
      <c r="S382" s="2">
        <f t="shared" si="63"/>
        <v>35.239122788894718</v>
      </c>
      <c r="T382" s="2">
        <f t="shared" si="64"/>
        <v>-0.38715425889471788</v>
      </c>
      <c r="U382" s="2">
        <f t="shared" si="65"/>
        <v>8.3117481806390288</v>
      </c>
    </row>
    <row r="383" spans="1:21" x14ac:dyDescent="0.25">
      <c r="A383" t="s">
        <v>599</v>
      </c>
      <c r="B383" s="2">
        <v>2.4660000000000001E-2</v>
      </c>
      <c r="C383" s="2">
        <v>8.7000000000000001E-4</v>
      </c>
      <c r="D383" s="2">
        <v>15.9978</v>
      </c>
      <c r="E383" s="2">
        <v>4.7158400000000003E-2</v>
      </c>
      <c r="F383" s="2">
        <v>-0.27122800000000002</v>
      </c>
      <c r="G383" s="2">
        <v>0.12153</v>
      </c>
      <c r="H383" s="2">
        <v>9.128E-2</v>
      </c>
      <c r="I383" s="2">
        <v>3.4224999999999998E-2</v>
      </c>
      <c r="J383" s="2">
        <f t="shared" si="55"/>
        <v>0.20291340000000002</v>
      </c>
      <c r="K383" s="2">
        <f t="shared" si="56"/>
        <v>34.865223084</v>
      </c>
      <c r="L383" s="2">
        <f t="shared" si="57"/>
        <v>93.981985703831114</v>
      </c>
      <c r="M383" s="1">
        <f t="shared" si="58"/>
        <v>3.2307245476065836E+24</v>
      </c>
      <c r="N383" s="2">
        <f t="shared" si="59"/>
        <v>104.70065208843316</v>
      </c>
      <c r="O383" s="2">
        <f t="shared" si="60"/>
        <v>35.099746932631383</v>
      </c>
      <c r="P383" s="2">
        <f t="shared" si="61"/>
        <v>-0.2345238486313832</v>
      </c>
      <c r="Q383" s="2">
        <f t="shared" si="62"/>
        <v>1.3358342341732821</v>
      </c>
      <c r="R383" s="2">
        <v>111.73347857551954</v>
      </c>
      <c r="S383" s="2">
        <f t="shared" si="63"/>
        <v>35.240916598888546</v>
      </c>
      <c r="T383" s="2">
        <f t="shared" si="64"/>
        <v>-0.37569351488854608</v>
      </c>
      <c r="U383" s="2">
        <f t="shared" si="65"/>
        <v>3.4280404754402007</v>
      </c>
    </row>
    <row r="384" spans="1:21" x14ac:dyDescent="0.25">
      <c r="A384" t="s">
        <v>602</v>
      </c>
      <c r="B384" s="2">
        <v>2.4910000000000002E-2</v>
      </c>
      <c r="C384" s="2">
        <v>8.7000000000000001E-4</v>
      </c>
      <c r="D384" s="2">
        <v>15.9552</v>
      </c>
      <c r="E384" s="2">
        <v>3.0361300000000001E-2</v>
      </c>
      <c r="F384" s="2">
        <v>0.33861999999999998</v>
      </c>
      <c r="G384" s="2">
        <v>4.6095999999999998E-2</v>
      </c>
      <c r="H384" s="2">
        <v>3.2819000000000001E-2</v>
      </c>
      <c r="I384" s="2">
        <v>1.9746E-2</v>
      </c>
      <c r="J384" s="2">
        <f t="shared" si="55"/>
        <v>9.6203300000000005E-2</v>
      </c>
      <c r="K384" s="2">
        <f t="shared" si="56"/>
        <v>35.095253669999998</v>
      </c>
      <c r="L384" s="2">
        <f t="shared" si="57"/>
        <v>104.48422698887435</v>
      </c>
      <c r="M384" s="1">
        <f t="shared" si="58"/>
        <v>3.2638704490941899E+24</v>
      </c>
      <c r="N384" s="2">
        <f t="shared" si="59"/>
        <v>105.77483759966231</v>
      </c>
      <c r="O384" s="2">
        <f t="shared" si="60"/>
        <v>35.121911836070801</v>
      </c>
      <c r="P384" s="2">
        <f t="shared" si="61"/>
        <v>-2.6658166070802736E-2</v>
      </c>
      <c r="Q384" s="2">
        <f t="shared" si="62"/>
        <v>7.6785744422942101E-2</v>
      </c>
      <c r="R384" s="2">
        <v>112.88698511082914</v>
      </c>
      <c r="S384" s="2">
        <f t="shared" si="63"/>
        <v>35.263219372141791</v>
      </c>
      <c r="T384" s="2">
        <f t="shared" si="64"/>
        <v>-0.16796570214179241</v>
      </c>
      <c r="U384" s="2">
        <f t="shared" si="65"/>
        <v>3.0483250872256651</v>
      </c>
    </row>
    <row r="385" spans="1:21" x14ac:dyDescent="0.25">
      <c r="A385" t="s">
        <v>603</v>
      </c>
      <c r="B385" s="2">
        <v>2.494E-2</v>
      </c>
      <c r="C385" s="2">
        <v>8.4999999999999995E-4</v>
      </c>
      <c r="D385" s="2">
        <v>15.5679</v>
      </c>
      <c r="E385" s="2">
        <v>3.1909300000000002E-2</v>
      </c>
      <c r="F385" s="2">
        <v>0.71543999999999996</v>
      </c>
      <c r="G385" s="2">
        <v>0.10931</v>
      </c>
      <c r="H385" s="2">
        <v>-0.12829699999999999</v>
      </c>
      <c r="I385" s="2">
        <v>4.0955999999999999E-2</v>
      </c>
      <c r="J385" s="2">
        <f t="shared" si="55"/>
        <v>0.18217529999999998</v>
      </c>
      <c r="K385" s="2">
        <f t="shared" si="56"/>
        <v>35.267639289999998</v>
      </c>
      <c r="L385" s="2">
        <f t="shared" si="57"/>
        <v>113.11699463728144</v>
      </c>
      <c r="M385" s="1">
        <f t="shared" si="58"/>
        <v>3.2678484811366045E+24</v>
      </c>
      <c r="N385" s="2">
        <f t="shared" si="59"/>
        <v>105.90375683828266</v>
      </c>
      <c r="O385" s="2">
        <f t="shared" si="60"/>
        <v>35.124556832888508</v>
      </c>
      <c r="P385" s="2">
        <f t="shared" si="61"/>
        <v>0.1430824571114897</v>
      </c>
      <c r="Q385" s="2">
        <f t="shared" si="62"/>
        <v>0.61687020234479517</v>
      </c>
      <c r="R385" s="2">
        <v>113.02543364441308</v>
      </c>
      <c r="S385" s="2">
        <f t="shared" si="63"/>
        <v>35.265880909830685</v>
      </c>
      <c r="T385" s="2">
        <f t="shared" si="64"/>
        <v>1.7583801693135115E-3</v>
      </c>
      <c r="U385" s="2">
        <f t="shared" si="65"/>
        <v>9.3163665557869561E-5</v>
      </c>
    </row>
    <row r="386" spans="1:21" x14ac:dyDescent="0.25">
      <c r="A386" t="s">
        <v>604</v>
      </c>
      <c r="B386" s="2">
        <v>2.5090000000000001E-2</v>
      </c>
      <c r="C386" s="2">
        <v>8.5999999999999998E-4</v>
      </c>
      <c r="D386" s="2">
        <v>15.973699999999999</v>
      </c>
      <c r="E386" s="2">
        <v>5.2744399999999997E-2</v>
      </c>
      <c r="F386" s="2">
        <v>1.3637999999999999</v>
      </c>
      <c r="G386" s="2">
        <v>0.14605000000000001</v>
      </c>
      <c r="H386" s="2">
        <v>3.7954000000000002E-2</v>
      </c>
      <c r="I386" s="2">
        <v>3.4382000000000003E-2</v>
      </c>
      <c r="J386" s="2">
        <f t="shared" si="55"/>
        <v>0.23317640000000001</v>
      </c>
      <c r="K386" s="2">
        <f t="shared" si="56"/>
        <v>35.248382579999998</v>
      </c>
      <c r="L386" s="2">
        <f t="shared" si="57"/>
        <v>112.11830306598839</v>
      </c>
      <c r="M386" s="1">
        <f t="shared" si="58"/>
        <v>3.287740324839395E+24</v>
      </c>
      <c r="N386" s="2">
        <f t="shared" si="59"/>
        <v>106.5484075896029</v>
      </c>
      <c r="O386" s="2">
        <f t="shared" si="60"/>
        <v>35.13773481693265</v>
      </c>
      <c r="P386" s="2">
        <f t="shared" si="61"/>
        <v>0.11064776306734814</v>
      </c>
      <c r="Q386" s="2">
        <f t="shared" si="62"/>
        <v>0.22517288426037047</v>
      </c>
      <c r="R386" s="2">
        <v>113.71776549219014</v>
      </c>
      <c r="S386" s="2">
        <f t="shared" si="63"/>
        <v>35.279141586962147</v>
      </c>
      <c r="T386" s="2">
        <f t="shared" si="64"/>
        <v>-3.0759006962149726E-2</v>
      </c>
      <c r="U386" s="2">
        <f t="shared" si="65"/>
        <v>1.7401049196400033E-2</v>
      </c>
    </row>
    <row r="387" spans="1:21" x14ac:dyDescent="0.25">
      <c r="A387" t="s">
        <v>605</v>
      </c>
      <c r="B387" s="2">
        <v>2.5100000000000001E-2</v>
      </c>
      <c r="C387" s="2">
        <v>8.5999999999999998E-4</v>
      </c>
      <c r="D387" s="2">
        <v>15.648300000000001</v>
      </c>
      <c r="E387" s="2">
        <v>7.2447300000000006E-2</v>
      </c>
      <c r="F387" s="2">
        <v>-0.13142000000000001</v>
      </c>
      <c r="G387" s="2">
        <v>0.34466999999999998</v>
      </c>
      <c r="H387" s="2">
        <v>-6.1570000000000001E-3</v>
      </c>
      <c r="I387" s="2">
        <v>5.4415999999999999E-2</v>
      </c>
      <c r="J387" s="2">
        <f t="shared" si="55"/>
        <v>0.47153329999999999</v>
      </c>
      <c r="K387" s="2">
        <f t="shared" si="56"/>
        <v>34.841252670000003</v>
      </c>
      <c r="L387" s="2">
        <f t="shared" si="57"/>
        <v>92.950243966047495</v>
      </c>
      <c r="M387" s="1">
        <f t="shared" si="58"/>
        <v>3.2890665475059662E+24</v>
      </c>
      <c r="N387" s="2">
        <f t="shared" si="59"/>
        <v>106.59138753913383</v>
      </c>
      <c r="O387" s="2">
        <f t="shared" si="60"/>
        <v>35.138610578080652</v>
      </c>
      <c r="P387" s="2">
        <f t="shared" si="61"/>
        <v>-0.29735790808064877</v>
      </c>
      <c r="Q387" s="2">
        <f t="shared" si="62"/>
        <v>0.39768045681323849</v>
      </c>
      <c r="R387" s="2">
        <v>113.76392623306198</v>
      </c>
      <c r="S387" s="2">
        <f t="shared" si="63"/>
        <v>35.280022860314929</v>
      </c>
      <c r="T387" s="2">
        <f t="shared" si="64"/>
        <v>-0.43877019031492637</v>
      </c>
      <c r="U387" s="2">
        <f t="shared" si="65"/>
        <v>0.86586361833903647</v>
      </c>
    </row>
    <row r="388" spans="1:21" x14ac:dyDescent="0.25">
      <c r="A388" t="s">
        <v>605</v>
      </c>
      <c r="B388" s="2">
        <v>2.5100000000000001E-2</v>
      </c>
      <c r="C388" s="2">
        <v>8.5999999999999998E-4</v>
      </c>
      <c r="D388" s="2">
        <v>15.583299999999999</v>
      </c>
      <c r="E388" s="2">
        <v>6.6100800000000001E-2</v>
      </c>
      <c r="F388" s="2">
        <v>-0.68924700000000005</v>
      </c>
      <c r="G388" s="2">
        <v>0.11692</v>
      </c>
      <c r="H388" s="2">
        <v>-6.1404E-2</v>
      </c>
      <c r="I388" s="2">
        <v>2.9805000000000002E-2</v>
      </c>
      <c r="J388" s="2">
        <f t="shared" si="55"/>
        <v>0.21282579999999998</v>
      </c>
      <c r="K388" s="2">
        <f t="shared" si="56"/>
        <v>34.867175211000003</v>
      </c>
      <c r="L388" s="2">
        <f t="shared" si="57"/>
        <v>94.066512342072897</v>
      </c>
      <c r="M388" s="1">
        <f t="shared" si="58"/>
        <v>3.2890665475059662E+24</v>
      </c>
      <c r="N388" s="2">
        <f t="shared" si="59"/>
        <v>106.59138753913383</v>
      </c>
      <c r="O388" s="2">
        <f t="shared" si="60"/>
        <v>35.138610578080652</v>
      </c>
      <c r="P388" s="2">
        <f t="shared" si="61"/>
        <v>-0.27143536708064886</v>
      </c>
      <c r="Q388" s="2">
        <f t="shared" si="62"/>
        <v>1.6266133001233549</v>
      </c>
      <c r="R388" s="2">
        <v>113.76392623306198</v>
      </c>
      <c r="S388" s="2">
        <f t="shared" si="63"/>
        <v>35.280022860314929</v>
      </c>
      <c r="T388" s="2">
        <f t="shared" si="64"/>
        <v>-0.41284764931492646</v>
      </c>
      <c r="U388" s="2">
        <f t="shared" si="65"/>
        <v>3.7629728351685316</v>
      </c>
    </row>
    <row r="389" spans="1:21" x14ac:dyDescent="0.25">
      <c r="A389" t="s">
        <v>600</v>
      </c>
      <c r="B389" s="2">
        <v>2.5100000000000001E-2</v>
      </c>
      <c r="C389" s="2">
        <v>8.4999999999999995E-4</v>
      </c>
      <c r="D389" s="2">
        <v>16.1328</v>
      </c>
      <c r="E389" s="2">
        <v>5.1725199999999999E-2</v>
      </c>
      <c r="F389" s="2">
        <v>-1.5665</v>
      </c>
      <c r="G389" s="2">
        <v>0.16037000000000001</v>
      </c>
      <c r="H389" s="2">
        <v>2.6245000000000001E-2</v>
      </c>
      <c r="I389" s="2">
        <v>3.2674000000000002E-2</v>
      </c>
      <c r="J389" s="2">
        <f t="shared" si="55"/>
        <v>0.24476920000000002</v>
      </c>
      <c r="K389" s="2">
        <f t="shared" si="56"/>
        <v>35.013377649999995</v>
      </c>
      <c r="L389" s="2">
        <f t="shared" si="57"/>
        <v>100.6179651238335</v>
      </c>
      <c r="M389" s="1">
        <f t="shared" si="58"/>
        <v>3.2890665475059662E+24</v>
      </c>
      <c r="N389" s="2">
        <f t="shared" si="59"/>
        <v>106.59138753913383</v>
      </c>
      <c r="O389" s="2">
        <f t="shared" si="60"/>
        <v>35.138610578080652</v>
      </c>
      <c r="P389" s="2">
        <f t="shared" si="61"/>
        <v>-0.12523292808065634</v>
      </c>
      <c r="Q389" s="2">
        <f t="shared" si="62"/>
        <v>0.26177220614314989</v>
      </c>
      <c r="R389" s="2">
        <v>113.76392623306198</v>
      </c>
      <c r="S389" s="2">
        <f t="shared" si="63"/>
        <v>35.280022860314929</v>
      </c>
      <c r="T389" s="2">
        <f t="shared" si="64"/>
        <v>-0.26664521031493393</v>
      </c>
      <c r="U389" s="2">
        <f t="shared" si="65"/>
        <v>1.1867357816094624</v>
      </c>
    </row>
    <row r="390" spans="1:21" x14ac:dyDescent="0.25">
      <c r="A390" t="s">
        <v>605</v>
      </c>
      <c r="B390" s="2">
        <v>2.5100000000000001E-2</v>
      </c>
      <c r="C390" s="2">
        <v>8.5999999999999998E-4</v>
      </c>
      <c r="D390" s="2">
        <v>15.5662</v>
      </c>
      <c r="E390" s="2">
        <v>6.6120899999999996E-2</v>
      </c>
      <c r="F390" s="2">
        <v>-0.32740000000000002</v>
      </c>
      <c r="G390" s="2">
        <v>6.6198000000000007E-2</v>
      </c>
      <c r="H390" s="2">
        <v>-0.11314100000000001</v>
      </c>
      <c r="I390" s="2">
        <v>2.9985000000000001E-2</v>
      </c>
      <c r="J390" s="2">
        <f t="shared" si="55"/>
        <v>0.16230390000000003</v>
      </c>
      <c r="K390" s="2">
        <f t="shared" si="56"/>
        <v>35.065203529999998</v>
      </c>
      <c r="L390" s="2">
        <f t="shared" si="57"/>
        <v>103.04827020581489</v>
      </c>
      <c r="M390" s="1">
        <f t="shared" si="58"/>
        <v>3.2890665475059662E+24</v>
      </c>
      <c r="N390" s="2">
        <f t="shared" si="59"/>
        <v>106.59138753913383</v>
      </c>
      <c r="O390" s="2">
        <f t="shared" si="60"/>
        <v>35.138610578080652</v>
      </c>
      <c r="P390" s="2">
        <f t="shared" si="61"/>
        <v>-7.3407048080653681E-2</v>
      </c>
      <c r="Q390" s="2">
        <f t="shared" si="62"/>
        <v>0.2045585370332923</v>
      </c>
      <c r="R390" s="2">
        <v>113.76392623306198</v>
      </c>
      <c r="S390" s="2">
        <f t="shared" si="63"/>
        <v>35.280022860314929</v>
      </c>
      <c r="T390" s="2">
        <f t="shared" si="64"/>
        <v>-0.21481933031493128</v>
      </c>
      <c r="U390" s="2">
        <f t="shared" si="65"/>
        <v>1.7518172783012944</v>
      </c>
    </row>
    <row r="391" spans="1:21" x14ac:dyDescent="0.25">
      <c r="A391" t="s">
        <v>606</v>
      </c>
      <c r="B391" s="2">
        <v>2.512E-2</v>
      </c>
      <c r="C391" s="2">
        <v>8.7000000000000001E-4</v>
      </c>
      <c r="D391" s="2">
        <v>15.912000000000001</v>
      </c>
      <c r="E391" s="2">
        <v>4.4050300000000001E-2</v>
      </c>
      <c r="F391" s="2">
        <v>-0.91512899999999997</v>
      </c>
      <c r="G391" s="2">
        <v>9.5604999999999996E-2</v>
      </c>
      <c r="H391" s="2">
        <v>-6.3680000000000004E-3</v>
      </c>
      <c r="I391" s="2">
        <v>3.2330999999999999E-2</v>
      </c>
      <c r="J391" s="2">
        <f t="shared" ref="J391:J454" si="66">PeakMagnitudeError+StretchError+ColorError</f>
        <v>0.17198629999999998</v>
      </c>
      <c r="K391" s="2">
        <f t="shared" ref="K391:K454" si="67">PeakMagnitude+α*(Stretch-1)-β*Color-Mb</f>
        <v>34.990407877000003</v>
      </c>
      <c r="L391" s="2">
        <f t="shared" ref="L391:L454" si="68">10^((ObservedDistanceModuli-25)/5)</f>
        <v>99.559240619221711</v>
      </c>
      <c r="M391" s="1">
        <f t="shared" ref="M391:M454" si="69">-(RedShift*Age*(-2*InitialTangentVelocity+UniverseAcceleration*Age))/(2+RedShift)*(1+RedShift)</f>
        <v>3.291719030243181E+24</v>
      </c>
      <c r="N391" s="2">
        <f t="shared" ref="N391:N454" si="70">M391/Mpc</f>
        <v>106.67734865037913</v>
      </c>
      <c r="O391" s="2">
        <f t="shared" ref="O391:O454" si="71">(LOG10(T2LuminousDistance)*5+25)</f>
        <v>35.140361066171913</v>
      </c>
      <c r="P391" s="2">
        <f t="shared" ref="P391:P454" si="72">ObservedDistanceModuli-T2DistanceModuli</f>
        <v>-0.14995318917191014</v>
      </c>
      <c r="Q391" s="2">
        <f t="shared" ref="Q391:Q454" si="73">(ObservedDistanceModuli-T2DistanceModuli)^2/TotalError^2</f>
        <v>0.76019272026765072</v>
      </c>
      <c r="R391" s="2">
        <v>113.85624969630349</v>
      </c>
      <c r="S391" s="2">
        <f t="shared" ref="S391:S454" si="74">(LOG10(ΛCDMLuminousDistance)*5+25)</f>
        <v>35.281784372565376</v>
      </c>
      <c r="T391" s="2">
        <f t="shared" ref="T391:T454" si="75">ObservedDistanceModuli-ΛCDMDistanceModuli</f>
        <v>-0.29137649556537326</v>
      </c>
      <c r="U391" s="2">
        <f t="shared" ref="U391:U454" si="76">(ObservedDistanceModuli-ΛCDMDistanceModuli)^2/TotalError^2</f>
        <v>2.870260566293795</v>
      </c>
    </row>
    <row r="392" spans="1:21" x14ac:dyDescent="0.25">
      <c r="A392" t="s">
        <v>607</v>
      </c>
      <c r="B392" s="2">
        <v>2.513E-2</v>
      </c>
      <c r="C392" s="2">
        <v>8.4999999999999995E-4</v>
      </c>
      <c r="D392" s="2">
        <v>15.4132</v>
      </c>
      <c r="E392" s="2">
        <v>0.10542</v>
      </c>
      <c r="F392" s="2">
        <v>0.21601000000000001</v>
      </c>
      <c r="G392" s="2">
        <v>0.27568999999999999</v>
      </c>
      <c r="H392" s="2">
        <v>5.2299999999999999E-2</v>
      </c>
      <c r="I392" s="2">
        <v>5.8410999999999998E-2</v>
      </c>
      <c r="J392" s="2">
        <f t="shared" si="66"/>
        <v>0.439521</v>
      </c>
      <c r="K392" s="2">
        <f t="shared" si="67"/>
        <v>34.474254469999998</v>
      </c>
      <c r="L392" s="2">
        <f t="shared" si="68"/>
        <v>78.496608652082926</v>
      </c>
      <c r="M392" s="1">
        <f t="shared" si="69"/>
        <v>3.2930452903134541E+24</v>
      </c>
      <c r="N392" s="2">
        <f t="shared" si="70"/>
        <v>106.72032981208147</v>
      </c>
      <c r="O392" s="2">
        <f t="shared" si="71"/>
        <v>35.141235793663796</v>
      </c>
      <c r="P392" s="2">
        <f t="shared" si="72"/>
        <v>-0.66698132366379781</v>
      </c>
      <c r="Q392" s="2">
        <f t="shared" si="73"/>
        <v>2.3028629159166254</v>
      </c>
      <c r="R392" s="2">
        <v>113.90241241865832</v>
      </c>
      <c r="S392" s="2">
        <f t="shared" si="74"/>
        <v>35.282664612011672</v>
      </c>
      <c r="T392" s="2">
        <f t="shared" si="75"/>
        <v>-0.80841014201167383</v>
      </c>
      <c r="U392" s="2">
        <f t="shared" si="76"/>
        <v>3.3830175157419853</v>
      </c>
    </row>
    <row r="393" spans="1:21" x14ac:dyDescent="0.25">
      <c r="A393" t="s">
        <v>623</v>
      </c>
      <c r="B393" s="2">
        <v>2.5170000000000001E-2</v>
      </c>
      <c r="C393" s="2">
        <v>8.5999999999999998E-4</v>
      </c>
      <c r="D393" s="2">
        <v>16.033300000000001</v>
      </c>
      <c r="E393" s="2">
        <v>3.9256899999999997E-2</v>
      </c>
      <c r="F393" s="2">
        <v>7.4801000000000006E-2</v>
      </c>
      <c r="G393" s="2">
        <v>0.13097</v>
      </c>
      <c r="H393" s="2">
        <v>9.6088000000000007E-2</v>
      </c>
      <c r="I393" s="2">
        <v>3.0831000000000001E-2</v>
      </c>
      <c r="J393" s="2">
        <f t="shared" si="66"/>
        <v>0.20105790000000001</v>
      </c>
      <c r="K393" s="2">
        <f t="shared" si="67"/>
        <v>34.936540307000001</v>
      </c>
      <c r="L393" s="2">
        <f t="shared" si="68"/>
        <v>97.119863066271961</v>
      </c>
      <c r="M393" s="1">
        <f t="shared" si="69"/>
        <v>3.2983504552680038E+24</v>
      </c>
      <c r="N393" s="2">
        <f t="shared" si="70"/>
        <v>106.89225849928248</v>
      </c>
      <c r="O393" s="2">
        <f t="shared" si="71"/>
        <v>35.144731266325117</v>
      </c>
      <c r="P393" s="2">
        <f t="shared" si="72"/>
        <v>-0.20819095932511544</v>
      </c>
      <c r="Q393" s="2">
        <f t="shared" si="73"/>
        <v>1.072213938096354</v>
      </c>
      <c r="R393" s="2">
        <v>114.08706991279617</v>
      </c>
      <c r="S393" s="2">
        <f t="shared" si="74"/>
        <v>35.286182131656091</v>
      </c>
      <c r="T393" s="2">
        <f t="shared" si="75"/>
        <v>-0.34964182465608928</v>
      </c>
      <c r="U393" s="2">
        <f t="shared" si="76"/>
        <v>3.0241579593275505</v>
      </c>
    </row>
    <row r="394" spans="1:21" x14ac:dyDescent="0.25">
      <c r="A394" t="s">
        <v>899</v>
      </c>
      <c r="B394" s="2">
        <v>2.5170000000000001E-2</v>
      </c>
      <c r="C394" s="2">
        <v>8.5999999999999998E-4</v>
      </c>
      <c r="D394" s="2">
        <v>15.9697</v>
      </c>
      <c r="E394" s="2">
        <v>9.3022599999999997E-2</v>
      </c>
      <c r="F394" s="2">
        <v>-0.41273700000000002</v>
      </c>
      <c r="G394" s="2">
        <v>0.26293</v>
      </c>
      <c r="H394" s="2">
        <v>-3.3321999999999997E-2</v>
      </c>
      <c r="I394" s="2">
        <v>4.5006999999999998E-2</v>
      </c>
      <c r="J394" s="2">
        <f t="shared" si="66"/>
        <v>0.40095960000000003</v>
      </c>
      <c r="K394" s="2">
        <f t="shared" si="67"/>
        <v>35.206325520999997</v>
      </c>
      <c r="L394" s="2">
        <f t="shared" si="68"/>
        <v>109.96769048456953</v>
      </c>
      <c r="M394" s="1">
        <f t="shared" si="69"/>
        <v>3.2983504552680038E+24</v>
      </c>
      <c r="N394" s="2">
        <f t="shared" si="70"/>
        <v>106.89225849928248</v>
      </c>
      <c r="O394" s="2">
        <f t="shared" si="71"/>
        <v>35.144731266325117</v>
      </c>
      <c r="P394" s="2">
        <f t="shared" si="72"/>
        <v>6.1594254674879778E-2</v>
      </c>
      <c r="Q394" s="2">
        <f t="shared" si="73"/>
        <v>2.3598216251907757E-2</v>
      </c>
      <c r="R394" s="2">
        <v>114.08706991279617</v>
      </c>
      <c r="S394" s="2">
        <f t="shared" si="74"/>
        <v>35.286182131656091</v>
      </c>
      <c r="T394" s="2">
        <f t="shared" si="75"/>
        <v>-7.9856610656094063E-2</v>
      </c>
      <c r="U394" s="2">
        <f t="shared" si="76"/>
        <v>3.9666192480810158E-2</v>
      </c>
    </row>
    <row r="395" spans="1:21" x14ac:dyDescent="0.25">
      <c r="A395">
        <v>370356</v>
      </c>
      <c r="B395" s="2">
        <v>2.5170000000000001E-2</v>
      </c>
      <c r="C395" s="2">
        <v>8.5999999999999998E-4</v>
      </c>
      <c r="D395" s="2">
        <v>15.8651</v>
      </c>
      <c r="E395" s="2">
        <v>4.9179100000000003E-2</v>
      </c>
      <c r="F395" s="2">
        <v>-0.28870299999999999</v>
      </c>
      <c r="G395" s="2">
        <v>0.13403000000000001</v>
      </c>
      <c r="H395" s="2">
        <v>-7.7151999999999998E-2</v>
      </c>
      <c r="I395" s="2">
        <v>3.5224999999999999E-2</v>
      </c>
      <c r="J395" s="2">
        <f t="shared" si="66"/>
        <v>0.21843410000000002</v>
      </c>
      <c r="K395" s="2">
        <f t="shared" si="67"/>
        <v>35.257146419000001</v>
      </c>
      <c r="L395" s="2">
        <f t="shared" si="68"/>
        <v>112.57171533701268</v>
      </c>
      <c r="M395" s="1">
        <f t="shared" si="69"/>
        <v>3.2983504552680038E+24</v>
      </c>
      <c r="N395" s="2">
        <f t="shared" si="70"/>
        <v>106.89225849928248</v>
      </c>
      <c r="O395" s="2">
        <f t="shared" si="71"/>
        <v>35.144731266325117</v>
      </c>
      <c r="P395" s="2">
        <f t="shared" si="72"/>
        <v>0.11241515267488467</v>
      </c>
      <c r="Q395" s="2">
        <f t="shared" si="73"/>
        <v>0.26485540136893809</v>
      </c>
      <c r="R395" s="2">
        <v>114.08706991279617</v>
      </c>
      <c r="S395" s="2">
        <f t="shared" si="74"/>
        <v>35.286182131656091</v>
      </c>
      <c r="T395" s="2">
        <f t="shared" si="75"/>
        <v>-2.9035712656089174E-2</v>
      </c>
      <c r="U395" s="2">
        <f t="shared" si="76"/>
        <v>1.7669493668422298E-2</v>
      </c>
    </row>
    <row r="396" spans="1:21" x14ac:dyDescent="0.25">
      <c r="A396" t="s">
        <v>612</v>
      </c>
      <c r="B396" s="2">
        <v>2.5190000000000001E-2</v>
      </c>
      <c r="C396" s="2">
        <v>8.5999999999999998E-4</v>
      </c>
      <c r="D396" s="2">
        <v>15.9658</v>
      </c>
      <c r="E396" s="2">
        <v>3.0998299999999999E-2</v>
      </c>
      <c r="F396" s="2">
        <v>-1.6561900000000001</v>
      </c>
      <c r="G396" s="2">
        <v>5.8796000000000001E-2</v>
      </c>
      <c r="H396" s="2">
        <v>-6.1325999999999999E-2</v>
      </c>
      <c r="I396" s="2">
        <v>2.0798000000000001E-2</v>
      </c>
      <c r="J396" s="2">
        <f t="shared" si="66"/>
        <v>0.11059229999999999</v>
      </c>
      <c r="K396" s="2">
        <f t="shared" si="67"/>
        <v>35.107290450000001</v>
      </c>
      <c r="L396" s="2">
        <f t="shared" si="68"/>
        <v>105.0650060833249</v>
      </c>
      <c r="M396" s="1">
        <f t="shared" si="69"/>
        <v>3.3010031125467721E+24</v>
      </c>
      <c r="N396" s="2">
        <f t="shared" si="70"/>
        <v>106.97822526703429</v>
      </c>
      <c r="O396" s="2">
        <f t="shared" si="71"/>
        <v>35.146476944093031</v>
      </c>
      <c r="P396" s="2">
        <f t="shared" si="72"/>
        <v>-3.9186494093030433E-2</v>
      </c>
      <c r="Q396" s="2">
        <f t="shared" si="73"/>
        <v>0.12555182783652424</v>
      </c>
      <c r="R396" s="2">
        <v>114.17940262259171</v>
      </c>
      <c r="S396" s="2">
        <f t="shared" si="74"/>
        <v>35.287938832414859</v>
      </c>
      <c r="T396" s="2">
        <f t="shared" si="75"/>
        <v>-0.18064838241485859</v>
      </c>
      <c r="U396" s="2">
        <f t="shared" si="76"/>
        <v>2.6681999627064523</v>
      </c>
    </row>
    <row r="397" spans="1:21" x14ac:dyDescent="0.25">
      <c r="A397" t="s">
        <v>612</v>
      </c>
      <c r="B397" s="2">
        <v>2.5190000000000001E-2</v>
      </c>
      <c r="C397" s="2">
        <v>8.5999999999999998E-4</v>
      </c>
      <c r="D397" s="2">
        <v>16.0229</v>
      </c>
      <c r="E397" s="2">
        <v>4.87451E-2</v>
      </c>
      <c r="F397" s="2">
        <v>-1.66703</v>
      </c>
      <c r="G397" s="2">
        <v>0.17943000000000001</v>
      </c>
      <c r="H397" s="2">
        <v>-3.8478999999999999E-2</v>
      </c>
      <c r="I397" s="2">
        <v>3.3014000000000002E-2</v>
      </c>
      <c r="J397" s="2">
        <f t="shared" si="66"/>
        <v>0.26118910000000001</v>
      </c>
      <c r="K397" s="2">
        <f t="shared" si="67"/>
        <v>35.091285859999999</v>
      </c>
      <c r="L397" s="2">
        <f t="shared" si="68"/>
        <v>104.29348312957708</v>
      </c>
      <c r="M397" s="1">
        <f t="shared" si="69"/>
        <v>3.3010031125467721E+24</v>
      </c>
      <c r="N397" s="2">
        <f t="shared" si="70"/>
        <v>106.97822526703429</v>
      </c>
      <c r="O397" s="2">
        <f t="shared" si="71"/>
        <v>35.146476944093031</v>
      </c>
      <c r="P397" s="2">
        <f t="shared" si="72"/>
        <v>-5.5191084093031861E-2</v>
      </c>
      <c r="Q397" s="2">
        <f t="shared" si="73"/>
        <v>4.465064653279821E-2</v>
      </c>
      <c r="R397" s="2">
        <v>114.17940262259171</v>
      </c>
      <c r="S397" s="2">
        <f t="shared" si="74"/>
        <v>35.287938832414859</v>
      </c>
      <c r="T397" s="2">
        <f t="shared" si="75"/>
        <v>-0.19665297241486002</v>
      </c>
      <c r="U397" s="2">
        <f t="shared" si="76"/>
        <v>0.56687973571390116</v>
      </c>
    </row>
    <row r="398" spans="1:21" x14ac:dyDescent="0.25">
      <c r="A398" t="s">
        <v>608</v>
      </c>
      <c r="B398" s="2">
        <v>2.521E-2</v>
      </c>
      <c r="C398" s="2">
        <v>8.5999999999999998E-4</v>
      </c>
      <c r="D398" s="2">
        <v>15.409800000000001</v>
      </c>
      <c r="E398" s="2">
        <v>3.94095E-2</v>
      </c>
      <c r="F398" s="2">
        <v>0.70894999999999997</v>
      </c>
      <c r="G398" s="2">
        <v>0.10553</v>
      </c>
      <c r="H398" s="2">
        <v>-0.10281</v>
      </c>
      <c r="I398" s="2">
        <v>2.8992E-2</v>
      </c>
      <c r="J398" s="2">
        <f t="shared" si="66"/>
        <v>0.17393149999999999</v>
      </c>
      <c r="K398" s="2">
        <f t="shared" si="67"/>
        <v>35.02881095</v>
      </c>
      <c r="L398" s="2">
        <f t="shared" si="68"/>
        <v>101.3356342388827</v>
      </c>
      <c r="M398" s="1">
        <f t="shared" si="69"/>
        <v>3.303655819691228E+24</v>
      </c>
      <c r="N398" s="2">
        <f t="shared" si="70"/>
        <v>107.06419365082299</v>
      </c>
      <c r="O398" s="2">
        <f t="shared" si="71"/>
        <v>35.148221252389206</v>
      </c>
      <c r="P398" s="2">
        <f t="shared" si="72"/>
        <v>-0.11941030238920547</v>
      </c>
      <c r="Q398" s="2">
        <f t="shared" si="73"/>
        <v>0.47133220115220098</v>
      </c>
      <c r="R398" s="2">
        <v>114.27173797412516</v>
      </c>
      <c r="S398" s="2">
        <f t="shared" si="74"/>
        <v>35.289694163368097</v>
      </c>
      <c r="T398" s="2">
        <f t="shared" si="75"/>
        <v>-0.26088321336809628</v>
      </c>
      <c r="U398" s="2">
        <f t="shared" si="76"/>
        <v>2.249757900306006</v>
      </c>
    </row>
    <row r="399" spans="1:21" x14ac:dyDescent="0.25">
      <c r="A399" t="s">
        <v>609</v>
      </c>
      <c r="B399" s="2">
        <v>2.5250000000000002E-2</v>
      </c>
      <c r="C399" s="2">
        <v>8.4999999999999995E-4</v>
      </c>
      <c r="D399" s="2">
        <v>15.797800000000001</v>
      </c>
      <c r="E399" s="2">
        <v>0.15303</v>
      </c>
      <c r="F399" s="2">
        <v>-2.2722000000000002</v>
      </c>
      <c r="G399" s="2">
        <v>0.30468000000000001</v>
      </c>
      <c r="H399" s="2">
        <v>-0.10320799999999999</v>
      </c>
      <c r="I399" s="2">
        <v>9.2017000000000002E-2</v>
      </c>
      <c r="J399" s="2">
        <f t="shared" si="66"/>
        <v>0.54972699999999997</v>
      </c>
      <c r="K399" s="2">
        <f t="shared" si="67"/>
        <v>34.979827639999996</v>
      </c>
      <c r="L399" s="2">
        <f t="shared" si="68"/>
        <v>99.075330101239544</v>
      </c>
      <c r="M399" s="1">
        <f t="shared" si="69"/>
        <v>3.3089613835713058E+24</v>
      </c>
      <c r="N399" s="2">
        <f t="shared" si="70"/>
        <v>107.23613526631989</v>
      </c>
      <c r="O399" s="2">
        <f t="shared" si="71"/>
        <v>35.151705769245567</v>
      </c>
      <c r="P399" s="2">
        <f t="shared" si="72"/>
        <v>-0.17187812924557022</v>
      </c>
      <c r="Q399" s="2">
        <f t="shared" si="73"/>
        <v>9.7756827777255653E-2</v>
      </c>
      <c r="R399" s="2">
        <v>114.4564166021667</v>
      </c>
      <c r="S399" s="2">
        <f t="shared" si="74"/>
        <v>35.29320072453725</v>
      </c>
      <c r="T399" s="2">
        <f t="shared" si="75"/>
        <v>-0.31337308453725399</v>
      </c>
      <c r="U399" s="2">
        <f t="shared" si="76"/>
        <v>0.32495950821091402</v>
      </c>
    </row>
    <row r="400" spans="1:21" x14ac:dyDescent="0.25">
      <c r="A400" t="s">
        <v>609</v>
      </c>
      <c r="B400" s="2">
        <v>2.5250000000000002E-2</v>
      </c>
      <c r="C400" s="2">
        <v>8.4999999999999995E-4</v>
      </c>
      <c r="D400" s="2">
        <v>16.0595</v>
      </c>
      <c r="E400" s="2">
        <v>4.8654000000000003E-2</v>
      </c>
      <c r="F400" s="2">
        <v>-0.31800800000000001</v>
      </c>
      <c r="G400" s="2">
        <v>0.13092000000000001</v>
      </c>
      <c r="H400" s="2">
        <v>0.13661999999999999</v>
      </c>
      <c r="I400" s="2">
        <v>3.1903000000000001E-2</v>
      </c>
      <c r="J400" s="2">
        <f t="shared" si="66"/>
        <v>0.21147700000000003</v>
      </c>
      <c r="K400" s="2">
        <f t="shared" si="67"/>
        <v>34.778132224000004</v>
      </c>
      <c r="L400" s="2">
        <f t="shared" si="68"/>
        <v>90.287254046753162</v>
      </c>
      <c r="M400" s="1">
        <f t="shared" si="69"/>
        <v>3.3089613835713058E+24</v>
      </c>
      <c r="N400" s="2">
        <f t="shared" si="70"/>
        <v>107.23613526631989</v>
      </c>
      <c r="O400" s="2">
        <f t="shared" si="71"/>
        <v>35.151705769245567</v>
      </c>
      <c r="P400" s="2">
        <f t="shared" si="72"/>
        <v>-0.37357354524556285</v>
      </c>
      <c r="Q400" s="2">
        <f t="shared" si="73"/>
        <v>3.1205126396293128</v>
      </c>
      <c r="R400" s="2">
        <v>114.4564166021667</v>
      </c>
      <c r="S400" s="2">
        <f t="shared" si="74"/>
        <v>35.29320072453725</v>
      </c>
      <c r="T400" s="2">
        <f t="shared" si="75"/>
        <v>-0.51506850053724662</v>
      </c>
      <c r="U400" s="2">
        <f t="shared" si="76"/>
        <v>5.9320349384517268</v>
      </c>
    </row>
    <row r="401" spans="1:21" x14ac:dyDescent="0.25">
      <c r="A401" t="s">
        <v>610</v>
      </c>
      <c r="B401" s="2">
        <v>2.5340000000000001E-2</v>
      </c>
      <c r="C401" s="2">
        <v>8.5999999999999998E-4</v>
      </c>
      <c r="D401" s="2">
        <v>16.068100000000001</v>
      </c>
      <c r="E401" s="2">
        <v>4.5141899999999999E-2</v>
      </c>
      <c r="F401" s="2">
        <v>-1.67717</v>
      </c>
      <c r="G401" s="2">
        <v>7.0301000000000002E-2</v>
      </c>
      <c r="H401" s="2">
        <v>-5.2866999999999997E-2</v>
      </c>
      <c r="I401" s="2">
        <v>3.4074E-2</v>
      </c>
      <c r="J401" s="2">
        <f t="shared" si="66"/>
        <v>0.14951690000000001</v>
      </c>
      <c r="K401" s="2">
        <f t="shared" si="67"/>
        <v>35.18002972</v>
      </c>
      <c r="L401" s="2">
        <f t="shared" si="68"/>
        <v>108.64404931545991</v>
      </c>
      <c r="M401" s="1">
        <f t="shared" si="69"/>
        <v>3.3208996315043891E+24</v>
      </c>
      <c r="N401" s="2">
        <f t="shared" si="70"/>
        <v>107.62302753304476</v>
      </c>
      <c r="O401" s="2">
        <f t="shared" si="71"/>
        <v>35.159526024893253</v>
      </c>
      <c r="P401" s="2">
        <f t="shared" si="72"/>
        <v>2.0503695106746989E-2</v>
      </c>
      <c r="Q401" s="2">
        <f t="shared" si="73"/>
        <v>1.8805448791227353E-2</v>
      </c>
      <c r="R401" s="2">
        <v>114.87198214732373</v>
      </c>
      <c r="S401" s="2">
        <f t="shared" si="74"/>
        <v>35.3010705750076</v>
      </c>
      <c r="T401" s="2">
        <f t="shared" si="75"/>
        <v>-0.12104085500759965</v>
      </c>
      <c r="U401" s="2">
        <f t="shared" si="76"/>
        <v>0.65536523160770277</v>
      </c>
    </row>
    <row r="402" spans="1:21" x14ac:dyDescent="0.25">
      <c r="A402" t="s">
        <v>611</v>
      </c>
      <c r="B402" s="2">
        <v>2.5340000000000001E-2</v>
      </c>
      <c r="C402" s="2">
        <v>8.5999999999999998E-4</v>
      </c>
      <c r="D402" s="2">
        <v>15.734400000000001</v>
      </c>
      <c r="E402" s="2">
        <v>4.0576000000000001E-2</v>
      </c>
      <c r="F402" s="2">
        <v>0.17315</v>
      </c>
      <c r="G402" s="2">
        <v>9.7042000000000003E-2</v>
      </c>
      <c r="H402" s="2">
        <v>-9.1254000000000002E-2</v>
      </c>
      <c r="I402" s="2">
        <v>3.1897000000000002E-2</v>
      </c>
      <c r="J402" s="2">
        <f t="shared" si="66"/>
        <v>0.16951500000000003</v>
      </c>
      <c r="K402" s="2">
        <f t="shared" si="67"/>
        <v>35.238478069999999</v>
      </c>
      <c r="L402" s="2">
        <f t="shared" si="68"/>
        <v>111.60807408763402</v>
      </c>
      <c r="M402" s="1">
        <f t="shared" si="69"/>
        <v>3.3208996315043891E+24</v>
      </c>
      <c r="N402" s="2">
        <f t="shared" si="70"/>
        <v>107.62302753304476</v>
      </c>
      <c r="O402" s="2">
        <f t="shared" si="71"/>
        <v>35.159526024893253</v>
      </c>
      <c r="P402" s="2">
        <f t="shared" si="72"/>
        <v>7.8952045106746027E-2</v>
      </c>
      <c r="Q402" s="2">
        <f t="shared" si="73"/>
        <v>0.21692544658795285</v>
      </c>
      <c r="R402" s="2">
        <v>114.87198214732373</v>
      </c>
      <c r="S402" s="2">
        <f t="shared" si="74"/>
        <v>35.3010705750076</v>
      </c>
      <c r="T402" s="2">
        <f t="shared" si="75"/>
        <v>-6.2592505007600607E-2</v>
      </c>
      <c r="U402" s="2">
        <f t="shared" si="76"/>
        <v>0.13634160355011155</v>
      </c>
    </row>
    <row r="403" spans="1:21" x14ac:dyDescent="0.25">
      <c r="A403" t="s">
        <v>614</v>
      </c>
      <c r="B403" s="2">
        <v>2.5559999999999999E-2</v>
      </c>
      <c r="C403" s="2">
        <v>8.4999999999999995E-4</v>
      </c>
      <c r="D403" s="2">
        <v>16.230399999999999</v>
      </c>
      <c r="E403" s="2">
        <v>4.8189799999999998E-2</v>
      </c>
      <c r="F403" s="2">
        <v>-0.60937699999999995</v>
      </c>
      <c r="G403" s="2">
        <v>9.0660000000000004E-2</v>
      </c>
      <c r="H403" s="2">
        <v>6.9316000000000003E-2</v>
      </c>
      <c r="I403" s="2">
        <v>3.3711999999999999E-2</v>
      </c>
      <c r="J403" s="2">
        <f t="shared" si="66"/>
        <v>0.17256179999999999</v>
      </c>
      <c r="K403" s="2">
        <f t="shared" si="67"/>
        <v>35.116862501</v>
      </c>
      <c r="L403" s="2">
        <f t="shared" si="68"/>
        <v>105.52916461216721</v>
      </c>
      <c r="M403" s="1">
        <f t="shared" si="69"/>
        <v>3.3500862651737387E+24</v>
      </c>
      <c r="N403" s="2">
        <f t="shared" si="70"/>
        <v>108.5689019127442</v>
      </c>
      <c r="O403" s="2">
        <f t="shared" si="71"/>
        <v>35.17852722655077</v>
      </c>
      <c r="P403" s="2">
        <f t="shared" si="72"/>
        <v>-6.1664725550770072E-2</v>
      </c>
      <c r="Q403" s="2">
        <f t="shared" si="73"/>
        <v>0.12769805467149342</v>
      </c>
      <c r="R403" s="2">
        <v>115.88803419434635</v>
      </c>
      <c r="S403" s="2">
        <f t="shared" si="74"/>
        <v>35.320192980005871</v>
      </c>
      <c r="T403" s="2">
        <f t="shared" si="75"/>
        <v>-0.20333047900587076</v>
      </c>
      <c r="U403" s="2">
        <f t="shared" si="76"/>
        <v>1.388403318393947</v>
      </c>
    </row>
    <row r="404" spans="1:21" x14ac:dyDescent="0.25">
      <c r="A404" t="s">
        <v>615</v>
      </c>
      <c r="B404" s="2">
        <v>2.5569999999999999E-2</v>
      </c>
      <c r="C404" s="2">
        <v>8.4999999999999995E-4</v>
      </c>
      <c r="D404" s="2">
        <v>15.6562</v>
      </c>
      <c r="E404" s="2">
        <v>4.3266100000000002E-2</v>
      </c>
      <c r="F404" s="2">
        <v>0.62439</v>
      </c>
      <c r="G404" s="2">
        <v>0.21565999999999999</v>
      </c>
      <c r="H404" s="2">
        <v>-2.7286999999999999E-2</v>
      </c>
      <c r="I404" s="2">
        <v>3.5539000000000001E-2</v>
      </c>
      <c r="J404" s="2">
        <f t="shared" si="66"/>
        <v>0.29446509999999998</v>
      </c>
      <c r="K404" s="2">
        <f t="shared" si="67"/>
        <v>35.026393640000002</v>
      </c>
      <c r="L404" s="2">
        <f t="shared" si="68"/>
        <v>101.22288892125668</v>
      </c>
      <c r="M404" s="1">
        <f t="shared" si="69"/>
        <v>3.3514130736406968E+24</v>
      </c>
      <c r="N404" s="2">
        <f t="shared" si="70"/>
        <v>108.61190084677276</v>
      </c>
      <c r="O404" s="2">
        <f t="shared" si="71"/>
        <v>35.179387072346671</v>
      </c>
      <c r="P404" s="2">
        <f t="shared" si="72"/>
        <v>-0.15299343234666907</v>
      </c>
      <c r="Q404" s="2">
        <f t="shared" si="73"/>
        <v>0.26994663410312314</v>
      </c>
      <c r="R404" s="2">
        <v>115.93422597071867</v>
      </c>
      <c r="S404" s="2">
        <f t="shared" si="74"/>
        <v>35.321058334085286</v>
      </c>
      <c r="T404" s="2">
        <f t="shared" si="75"/>
        <v>-0.2946646940852844</v>
      </c>
      <c r="U404" s="2">
        <f t="shared" si="76"/>
        <v>1.0013560977489797</v>
      </c>
    </row>
    <row r="405" spans="1:21" x14ac:dyDescent="0.25">
      <c r="A405" t="s">
        <v>616</v>
      </c>
      <c r="B405" s="2">
        <v>2.5850000000000001E-2</v>
      </c>
      <c r="C405" s="2">
        <v>8.7000000000000001E-4</v>
      </c>
      <c r="D405" s="2">
        <v>16.135100000000001</v>
      </c>
      <c r="E405" s="2">
        <v>6.9710099999999997E-2</v>
      </c>
      <c r="F405" s="2">
        <v>-0.67696199999999995</v>
      </c>
      <c r="G405" s="2">
        <v>0.10882</v>
      </c>
      <c r="H405" s="2">
        <v>0.20097000000000001</v>
      </c>
      <c r="I405" s="2">
        <v>4.8288999999999999E-2</v>
      </c>
      <c r="J405" s="2">
        <f t="shared" si="66"/>
        <v>0.2268191</v>
      </c>
      <c r="K405" s="2">
        <f t="shared" si="67"/>
        <v>34.599550485999998</v>
      </c>
      <c r="L405" s="2">
        <f t="shared" si="68"/>
        <v>83.159160646377259</v>
      </c>
      <c r="M405" s="1">
        <f t="shared" si="69"/>
        <v>3.3885687685609054E+24</v>
      </c>
      <c r="N405" s="2">
        <f t="shared" si="70"/>
        <v>109.81603491317799</v>
      </c>
      <c r="O405" s="2">
        <f t="shared" si="71"/>
        <v>35.203328793733718</v>
      </c>
      <c r="P405" s="2">
        <f t="shared" si="72"/>
        <v>-0.60377830773371954</v>
      </c>
      <c r="Q405" s="2">
        <f t="shared" si="73"/>
        <v>7.0859121863854329</v>
      </c>
      <c r="R405" s="2">
        <v>117.2278637028592</v>
      </c>
      <c r="S405" s="2">
        <f t="shared" si="74"/>
        <v>35.345154253552991</v>
      </c>
      <c r="T405" s="2">
        <f t="shared" si="75"/>
        <v>-0.74560376755299274</v>
      </c>
      <c r="U405" s="2">
        <f t="shared" si="76"/>
        <v>10.805800419798738</v>
      </c>
    </row>
    <row r="406" spans="1:21" x14ac:dyDescent="0.25">
      <c r="A406" t="s">
        <v>617</v>
      </c>
      <c r="B406" s="2">
        <v>2.5909999999999999E-2</v>
      </c>
      <c r="C406" s="2">
        <v>8.5999999999999998E-4</v>
      </c>
      <c r="D406" s="2">
        <v>15.549099999999999</v>
      </c>
      <c r="E406" s="2">
        <v>3.7581099999999999E-2</v>
      </c>
      <c r="F406" s="2">
        <v>0.43187999999999999</v>
      </c>
      <c r="G406" s="2">
        <v>0.23211999999999999</v>
      </c>
      <c r="H406" s="2">
        <v>-0.120033</v>
      </c>
      <c r="I406" s="2">
        <v>3.3732999999999999E-2</v>
      </c>
      <c r="J406" s="2">
        <f t="shared" si="66"/>
        <v>0.30343409999999998</v>
      </c>
      <c r="K406" s="2">
        <f t="shared" si="67"/>
        <v>35.181289649999997</v>
      </c>
      <c r="L406" s="2">
        <f t="shared" si="68"/>
        <v>108.70710497090739</v>
      </c>
      <c r="M406" s="1">
        <f t="shared" si="69"/>
        <v>3.3965319736573609E+24</v>
      </c>
      <c r="N406" s="2">
        <f t="shared" si="70"/>
        <v>110.07410481484463</v>
      </c>
      <c r="O406" s="2">
        <f t="shared" si="71"/>
        <v>35.208425811082336</v>
      </c>
      <c r="P406" s="2">
        <f t="shared" si="72"/>
        <v>-2.7136161082339072E-2</v>
      </c>
      <c r="Q406" s="2">
        <f t="shared" si="73"/>
        <v>7.9977540893266721E-3</v>
      </c>
      <c r="R406" s="2">
        <v>117.50513910789068</v>
      </c>
      <c r="S406" s="2">
        <f t="shared" si="74"/>
        <v>35.350284304842695</v>
      </c>
      <c r="T406" s="2">
        <f t="shared" si="75"/>
        <v>-0.16899465484269882</v>
      </c>
      <c r="U406" s="2">
        <f t="shared" si="76"/>
        <v>0.31018241024387666</v>
      </c>
    </row>
    <row r="407" spans="1:21" x14ac:dyDescent="0.25">
      <c r="A407" t="s">
        <v>618</v>
      </c>
      <c r="B407" s="2">
        <v>2.596E-2</v>
      </c>
      <c r="C407" s="2">
        <v>8.4999999999999995E-4</v>
      </c>
      <c r="D407" s="2">
        <v>16.432400000000001</v>
      </c>
      <c r="E407" s="2">
        <v>5.0997800000000003E-2</v>
      </c>
      <c r="F407" s="2">
        <v>-2.0388600000000001</v>
      </c>
      <c r="G407" s="2">
        <v>0.13735</v>
      </c>
      <c r="H407" s="2">
        <v>-1.3533E-2</v>
      </c>
      <c r="I407" s="2">
        <v>4.0167000000000001E-2</v>
      </c>
      <c r="J407" s="2">
        <f t="shared" si="66"/>
        <v>0.22851480000000002</v>
      </c>
      <c r="K407" s="2">
        <f t="shared" si="67"/>
        <v>35.368045870000003</v>
      </c>
      <c r="L407" s="2">
        <f t="shared" si="68"/>
        <v>118.47021428652982</v>
      </c>
      <c r="M407" s="1">
        <f t="shared" si="69"/>
        <v>3.4031683203673344E+24</v>
      </c>
      <c r="N407" s="2">
        <f t="shared" si="70"/>
        <v>110.28917416470112</v>
      </c>
      <c r="O407" s="2">
        <f t="shared" si="71"/>
        <v>35.212664423883808</v>
      </c>
      <c r="P407" s="2">
        <f t="shared" si="72"/>
        <v>0.15538144611619487</v>
      </c>
      <c r="Q407" s="2">
        <f t="shared" si="73"/>
        <v>0.46234871230672003</v>
      </c>
      <c r="R407" s="2">
        <v>117.73622009262884</v>
      </c>
      <c r="S407" s="2">
        <f t="shared" si="74"/>
        <v>35.354550443635858</v>
      </c>
      <c r="T407" s="2">
        <f t="shared" si="75"/>
        <v>1.3495426364144691E-2</v>
      </c>
      <c r="U407" s="2">
        <f t="shared" si="76"/>
        <v>3.4877436288091087E-3</v>
      </c>
    </row>
    <row r="408" spans="1:21" x14ac:dyDescent="0.25">
      <c r="A408" t="s">
        <v>619</v>
      </c>
      <c r="B408" s="2">
        <v>2.598E-2</v>
      </c>
      <c r="C408" s="2">
        <v>8.5999999999999998E-4</v>
      </c>
      <c r="D408" s="2">
        <v>15.6227</v>
      </c>
      <c r="E408" s="2">
        <v>3.3061399999999998E-2</v>
      </c>
      <c r="F408" s="2">
        <v>1.50783</v>
      </c>
      <c r="G408" s="2">
        <v>7.2066000000000005E-2</v>
      </c>
      <c r="H408" s="2">
        <v>-9.2071E-2</v>
      </c>
      <c r="I408" s="2">
        <v>2.6546E-2</v>
      </c>
      <c r="J408" s="2">
        <f t="shared" si="66"/>
        <v>0.1316734</v>
      </c>
      <c r="K408" s="2">
        <f t="shared" si="67"/>
        <v>35.325533239999999</v>
      </c>
      <c r="L408" s="2">
        <f t="shared" si="68"/>
        <v>116.17338612630977</v>
      </c>
      <c r="M408" s="1">
        <f t="shared" si="69"/>
        <v>3.4058229462181109E+24</v>
      </c>
      <c r="N408" s="2">
        <f t="shared" si="70"/>
        <v>110.3752047295269</v>
      </c>
      <c r="O408" s="2">
        <f t="shared" si="71"/>
        <v>35.214357610689007</v>
      </c>
      <c r="P408" s="2">
        <f t="shared" si="72"/>
        <v>0.11117562931099201</v>
      </c>
      <c r="Q408" s="2">
        <f t="shared" si="73"/>
        <v>0.71289093651532143</v>
      </c>
      <c r="R408" s="2">
        <v>117.82865710558761</v>
      </c>
      <c r="S408" s="2">
        <f t="shared" si="74"/>
        <v>35.356254640254207</v>
      </c>
      <c r="T408" s="2">
        <f t="shared" si="75"/>
        <v>-3.072140025420822E-2</v>
      </c>
      <c r="U408" s="2">
        <f t="shared" si="76"/>
        <v>5.4435963409051442E-2</v>
      </c>
    </row>
    <row r="409" spans="1:21" x14ac:dyDescent="0.25">
      <c r="A409" t="s">
        <v>619</v>
      </c>
      <c r="B409" s="2">
        <v>2.598E-2</v>
      </c>
      <c r="C409" s="2">
        <v>8.5999999999999998E-4</v>
      </c>
      <c r="D409" s="2">
        <v>15.678900000000001</v>
      </c>
      <c r="E409" s="2">
        <v>2.6583800000000001E-2</v>
      </c>
      <c r="F409" s="2">
        <v>1.2767200000000001</v>
      </c>
      <c r="G409" s="2">
        <v>3.0700999999999999E-2</v>
      </c>
      <c r="H409" s="2">
        <v>-1.6115000000000001E-2</v>
      </c>
      <c r="I409" s="2">
        <v>2.0927000000000001E-2</v>
      </c>
      <c r="J409" s="2">
        <f t="shared" si="66"/>
        <v>7.8211799999999998E-2</v>
      </c>
      <c r="K409" s="2">
        <f t="shared" si="67"/>
        <v>35.110017790000001</v>
      </c>
      <c r="L409" s="2">
        <f t="shared" si="68"/>
        <v>105.19704921590191</v>
      </c>
      <c r="M409" s="1">
        <f t="shared" si="69"/>
        <v>3.4058229462181109E+24</v>
      </c>
      <c r="N409" s="2">
        <f t="shared" si="70"/>
        <v>110.3752047295269</v>
      </c>
      <c r="O409" s="2">
        <f t="shared" si="71"/>
        <v>35.214357610689007</v>
      </c>
      <c r="P409" s="2">
        <f t="shared" si="72"/>
        <v>-0.10433982068900605</v>
      </c>
      <c r="Q409" s="2">
        <f t="shared" si="73"/>
        <v>1.7797361011234447</v>
      </c>
      <c r="R409" s="2">
        <v>117.82865710558761</v>
      </c>
      <c r="S409" s="2">
        <f t="shared" si="74"/>
        <v>35.356254640254207</v>
      </c>
      <c r="T409" s="2">
        <f t="shared" si="75"/>
        <v>-0.24623685025420627</v>
      </c>
      <c r="U409" s="2">
        <f t="shared" si="76"/>
        <v>9.9120054550038006</v>
      </c>
    </row>
    <row r="410" spans="1:21" x14ac:dyDescent="0.25">
      <c r="A410" t="s">
        <v>619</v>
      </c>
      <c r="B410" s="2">
        <v>2.598E-2</v>
      </c>
      <c r="C410" s="2">
        <v>8.5999999999999998E-4</v>
      </c>
      <c r="D410" s="2">
        <v>15.8973</v>
      </c>
      <c r="E410" s="2">
        <v>5.5855700000000001E-2</v>
      </c>
      <c r="F410" s="2">
        <v>1.55227</v>
      </c>
      <c r="G410" s="2">
        <v>0.33156000000000002</v>
      </c>
      <c r="H410" s="2">
        <v>0.14443</v>
      </c>
      <c r="I410" s="2">
        <v>4.4360999999999998E-2</v>
      </c>
      <c r="J410" s="2">
        <f t="shared" si="66"/>
        <v>0.43177670000000001</v>
      </c>
      <c r="K410" s="2">
        <f t="shared" si="67"/>
        <v>34.86641779</v>
      </c>
      <c r="L410" s="2">
        <f t="shared" si="68"/>
        <v>94.033707169348972</v>
      </c>
      <c r="M410" s="1">
        <f t="shared" si="69"/>
        <v>3.4058229462181109E+24</v>
      </c>
      <c r="N410" s="2">
        <f t="shared" si="70"/>
        <v>110.3752047295269</v>
      </c>
      <c r="O410" s="2">
        <f t="shared" si="71"/>
        <v>35.214357610689007</v>
      </c>
      <c r="P410" s="2">
        <f t="shared" si="72"/>
        <v>-0.34793982068900675</v>
      </c>
      <c r="Q410" s="2">
        <f t="shared" si="73"/>
        <v>0.6493664774924518</v>
      </c>
      <c r="R410" s="2">
        <v>117.82865710558761</v>
      </c>
      <c r="S410" s="2">
        <f t="shared" si="74"/>
        <v>35.356254640254207</v>
      </c>
      <c r="T410" s="2">
        <f t="shared" si="75"/>
        <v>-0.48983685025420698</v>
      </c>
      <c r="U410" s="2">
        <f t="shared" si="76"/>
        <v>1.2870176480613673</v>
      </c>
    </row>
    <row r="411" spans="1:21" x14ac:dyDescent="0.25">
      <c r="A411" t="s">
        <v>620</v>
      </c>
      <c r="B411" s="2">
        <v>2.598E-2</v>
      </c>
      <c r="C411" s="2">
        <v>8.5999999999999998E-4</v>
      </c>
      <c r="D411" s="2">
        <v>16.0258</v>
      </c>
      <c r="E411" s="2">
        <v>3.76897E-2</v>
      </c>
      <c r="F411" s="2">
        <v>-0.15801799999999999</v>
      </c>
      <c r="G411" s="2">
        <v>0.14413000000000001</v>
      </c>
      <c r="H411" s="2">
        <v>-2.7296000000000001E-2</v>
      </c>
      <c r="I411" s="2">
        <v>3.3475999999999999E-2</v>
      </c>
      <c r="J411" s="2">
        <f t="shared" si="66"/>
        <v>0.21529570000000001</v>
      </c>
      <c r="K411" s="2">
        <f t="shared" si="67"/>
        <v>35.281007834</v>
      </c>
      <c r="L411" s="2">
        <f t="shared" si="68"/>
        <v>113.81554093044245</v>
      </c>
      <c r="M411" s="1">
        <f t="shared" si="69"/>
        <v>3.4058229462181109E+24</v>
      </c>
      <c r="N411" s="2">
        <f t="shared" si="70"/>
        <v>110.3752047295269</v>
      </c>
      <c r="O411" s="2">
        <f t="shared" si="71"/>
        <v>35.214357610689007</v>
      </c>
      <c r="P411" s="2">
        <f t="shared" si="72"/>
        <v>6.6650223310993795E-2</v>
      </c>
      <c r="Q411" s="2">
        <f t="shared" si="73"/>
        <v>9.5836844498896526E-2</v>
      </c>
      <c r="R411" s="2">
        <v>117.82865710558761</v>
      </c>
      <c r="S411" s="2">
        <f t="shared" si="74"/>
        <v>35.356254640254207</v>
      </c>
      <c r="T411" s="2">
        <f t="shared" si="75"/>
        <v>-7.5246806254206433E-2</v>
      </c>
      <c r="U411" s="2">
        <f t="shared" si="76"/>
        <v>0.12215336394102591</v>
      </c>
    </row>
    <row r="412" spans="1:21" x14ac:dyDescent="0.25">
      <c r="A412" t="s">
        <v>621</v>
      </c>
      <c r="B412" s="2">
        <v>2.6259999999999999E-2</v>
      </c>
      <c r="C412" s="2">
        <v>8.5999999999999998E-4</v>
      </c>
      <c r="D412" s="2">
        <v>16.769600000000001</v>
      </c>
      <c r="E412" s="2">
        <v>4.1107900000000003E-2</v>
      </c>
      <c r="F412" s="2">
        <v>-1.9166099999999999</v>
      </c>
      <c r="G412" s="2">
        <v>5.1826999999999998E-2</v>
      </c>
      <c r="H412" s="2">
        <v>0.17485999999999999</v>
      </c>
      <c r="I412" s="2">
        <v>2.6246999999999999E-2</v>
      </c>
      <c r="J412" s="2">
        <f t="shared" si="66"/>
        <v>0.11918190000000001</v>
      </c>
      <c r="K412" s="2">
        <f t="shared" si="67"/>
        <v>35.133546530000004</v>
      </c>
      <c r="L412" s="2">
        <f t="shared" si="68"/>
        <v>106.34309749022891</v>
      </c>
      <c r="M412" s="1">
        <f t="shared" si="69"/>
        <v>3.4429929372328683E+24</v>
      </c>
      <c r="N412" s="2">
        <f t="shared" si="70"/>
        <v>111.57980210080369</v>
      </c>
      <c r="O412" s="2">
        <f t="shared" si="71"/>
        <v>35.237927934027198</v>
      </c>
      <c r="P412" s="2">
        <f t="shared" si="72"/>
        <v>-0.10438140402719398</v>
      </c>
      <c r="Q412" s="2">
        <f t="shared" si="73"/>
        <v>0.76705350561016084</v>
      </c>
      <c r="R412" s="2">
        <v>119.1230523941899</v>
      </c>
      <c r="S412" s="2">
        <f t="shared" si="74"/>
        <v>35.379979065970815</v>
      </c>
      <c r="T412" s="2">
        <f t="shared" si="75"/>
        <v>-0.24643253597081127</v>
      </c>
      <c r="U412" s="2">
        <f t="shared" si="76"/>
        <v>4.2753875003114183</v>
      </c>
    </row>
    <row r="413" spans="1:21" x14ac:dyDescent="0.25">
      <c r="A413" t="s">
        <v>621</v>
      </c>
      <c r="B413" s="2">
        <v>2.6259999999999999E-2</v>
      </c>
      <c r="C413" s="2">
        <v>8.5999999999999998E-4</v>
      </c>
      <c r="D413" s="2">
        <v>17.003</v>
      </c>
      <c r="E413" s="2">
        <v>4.00369E-2</v>
      </c>
      <c r="F413" s="2">
        <v>-2.6789000000000001</v>
      </c>
      <c r="G413" s="2">
        <v>0.12121999999999999</v>
      </c>
      <c r="H413" s="2">
        <v>0.20780000000000001</v>
      </c>
      <c r="I413" s="2">
        <v>3.0519999999999999E-2</v>
      </c>
      <c r="J413" s="2">
        <f t="shared" si="66"/>
        <v>0.19177689999999997</v>
      </c>
      <c r="K413" s="2">
        <f t="shared" si="67"/>
        <v>35.1517877</v>
      </c>
      <c r="L413" s="2">
        <f t="shared" si="68"/>
        <v>107.24018141637814</v>
      </c>
      <c r="M413" s="1">
        <f t="shared" si="69"/>
        <v>3.4429929372328683E+24</v>
      </c>
      <c r="N413" s="2">
        <f t="shared" si="70"/>
        <v>111.57980210080369</v>
      </c>
      <c r="O413" s="2">
        <f t="shared" si="71"/>
        <v>35.237927934027198</v>
      </c>
      <c r="P413" s="2">
        <f t="shared" si="72"/>
        <v>-8.6140234027197948E-2</v>
      </c>
      <c r="Q413" s="2">
        <f t="shared" si="73"/>
        <v>0.20175277009581039</v>
      </c>
      <c r="R413" s="2">
        <v>119.1230523941899</v>
      </c>
      <c r="S413" s="2">
        <f t="shared" si="74"/>
        <v>35.379979065970815</v>
      </c>
      <c r="T413" s="2">
        <f t="shared" si="75"/>
        <v>-0.22819136597081524</v>
      </c>
      <c r="U413" s="2">
        <f t="shared" si="76"/>
        <v>1.4158127788792632</v>
      </c>
    </row>
    <row r="414" spans="1:21" x14ac:dyDescent="0.25">
      <c r="A414" t="s">
        <v>622</v>
      </c>
      <c r="B414" s="2">
        <v>2.632E-2</v>
      </c>
      <c r="C414" s="2">
        <v>8.5999999999999998E-4</v>
      </c>
      <c r="D414" s="2">
        <v>16.2928</v>
      </c>
      <c r="E414" s="2">
        <v>5.6221300000000002E-2</v>
      </c>
      <c r="F414" s="2">
        <v>0.96416999999999997</v>
      </c>
      <c r="G414" s="2">
        <v>0.18412999999999999</v>
      </c>
      <c r="H414" s="2">
        <v>0.16344</v>
      </c>
      <c r="I414" s="2">
        <v>3.7600000000000001E-2</v>
      </c>
      <c r="J414" s="2">
        <f t="shared" si="66"/>
        <v>0.27795130000000001</v>
      </c>
      <c r="K414" s="2">
        <f t="shared" si="67"/>
        <v>35.115965789999997</v>
      </c>
      <c r="L414" s="2">
        <f t="shared" si="68"/>
        <v>105.4855952688889</v>
      </c>
      <c r="M414" s="1">
        <f t="shared" si="69"/>
        <v>3.4509592050070701E+24</v>
      </c>
      <c r="N414" s="2">
        <f t="shared" si="70"/>
        <v>111.83797125709648</v>
      </c>
      <c r="O414" s="2">
        <f t="shared" si="71"/>
        <v>35.242946401814919</v>
      </c>
      <c r="P414" s="2">
        <f t="shared" si="72"/>
        <v>-0.12698061181492193</v>
      </c>
      <c r="Q414" s="2">
        <f t="shared" si="73"/>
        <v>0.20870719021057269</v>
      </c>
      <c r="R414" s="2">
        <v>119.40049010148344</v>
      </c>
      <c r="S414" s="2">
        <f t="shared" si="74"/>
        <v>35.385030547196777</v>
      </c>
      <c r="T414" s="2">
        <f t="shared" si="75"/>
        <v>-0.26906475719678014</v>
      </c>
      <c r="U414" s="2">
        <f t="shared" si="76"/>
        <v>0.93707901789354331</v>
      </c>
    </row>
    <row r="415" spans="1:21" x14ac:dyDescent="0.25">
      <c r="A415" t="s">
        <v>625</v>
      </c>
      <c r="B415" s="2">
        <v>2.6689999999999998E-2</v>
      </c>
      <c r="C415" s="2">
        <v>8.5999999999999998E-4</v>
      </c>
      <c r="D415" s="2">
        <v>15.8904</v>
      </c>
      <c r="E415" s="2">
        <v>3.5121899999999998E-2</v>
      </c>
      <c r="F415" s="2">
        <v>0.43691999999999998</v>
      </c>
      <c r="G415" s="2">
        <v>7.7025999999999997E-2</v>
      </c>
      <c r="H415" s="2">
        <v>-5.5584000000000001E-2</v>
      </c>
      <c r="I415" s="2">
        <v>2.6914E-2</v>
      </c>
      <c r="J415" s="2">
        <f t="shared" si="66"/>
        <v>0.13906189999999999</v>
      </c>
      <c r="K415" s="2">
        <f t="shared" si="67"/>
        <v>35.321605160000004</v>
      </c>
      <c r="L415" s="2">
        <f t="shared" si="68"/>
        <v>115.96342450983416</v>
      </c>
      <c r="M415" s="1">
        <f t="shared" si="69"/>
        <v>3.5000944218910789E+24</v>
      </c>
      <c r="N415" s="2">
        <f t="shared" si="70"/>
        <v>113.43033519046664</v>
      </c>
      <c r="O415" s="2">
        <f t="shared" si="71"/>
        <v>35.273646077194684</v>
      </c>
      <c r="P415" s="2">
        <f t="shared" si="72"/>
        <v>4.7959082805320463E-2</v>
      </c>
      <c r="Q415" s="2">
        <f t="shared" si="73"/>
        <v>0.11893931144037068</v>
      </c>
      <c r="R415" s="2">
        <v>121.11188060521862</v>
      </c>
      <c r="S415" s="2">
        <f t="shared" si="74"/>
        <v>35.415933739175522</v>
      </c>
      <c r="T415" s="2">
        <f t="shared" si="75"/>
        <v>-9.4328579175517291E-2</v>
      </c>
      <c r="U415" s="2">
        <f t="shared" si="76"/>
        <v>0.46011910691264896</v>
      </c>
    </row>
    <row r="416" spans="1:21" x14ac:dyDescent="0.25">
      <c r="A416" t="s">
        <v>627</v>
      </c>
      <c r="B416" s="2">
        <v>2.691E-2</v>
      </c>
      <c r="C416" s="2">
        <v>8.5999999999999998E-4</v>
      </c>
      <c r="D416" s="2">
        <v>15.805199999999999</v>
      </c>
      <c r="E416" s="2">
        <v>4.1755500000000001E-2</v>
      </c>
      <c r="F416" s="2">
        <v>1.6613800000000001</v>
      </c>
      <c r="G416" s="2">
        <v>3.8531999999999997E-2</v>
      </c>
      <c r="H416" s="2">
        <v>1.5337E-2</v>
      </c>
      <c r="I416" s="2">
        <v>2.6350999999999999E-2</v>
      </c>
      <c r="J416" s="2">
        <f t="shared" si="66"/>
        <v>0.1066385</v>
      </c>
      <c r="K416" s="2">
        <f t="shared" si="67"/>
        <v>35.194418049999996</v>
      </c>
      <c r="L416" s="2">
        <f t="shared" si="68"/>
        <v>109.36632275682719</v>
      </c>
      <c r="M416" s="1">
        <f t="shared" si="69"/>
        <v>3.5293180296094842E+24</v>
      </c>
      <c r="N416" s="2">
        <f t="shared" si="70"/>
        <v>114.37740781749092</v>
      </c>
      <c r="O416" s="2">
        <f t="shared" si="71"/>
        <v>35.291701248633416</v>
      </c>
      <c r="P416" s="2">
        <f t="shared" si="72"/>
        <v>-9.7283198633419943E-2</v>
      </c>
      <c r="Q416" s="2">
        <f t="shared" si="73"/>
        <v>0.83223816528061301</v>
      </c>
      <c r="R416" s="2">
        <v>122.1298920664015</v>
      </c>
      <c r="S416" s="2">
        <f t="shared" si="74"/>
        <v>35.434109866434191</v>
      </c>
      <c r="T416" s="2">
        <f t="shared" si="75"/>
        <v>-0.23969181643419546</v>
      </c>
      <c r="U416" s="2">
        <f t="shared" si="76"/>
        <v>5.0521746808854351</v>
      </c>
    </row>
    <row r="417" spans="1:21" x14ac:dyDescent="0.25">
      <c r="A417" t="s">
        <v>627</v>
      </c>
      <c r="B417" s="2">
        <v>2.691E-2</v>
      </c>
      <c r="C417" s="2">
        <v>8.5999999999999998E-4</v>
      </c>
      <c r="D417" s="2">
        <v>15.714700000000001</v>
      </c>
      <c r="E417" s="2">
        <v>4.4534600000000001E-2</v>
      </c>
      <c r="F417" s="2">
        <v>1.3898299999999999</v>
      </c>
      <c r="G417" s="2">
        <v>0.11167000000000001</v>
      </c>
      <c r="H417" s="2">
        <v>-4.6336000000000002E-2</v>
      </c>
      <c r="I417" s="2">
        <v>4.2140999999999998E-2</v>
      </c>
      <c r="J417" s="2">
        <f t="shared" si="66"/>
        <v>0.19834560000000001</v>
      </c>
      <c r="K417" s="2">
        <f t="shared" si="67"/>
        <v>35.25703669</v>
      </c>
      <c r="L417" s="2">
        <f t="shared" si="68"/>
        <v>112.56602699871841</v>
      </c>
      <c r="M417" s="1">
        <f t="shared" si="69"/>
        <v>3.5293180296094842E+24</v>
      </c>
      <c r="N417" s="2">
        <f t="shared" si="70"/>
        <v>114.37740781749092</v>
      </c>
      <c r="O417" s="2">
        <f t="shared" si="71"/>
        <v>35.291701248633416</v>
      </c>
      <c r="P417" s="2">
        <f t="shared" si="72"/>
        <v>-3.466455863341622E-2</v>
      </c>
      <c r="Q417" s="2">
        <f t="shared" si="73"/>
        <v>3.0544020908462394E-2</v>
      </c>
      <c r="R417" s="2">
        <v>122.1298920664015</v>
      </c>
      <c r="S417" s="2">
        <f t="shared" si="74"/>
        <v>35.434109866434191</v>
      </c>
      <c r="T417" s="2">
        <f t="shared" si="75"/>
        <v>-0.17707317643419174</v>
      </c>
      <c r="U417" s="2">
        <f t="shared" si="76"/>
        <v>0.79700384108722877</v>
      </c>
    </row>
    <row r="418" spans="1:21" x14ac:dyDescent="0.25">
      <c r="A418" t="s">
        <v>629</v>
      </c>
      <c r="B418" s="2">
        <v>2.6950000000000002E-2</v>
      </c>
      <c r="C418" s="2">
        <v>8.5999999999999998E-4</v>
      </c>
      <c r="D418" s="2">
        <v>15.990399999999999</v>
      </c>
      <c r="E418" s="2">
        <v>4.4264100000000001E-2</v>
      </c>
      <c r="F418" s="2">
        <v>-1.1456299999999999</v>
      </c>
      <c r="G418" s="2">
        <v>0.16636000000000001</v>
      </c>
      <c r="H418" s="2">
        <v>-2.3271E-2</v>
      </c>
      <c r="I418" s="2">
        <v>3.4768E-2</v>
      </c>
      <c r="J418" s="2">
        <f t="shared" si="66"/>
        <v>0.2453921</v>
      </c>
      <c r="K418" s="2">
        <f t="shared" si="67"/>
        <v>35.087830619999998</v>
      </c>
      <c r="L418" s="2">
        <f t="shared" si="68"/>
        <v>104.12766363124197</v>
      </c>
      <c r="M418" s="1">
        <f t="shared" si="69"/>
        <v>3.5346320594935304E+24</v>
      </c>
      <c r="N418" s="2">
        <f t="shared" si="70"/>
        <v>114.54962379749121</v>
      </c>
      <c r="O418" s="2">
        <f t="shared" si="71"/>
        <v>35.294968336114991</v>
      </c>
      <c r="P418" s="2">
        <f t="shared" si="72"/>
        <v>-0.20713771611499254</v>
      </c>
      <c r="Q418" s="2">
        <f t="shared" si="73"/>
        <v>0.7125202513848613</v>
      </c>
      <c r="R418" s="2">
        <v>122.31501933740367</v>
      </c>
      <c r="S418" s="2">
        <f t="shared" si="74"/>
        <v>35.437398941553639</v>
      </c>
      <c r="T418" s="2">
        <f t="shared" si="75"/>
        <v>-0.34956832155364026</v>
      </c>
      <c r="U418" s="2">
        <f t="shared" si="76"/>
        <v>2.0292847147645747</v>
      </c>
    </row>
    <row r="419" spans="1:21" x14ac:dyDescent="0.25">
      <c r="A419" t="s">
        <v>631</v>
      </c>
      <c r="B419" s="2">
        <v>2.7130000000000001E-2</v>
      </c>
      <c r="C419" s="2">
        <v>8.5999999999999998E-4</v>
      </c>
      <c r="D419" s="2">
        <v>16.171800000000001</v>
      </c>
      <c r="E419" s="2">
        <v>4.0715599999999998E-2</v>
      </c>
      <c r="F419" s="2">
        <v>-1.4679199999999999</v>
      </c>
      <c r="G419" s="2">
        <v>0.27095999999999998</v>
      </c>
      <c r="H419" s="2">
        <v>-2.2950000000000002E-2</v>
      </c>
      <c r="I419" s="2">
        <v>3.4273999999999999E-2</v>
      </c>
      <c r="J419" s="2">
        <f t="shared" si="66"/>
        <v>0.34594959999999997</v>
      </c>
      <c r="K419" s="2">
        <f t="shared" si="67"/>
        <v>35.220849260000001</v>
      </c>
      <c r="L419" s="2">
        <f t="shared" si="68"/>
        <v>110.70566677270109</v>
      </c>
      <c r="M419" s="1">
        <f t="shared" si="69"/>
        <v>3.5585476557291726E+24</v>
      </c>
      <c r="N419" s="2">
        <f t="shared" si="70"/>
        <v>115.32467548761763</v>
      </c>
      <c r="O419" s="2">
        <f t="shared" si="71"/>
        <v>35.309611206098666</v>
      </c>
      <c r="P419" s="2">
        <f t="shared" si="72"/>
        <v>-8.8761946098664168E-2</v>
      </c>
      <c r="Q419" s="2">
        <f t="shared" si="73"/>
        <v>6.5830623053526369E-2</v>
      </c>
      <c r="R419" s="2">
        <v>123.14822255551393</v>
      </c>
      <c r="S419" s="2">
        <f t="shared" si="74"/>
        <v>35.452140739426035</v>
      </c>
      <c r="T419" s="2">
        <f t="shared" si="75"/>
        <v>-0.23129147942603367</v>
      </c>
      <c r="U419" s="2">
        <f t="shared" si="76"/>
        <v>0.4469856723375758</v>
      </c>
    </row>
    <row r="420" spans="1:21" x14ac:dyDescent="0.25">
      <c r="A420" t="s">
        <v>632</v>
      </c>
      <c r="B420" s="2">
        <v>2.7140000000000001E-2</v>
      </c>
      <c r="C420" s="2">
        <v>8.7000000000000001E-4</v>
      </c>
      <c r="D420" s="2">
        <v>16.2544</v>
      </c>
      <c r="E420" s="2">
        <v>4.84828E-2</v>
      </c>
      <c r="F420" s="2">
        <v>-0.78469599999999995</v>
      </c>
      <c r="G420" s="2">
        <v>8.0522999999999997E-2</v>
      </c>
      <c r="H420" s="2">
        <v>2.3180000000000002E-3</v>
      </c>
      <c r="I420" s="2">
        <v>2.8320000000000001E-2</v>
      </c>
      <c r="J420" s="2">
        <f t="shared" si="66"/>
        <v>0.15732580000000002</v>
      </c>
      <c r="K420" s="2">
        <f t="shared" si="67"/>
        <v>35.324794347999998</v>
      </c>
      <c r="L420" s="2">
        <f t="shared" si="68"/>
        <v>116.13386226108193</v>
      </c>
      <c r="M420" s="1">
        <f t="shared" si="69"/>
        <v>3.5598764180657094E+24</v>
      </c>
      <c r="N420" s="2">
        <f t="shared" si="70"/>
        <v>115.36773774224686</v>
      </c>
      <c r="O420" s="2">
        <f t="shared" si="71"/>
        <v>35.310421882944048</v>
      </c>
      <c r="P420" s="2">
        <f t="shared" si="72"/>
        <v>1.4372465055949135E-2</v>
      </c>
      <c r="Q420" s="2">
        <f t="shared" si="73"/>
        <v>8.3456972324794359E-3</v>
      </c>
      <c r="R420" s="2">
        <v>123.19451788393889</v>
      </c>
      <c r="S420" s="2">
        <f t="shared" si="74"/>
        <v>35.45295691147453</v>
      </c>
      <c r="T420" s="2">
        <f t="shared" si="75"/>
        <v>-0.12816256347453248</v>
      </c>
      <c r="U420" s="2">
        <f t="shared" si="76"/>
        <v>0.66362459503770266</v>
      </c>
    </row>
    <row r="421" spans="1:21" x14ac:dyDescent="0.25">
      <c r="A421" t="s">
        <v>613</v>
      </c>
      <c r="B421" s="2">
        <v>2.7300000000000001E-2</v>
      </c>
      <c r="C421" s="2">
        <v>8.5999999999999998E-4</v>
      </c>
      <c r="D421" s="2">
        <v>15.9474</v>
      </c>
      <c r="E421" s="2">
        <v>4.7395399999999997E-2</v>
      </c>
      <c r="F421" s="2">
        <v>3.7963999999999998E-2</v>
      </c>
      <c r="G421" s="2">
        <v>0.51229000000000002</v>
      </c>
      <c r="H421" s="2">
        <v>-4.9869999999999998E-2</v>
      </c>
      <c r="I421" s="2">
        <v>5.9292999999999998E-2</v>
      </c>
      <c r="J421" s="2">
        <f t="shared" si="66"/>
        <v>0.61897840000000004</v>
      </c>
      <c r="K421" s="2">
        <f t="shared" si="67"/>
        <v>35.302073808000003</v>
      </c>
      <c r="L421" s="2">
        <f t="shared" si="68"/>
        <v>114.92506593855379</v>
      </c>
      <c r="M421" s="1">
        <f t="shared" si="69"/>
        <v>3.5811383058706562E+24</v>
      </c>
      <c r="N421" s="2">
        <f t="shared" si="70"/>
        <v>116.05678859910751</v>
      </c>
      <c r="O421" s="2">
        <f t="shared" si="71"/>
        <v>35.323352745282534</v>
      </c>
      <c r="P421" s="2">
        <f t="shared" si="72"/>
        <v>-2.1278937282531274E-2</v>
      </c>
      <c r="Q421" s="2">
        <f t="shared" si="73"/>
        <v>1.1818133211787512E-3</v>
      </c>
      <c r="R421" s="2">
        <v>123.93533275449094</v>
      </c>
      <c r="S421" s="2">
        <f t="shared" si="74"/>
        <v>35.465975685745079</v>
      </c>
      <c r="T421" s="2">
        <f t="shared" si="75"/>
        <v>-0.16390187774507581</v>
      </c>
      <c r="U421" s="2">
        <f t="shared" si="76"/>
        <v>7.0115957658657926E-2</v>
      </c>
    </row>
    <row r="422" spans="1:21" x14ac:dyDescent="0.25">
      <c r="A422" t="s">
        <v>633</v>
      </c>
      <c r="B422" s="2">
        <v>2.7310000000000001E-2</v>
      </c>
      <c r="C422" s="2">
        <v>9.1E-4</v>
      </c>
      <c r="D422" s="2">
        <v>15.751799999999999</v>
      </c>
      <c r="E422" s="2">
        <v>4.0089800000000002E-2</v>
      </c>
      <c r="F422" s="2">
        <v>0.78251000000000004</v>
      </c>
      <c r="G422" s="2">
        <v>3.8434999999999997E-2</v>
      </c>
      <c r="H422" s="2">
        <v>-7.1209999999999996E-2</v>
      </c>
      <c r="I422" s="2">
        <v>2.0782999999999999E-2</v>
      </c>
      <c r="J422" s="2">
        <f t="shared" si="66"/>
        <v>9.9307800000000002E-2</v>
      </c>
      <c r="K422" s="2">
        <f t="shared" si="67"/>
        <v>35.282716270000002</v>
      </c>
      <c r="L422" s="2">
        <f t="shared" si="68"/>
        <v>113.90512211897718</v>
      </c>
      <c r="M422" s="1">
        <f t="shared" si="69"/>
        <v>3.5824672795003564E+24</v>
      </c>
      <c r="N422" s="2">
        <f t="shared" si="70"/>
        <v>116.09985770128182</v>
      </c>
      <c r="O422" s="2">
        <f t="shared" si="71"/>
        <v>35.324158437211992</v>
      </c>
      <c r="P422" s="2">
        <f t="shared" si="72"/>
        <v>-4.1442167211990011E-2</v>
      </c>
      <c r="Q422" s="2">
        <f t="shared" si="73"/>
        <v>0.17414788145732868</v>
      </c>
      <c r="R422" s="2">
        <v>123.98163928450386</v>
      </c>
      <c r="S422" s="2">
        <f t="shared" si="74"/>
        <v>35.466786871462986</v>
      </c>
      <c r="T422" s="2">
        <f t="shared" si="75"/>
        <v>-0.18407060146298448</v>
      </c>
      <c r="U422" s="2">
        <f t="shared" si="76"/>
        <v>3.4355964156170411</v>
      </c>
    </row>
    <row r="423" spans="1:21" x14ac:dyDescent="0.25">
      <c r="A423" t="s">
        <v>634</v>
      </c>
      <c r="B423" s="2">
        <v>2.7310000000000001E-2</v>
      </c>
      <c r="C423" s="2">
        <v>8.5999999999999998E-4</v>
      </c>
      <c r="D423" s="2">
        <v>16.2334</v>
      </c>
      <c r="E423" s="2">
        <v>6.8954299999999996E-2</v>
      </c>
      <c r="F423" s="2">
        <v>-6.5862000000000004E-2</v>
      </c>
      <c r="G423" s="2">
        <v>5.5708000000000001E-2</v>
      </c>
      <c r="H423" s="2">
        <v>2.1975999999999999E-2</v>
      </c>
      <c r="I423" s="2">
        <v>3.0571999999999998E-2</v>
      </c>
      <c r="J423" s="2">
        <f t="shared" si="66"/>
        <v>0.15523429999999999</v>
      </c>
      <c r="K423" s="2">
        <f t="shared" si="67"/>
        <v>35.347933405999996</v>
      </c>
      <c r="L423" s="2">
        <f t="shared" si="68"/>
        <v>117.37799348351508</v>
      </c>
      <c r="M423" s="1">
        <f t="shared" si="69"/>
        <v>3.5824672795003564E+24</v>
      </c>
      <c r="N423" s="2">
        <f t="shared" si="70"/>
        <v>116.09985770128182</v>
      </c>
      <c r="O423" s="2">
        <f t="shared" si="71"/>
        <v>35.324158437211992</v>
      </c>
      <c r="P423" s="2">
        <f t="shared" si="72"/>
        <v>2.3774968788004003E-2</v>
      </c>
      <c r="Q423" s="2">
        <f t="shared" si="73"/>
        <v>2.3456571572283379E-2</v>
      </c>
      <c r="R423" s="2">
        <v>123.98163928450386</v>
      </c>
      <c r="S423" s="2">
        <f t="shared" si="74"/>
        <v>35.466786871462986</v>
      </c>
      <c r="T423" s="2">
        <f t="shared" si="75"/>
        <v>-0.11885346546299047</v>
      </c>
      <c r="U423" s="2">
        <f t="shared" si="76"/>
        <v>0.58620338653401871</v>
      </c>
    </row>
    <row r="424" spans="1:21" x14ac:dyDescent="0.25">
      <c r="A424" t="s">
        <v>634</v>
      </c>
      <c r="B424" s="2">
        <v>2.7310000000000001E-2</v>
      </c>
      <c r="C424" s="2">
        <v>8.5999999999999998E-4</v>
      </c>
      <c r="D424" s="2">
        <v>16.232299999999999</v>
      </c>
      <c r="E424" s="2">
        <v>7.6254199999999994E-2</v>
      </c>
      <c r="F424" s="2">
        <v>-0.69751099999999999</v>
      </c>
      <c r="G424" s="2">
        <v>0.37661</v>
      </c>
      <c r="H424" s="2">
        <v>6.6694000000000003E-2</v>
      </c>
      <c r="I424" s="2">
        <v>5.8991000000000002E-2</v>
      </c>
      <c r="J424" s="2">
        <f t="shared" si="66"/>
        <v>0.51185519999999995</v>
      </c>
      <c r="K424" s="2">
        <f t="shared" si="67"/>
        <v>35.114013663000001</v>
      </c>
      <c r="L424" s="2">
        <f t="shared" si="68"/>
        <v>105.39080762843135</v>
      </c>
      <c r="M424" s="1">
        <f t="shared" si="69"/>
        <v>3.5824672795003564E+24</v>
      </c>
      <c r="N424" s="2">
        <f t="shared" si="70"/>
        <v>116.09985770128182</v>
      </c>
      <c r="O424" s="2">
        <f t="shared" si="71"/>
        <v>35.324158437211992</v>
      </c>
      <c r="P424" s="2">
        <f t="shared" si="72"/>
        <v>-0.21014477421199018</v>
      </c>
      <c r="Q424" s="2">
        <f t="shared" si="73"/>
        <v>0.16855550840842673</v>
      </c>
      <c r="R424" s="2">
        <v>123.98163928450386</v>
      </c>
      <c r="S424" s="2">
        <f t="shared" si="74"/>
        <v>35.466786871462986</v>
      </c>
      <c r="T424" s="2">
        <f t="shared" si="75"/>
        <v>-0.35277320846298466</v>
      </c>
      <c r="U424" s="2">
        <f t="shared" si="76"/>
        <v>0.47500365414301537</v>
      </c>
    </row>
    <row r="425" spans="1:21" x14ac:dyDescent="0.25">
      <c r="A425" t="s">
        <v>634</v>
      </c>
      <c r="B425" s="2">
        <v>2.7310000000000001E-2</v>
      </c>
      <c r="C425" s="2">
        <v>8.5999999999999998E-4</v>
      </c>
      <c r="D425" s="2">
        <v>16.237400000000001</v>
      </c>
      <c r="E425" s="2">
        <v>6.9309200000000001E-2</v>
      </c>
      <c r="F425" s="2">
        <v>-0.21005099999999999</v>
      </c>
      <c r="G425" s="2">
        <v>6.2150999999999998E-2</v>
      </c>
      <c r="H425" s="2">
        <v>5.4766000000000002E-2</v>
      </c>
      <c r="I425" s="2">
        <v>3.0724999999999999E-2</v>
      </c>
      <c r="J425" s="2">
        <f t="shared" si="66"/>
        <v>0.1621852</v>
      </c>
      <c r="K425" s="2">
        <f t="shared" si="67"/>
        <v>35.228104923000004</v>
      </c>
      <c r="L425" s="2">
        <f t="shared" si="68"/>
        <v>111.07619253357009</v>
      </c>
      <c r="M425" s="1">
        <f t="shared" si="69"/>
        <v>3.5824672795003564E+24</v>
      </c>
      <c r="N425" s="2">
        <f t="shared" si="70"/>
        <v>116.09985770128182</v>
      </c>
      <c r="O425" s="2">
        <f t="shared" si="71"/>
        <v>35.324158437211992</v>
      </c>
      <c r="P425" s="2">
        <f t="shared" si="72"/>
        <v>-9.6053514211988045E-2</v>
      </c>
      <c r="Q425" s="2">
        <f t="shared" si="73"/>
        <v>0.35075516568895743</v>
      </c>
      <c r="R425" s="2">
        <v>123.98163928450386</v>
      </c>
      <c r="S425" s="2">
        <f t="shared" si="74"/>
        <v>35.466786871462986</v>
      </c>
      <c r="T425" s="2">
        <f t="shared" si="75"/>
        <v>-0.23868194846298252</v>
      </c>
      <c r="U425" s="2">
        <f t="shared" si="76"/>
        <v>2.165791812716892</v>
      </c>
    </row>
    <row r="426" spans="1:21" x14ac:dyDescent="0.25">
      <c r="A426" t="s">
        <v>635</v>
      </c>
      <c r="B426" s="2">
        <v>2.7359999999999999E-2</v>
      </c>
      <c r="C426" s="2">
        <v>8.5999999999999998E-4</v>
      </c>
      <c r="D426" s="2">
        <v>15.795299999999999</v>
      </c>
      <c r="E426" s="2">
        <v>3.5879599999999998E-2</v>
      </c>
      <c r="F426" s="2">
        <v>0.15615000000000001</v>
      </c>
      <c r="G426" s="2">
        <v>0.27556999999999998</v>
      </c>
      <c r="H426" s="2">
        <v>-0.104397</v>
      </c>
      <c r="I426" s="2">
        <v>4.2826000000000003E-2</v>
      </c>
      <c r="J426" s="2">
        <f t="shared" si="66"/>
        <v>0.35427560000000002</v>
      </c>
      <c r="K426" s="2">
        <f t="shared" si="67"/>
        <v>35.338016660000001</v>
      </c>
      <c r="L426" s="2">
        <f t="shared" si="68"/>
        <v>116.84317025904613</v>
      </c>
      <c r="M426" s="1">
        <f t="shared" si="69"/>
        <v>3.5891123340554993E+24</v>
      </c>
      <c r="N426" s="2">
        <f t="shared" si="70"/>
        <v>116.31520925318127</v>
      </c>
      <c r="O426" s="2">
        <f t="shared" si="71"/>
        <v>35.328182531632827</v>
      </c>
      <c r="P426" s="2">
        <f t="shared" si="72"/>
        <v>9.834128367174344E-3</v>
      </c>
      <c r="Q426" s="2">
        <f t="shared" si="73"/>
        <v>7.7052948390291833E-4</v>
      </c>
      <c r="R426" s="2">
        <v>124.21318181716418</v>
      </c>
      <c r="S426" s="2">
        <f t="shared" si="74"/>
        <v>35.470838433578031</v>
      </c>
      <c r="T426" s="2">
        <f t="shared" si="75"/>
        <v>-0.13282177357802993</v>
      </c>
      <c r="U426" s="2">
        <f t="shared" si="76"/>
        <v>0.14055816078757463</v>
      </c>
    </row>
    <row r="427" spans="1:21" x14ac:dyDescent="0.25">
      <c r="A427" t="s">
        <v>636</v>
      </c>
      <c r="B427" s="2">
        <v>2.7400000000000001E-2</v>
      </c>
      <c r="C427" s="2">
        <v>8.5999999999999998E-4</v>
      </c>
      <c r="D427" s="2">
        <v>16.655000000000001</v>
      </c>
      <c r="E427" s="2">
        <v>6.8227800000000005E-2</v>
      </c>
      <c r="F427" s="2">
        <v>0.24546999999999999</v>
      </c>
      <c r="G427" s="2">
        <v>0.35091</v>
      </c>
      <c r="H427" s="2">
        <v>0.17494000000000001</v>
      </c>
      <c r="I427" s="2">
        <v>3.6403999999999999E-2</v>
      </c>
      <c r="J427" s="2">
        <f t="shared" si="66"/>
        <v>0.4555418</v>
      </c>
      <c r="K427" s="2">
        <f t="shared" si="67"/>
        <v>35.33652189</v>
      </c>
      <c r="L427" s="2">
        <f t="shared" si="68"/>
        <v>116.76276695034105</v>
      </c>
      <c r="M427" s="1">
        <f t="shared" si="69"/>
        <v>3.5944286013765451E+24</v>
      </c>
      <c r="N427" s="2">
        <f t="shared" si="70"/>
        <v>116.48749774357648</v>
      </c>
      <c r="O427" s="2">
        <f t="shared" si="71"/>
        <v>35.331396581645365</v>
      </c>
      <c r="P427" s="2">
        <f t="shared" si="72"/>
        <v>5.1253083546356493E-3</v>
      </c>
      <c r="Q427" s="2">
        <f t="shared" si="73"/>
        <v>1.2658537457505576E-4</v>
      </c>
      <c r="R427" s="2">
        <v>124.39842770195895</v>
      </c>
      <c r="S427" s="2">
        <f t="shared" si="74"/>
        <v>35.474074456248346</v>
      </c>
      <c r="T427" s="2">
        <f t="shared" si="75"/>
        <v>-0.13755256624834544</v>
      </c>
      <c r="U427" s="2">
        <f t="shared" si="76"/>
        <v>9.1176082326964461E-2</v>
      </c>
    </row>
    <row r="428" spans="1:21" x14ac:dyDescent="0.25">
      <c r="A428" t="s">
        <v>637</v>
      </c>
      <c r="B428" s="2">
        <v>2.741E-2</v>
      </c>
      <c r="C428" s="2">
        <v>8.5999999999999998E-4</v>
      </c>
      <c r="D428" s="2">
        <v>16.3063</v>
      </c>
      <c r="E428" s="2">
        <v>4.25571E-2</v>
      </c>
      <c r="F428" s="2">
        <v>0.83709</v>
      </c>
      <c r="G428" s="2">
        <v>0.22502</v>
      </c>
      <c r="H428" s="2">
        <v>5.3892000000000002E-2</v>
      </c>
      <c r="I428" s="2">
        <v>3.4025E-2</v>
      </c>
      <c r="J428" s="2">
        <f t="shared" si="66"/>
        <v>0.30160209999999998</v>
      </c>
      <c r="K428" s="2">
        <f t="shared" si="67"/>
        <v>35.453670270000003</v>
      </c>
      <c r="L428" s="2">
        <f t="shared" si="68"/>
        <v>123.23499562430499</v>
      </c>
      <c r="M428" s="1">
        <f t="shared" si="69"/>
        <v>3.5957576992715146E+24</v>
      </c>
      <c r="N428" s="2">
        <f t="shared" si="70"/>
        <v>116.53057087291391</v>
      </c>
      <c r="O428" s="2">
        <f t="shared" si="71"/>
        <v>35.332199370146434</v>
      </c>
      <c r="P428" s="2">
        <f t="shared" si="72"/>
        <v>0.12147089985356985</v>
      </c>
      <c r="Q428" s="2">
        <f t="shared" si="73"/>
        <v>0.16220930937678402</v>
      </c>
      <c r="R428" s="2">
        <v>124.44474082013242</v>
      </c>
      <c r="S428" s="2">
        <f t="shared" si="74"/>
        <v>35.474882737705862</v>
      </c>
      <c r="T428" s="2">
        <f t="shared" si="75"/>
        <v>-2.1212467705858273E-2</v>
      </c>
      <c r="U428" s="2">
        <f t="shared" si="76"/>
        <v>4.9466782827346885E-3</v>
      </c>
    </row>
    <row r="429" spans="1:21" x14ac:dyDescent="0.25">
      <c r="A429" t="s">
        <v>628</v>
      </c>
      <c r="B429" s="2">
        <v>2.7480000000000001E-2</v>
      </c>
      <c r="C429" s="2">
        <v>8.5999999999999998E-4</v>
      </c>
      <c r="D429" s="2">
        <v>15.6486</v>
      </c>
      <c r="E429" s="2">
        <v>4.7487399999999999E-2</v>
      </c>
      <c r="F429" s="2">
        <v>-0.43565199999999998</v>
      </c>
      <c r="G429" s="2">
        <v>3.0748000000000001E-2</v>
      </c>
      <c r="H429" s="2">
        <v>-0.130216</v>
      </c>
      <c r="I429" s="2">
        <v>2.4077000000000001E-2</v>
      </c>
      <c r="J429" s="2">
        <f t="shared" si="66"/>
        <v>0.1023124</v>
      </c>
      <c r="K429" s="2">
        <f t="shared" si="67"/>
        <v>35.185135236000001</v>
      </c>
      <c r="L429" s="2">
        <f t="shared" si="68"/>
        <v>108.89979123557693</v>
      </c>
      <c r="M429" s="1">
        <f t="shared" si="69"/>
        <v>3.6050617324404428E+24</v>
      </c>
      <c r="N429" s="2">
        <f t="shared" si="70"/>
        <v>116.83209405308131</v>
      </c>
      <c r="O429" s="2">
        <f t="shared" si="71"/>
        <v>35.337810804444487</v>
      </c>
      <c r="P429" s="2">
        <f t="shared" si="72"/>
        <v>-0.15267556844448649</v>
      </c>
      <c r="Q429" s="2">
        <f t="shared" si="73"/>
        <v>2.2268068404627801</v>
      </c>
      <c r="R429" s="2">
        <v>124.76895109262682</v>
      </c>
      <c r="S429" s="2">
        <f t="shared" si="74"/>
        <v>35.480532620369722</v>
      </c>
      <c r="T429" s="2">
        <f t="shared" si="75"/>
        <v>-0.29539738436972129</v>
      </c>
      <c r="U429" s="2">
        <f t="shared" si="76"/>
        <v>8.3359815821653402</v>
      </c>
    </row>
    <row r="430" spans="1:21" x14ac:dyDescent="0.25">
      <c r="A430" t="s">
        <v>628</v>
      </c>
      <c r="B430" s="2">
        <v>2.7480000000000001E-2</v>
      </c>
      <c r="C430" s="2">
        <v>8.5999999999999998E-4</v>
      </c>
      <c r="D430" s="2">
        <v>15.806699999999999</v>
      </c>
      <c r="E430" s="2">
        <v>5.8278499999999997E-2</v>
      </c>
      <c r="F430" s="2">
        <v>-0.36152600000000001</v>
      </c>
      <c r="G430" s="2">
        <v>9.7976999999999995E-2</v>
      </c>
      <c r="H430" s="2">
        <v>-7.3397000000000004E-2</v>
      </c>
      <c r="I430" s="2">
        <v>3.1585000000000002E-2</v>
      </c>
      <c r="J430" s="2">
        <f t="shared" si="66"/>
        <v>0.18784049999999999</v>
      </c>
      <c r="K430" s="2">
        <f t="shared" si="67"/>
        <v>35.176288287999995</v>
      </c>
      <c r="L430" s="2">
        <f t="shared" si="68"/>
        <v>108.45701754055409</v>
      </c>
      <c r="M430" s="1">
        <f t="shared" si="69"/>
        <v>3.6050617324404428E+24</v>
      </c>
      <c r="N430" s="2">
        <f t="shared" si="70"/>
        <v>116.83209405308131</v>
      </c>
      <c r="O430" s="2">
        <f t="shared" si="71"/>
        <v>35.337810804444487</v>
      </c>
      <c r="P430" s="2">
        <f t="shared" si="72"/>
        <v>-0.16152251644449223</v>
      </c>
      <c r="Q430" s="2">
        <f t="shared" si="73"/>
        <v>0.7394140064644571</v>
      </c>
      <c r="R430" s="2">
        <v>124.76895109262682</v>
      </c>
      <c r="S430" s="2">
        <f t="shared" si="74"/>
        <v>35.480532620369722</v>
      </c>
      <c r="T430" s="2">
        <f t="shared" si="75"/>
        <v>-0.30424433236972703</v>
      </c>
      <c r="U430" s="2">
        <f t="shared" si="76"/>
        <v>2.6234121296706969</v>
      </c>
    </row>
    <row r="431" spans="1:21" x14ac:dyDescent="0.25">
      <c r="A431" t="s">
        <v>628</v>
      </c>
      <c r="B431" s="2">
        <v>2.7480000000000001E-2</v>
      </c>
      <c r="C431" s="2">
        <v>8.5999999999999998E-4</v>
      </c>
      <c r="D431" s="2">
        <v>15.7287</v>
      </c>
      <c r="E431" s="2">
        <v>5.0485200000000001E-2</v>
      </c>
      <c r="F431" s="2">
        <v>-0.31997900000000001</v>
      </c>
      <c r="G431" s="2">
        <v>8.2436999999999996E-2</v>
      </c>
      <c r="H431" s="2">
        <v>-8.7571999999999997E-2</v>
      </c>
      <c r="I431" s="2">
        <v>2.4514999999999999E-2</v>
      </c>
      <c r="J431" s="2">
        <f t="shared" si="66"/>
        <v>0.1574372</v>
      </c>
      <c r="K431" s="2">
        <f t="shared" si="67"/>
        <v>35.148763447</v>
      </c>
      <c r="L431" s="2">
        <f t="shared" si="68"/>
        <v>107.09092983054906</v>
      </c>
      <c r="M431" s="1">
        <f t="shared" si="69"/>
        <v>3.6050617324404428E+24</v>
      </c>
      <c r="N431" s="2">
        <f t="shared" si="70"/>
        <v>116.83209405308131</v>
      </c>
      <c r="O431" s="2">
        <f t="shared" si="71"/>
        <v>35.337810804444487</v>
      </c>
      <c r="P431" s="2">
        <f t="shared" si="72"/>
        <v>-0.18904735744448686</v>
      </c>
      <c r="Q431" s="2">
        <f t="shared" si="73"/>
        <v>1.4418713335935456</v>
      </c>
      <c r="R431" s="2">
        <v>124.76895109262682</v>
      </c>
      <c r="S431" s="2">
        <f t="shared" si="74"/>
        <v>35.480532620369722</v>
      </c>
      <c r="T431" s="2">
        <f t="shared" si="75"/>
        <v>-0.33176917336972167</v>
      </c>
      <c r="U431" s="2">
        <f t="shared" si="76"/>
        <v>4.4407604538403662</v>
      </c>
    </row>
    <row r="432" spans="1:21" x14ac:dyDescent="0.25">
      <c r="A432" t="s">
        <v>638</v>
      </c>
      <c r="B432" s="2">
        <v>2.7730000000000001E-2</v>
      </c>
      <c r="C432" s="2">
        <v>8.5999999999999998E-4</v>
      </c>
      <c r="D432" s="2">
        <v>16.437999999999999</v>
      </c>
      <c r="E432" s="2">
        <v>4.6305499999999999E-2</v>
      </c>
      <c r="F432" s="2">
        <v>0.78113999999999995</v>
      </c>
      <c r="G432" s="2">
        <v>0.21354000000000001</v>
      </c>
      <c r="H432" s="2">
        <v>0.16056999999999999</v>
      </c>
      <c r="I432" s="2">
        <v>3.6868999999999999E-2</v>
      </c>
      <c r="J432" s="2">
        <f t="shared" si="66"/>
        <v>0.29671449999999999</v>
      </c>
      <c r="K432" s="2">
        <f t="shared" si="67"/>
        <v>35.243243480000004</v>
      </c>
      <c r="L432" s="2">
        <f t="shared" si="68"/>
        <v>111.85327280742032</v>
      </c>
      <c r="M432" s="1">
        <f t="shared" si="69"/>
        <v>3.63829539157977E+24</v>
      </c>
      <c r="N432" s="2">
        <f t="shared" si="70"/>
        <v>117.9091235961137</v>
      </c>
      <c r="O432" s="2">
        <f t="shared" si="71"/>
        <v>35.35773705660965</v>
      </c>
      <c r="P432" s="2">
        <f t="shared" si="72"/>
        <v>-0.11449357660964665</v>
      </c>
      <c r="Q432" s="2">
        <f t="shared" si="73"/>
        <v>0.14889657372286297</v>
      </c>
      <c r="R432" s="2">
        <v>125.92710839408966</v>
      </c>
      <c r="S432" s="2">
        <f t="shared" si="74"/>
        <v>35.500596154855543</v>
      </c>
      <c r="T432" s="2">
        <f t="shared" si="75"/>
        <v>-0.25735267485553948</v>
      </c>
      <c r="U432" s="2">
        <f t="shared" si="76"/>
        <v>0.75228054890285811</v>
      </c>
    </row>
    <row r="433" spans="1:21" x14ac:dyDescent="0.25">
      <c r="A433" t="s">
        <v>640</v>
      </c>
      <c r="B433" s="2">
        <v>2.8029999999999999E-2</v>
      </c>
      <c r="C433" s="2">
        <v>8.5999999999999998E-4</v>
      </c>
      <c r="D433" s="2">
        <v>17.377300000000002</v>
      </c>
      <c r="E433" s="2">
        <v>5.2685700000000002E-2</v>
      </c>
      <c r="F433" s="2">
        <v>-2.1084700000000001</v>
      </c>
      <c r="G433" s="2">
        <v>7.7437000000000006E-2</v>
      </c>
      <c r="H433" s="2">
        <v>0.23987</v>
      </c>
      <c r="I433" s="2">
        <v>2.7156E-2</v>
      </c>
      <c r="J433" s="2">
        <f t="shared" si="66"/>
        <v>0.15727869999999999</v>
      </c>
      <c r="K433" s="2">
        <f t="shared" si="67"/>
        <v>35.509561810000001</v>
      </c>
      <c r="L433" s="2">
        <f t="shared" si="68"/>
        <v>126.4481157073683</v>
      </c>
      <c r="M433" s="1">
        <f t="shared" si="69"/>
        <v>3.678186028492397E+24</v>
      </c>
      <c r="N433" s="2">
        <f t="shared" si="70"/>
        <v>119.20189109623038</v>
      </c>
      <c r="O433" s="2">
        <f t="shared" si="71"/>
        <v>35.381415726943189</v>
      </c>
      <c r="P433" s="2">
        <f t="shared" si="72"/>
        <v>0.12814608305681219</v>
      </c>
      <c r="Q433" s="2">
        <f t="shared" si="73"/>
        <v>0.66385136157388791</v>
      </c>
      <c r="R433" s="2">
        <v>127.31744043764587</v>
      </c>
      <c r="S433" s="2">
        <f t="shared" si="74"/>
        <v>35.5244394953708</v>
      </c>
      <c r="T433" s="2">
        <f t="shared" si="75"/>
        <v>-1.4877685370798588E-2</v>
      </c>
      <c r="U433" s="2">
        <f t="shared" si="76"/>
        <v>8.9481018483934058E-3</v>
      </c>
    </row>
    <row r="434" spans="1:21" x14ac:dyDescent="0.25">
      <c r="A434" t="s">
        <v>626</v>
      </c>
      <c r="B434" s="2">
        <v>2.8049999999999999E-2</v>
      </c>
      <c r="C434" s="2">
        <v>8.5999999999999998E-4</v>
      </c>
      <c r="D434" s="2">
        <v>15.903499999999999</v>
      </c>
      <c r="E434" s="2">
        <v>5.66189E-2</v>
      </c>
      <c r="F434" s="2">
        <v>-1.6366499999999999</v>
      </c>
      <c r="G434" s="2">
        <v>0.18002000000000001</v>
      </c>
      <c r="H434" s="2">
        <v>-0.106486</v>
      </c>
      <c r="I434" s="2">
        <v>3.1299E-2</v>
      </c>
      <c r="J434" s="2">
        <f t="shared" si="66"/>
        <v>0.26793790000000001</v>
      </c>
      <c r="K434" s="2">
        <f t="shared" si="67"/>
        <v>35.189213629999998</v>
      </c>
      <c r="L434" s="2">
        <f t="shared" si="68"/>
        <v>109.1045157331705</v>
      </c>
      <c r="M434" s="1">
        <f t="shared" si="69"/>
        <v>3.6808458015933645E+24</v>
      </c>
      <c r="N434" s="2">
        <f t="shared" si="70"/>
        <v>119.28808847207441</v>
      </c>
      <c r="O434" s="2">
        <f t="shared" si="71"/>
        <v>35.382985396510918</v>
      </c>
      <c r="P434" s="2">
        <f t="shared" si="72"/>
        <v>-0.19377176651092043</v>
      </c>
      <c r="Q434" s="2">
        <f t="shared" si="73"/>
        <v>0.52301325865910453</v>
      </c>
      <c r="R434" s="2">
        <v>127.41015030875558</v>
      </c>
      <c r="S434" s="2">
        <f t="shared" si="74"/>
        <v>35.52602014029037</v>
      </c>
      <c r="T434" s="2">
        <f t="shared" si="75"/>
        <v>-0.33680651029037278</v>
      </c>
      <c r="U434" s="2">
        <f t="shared" si="76"/>
        <v>1.5801294112815252</v>
      </c>
    </row>
    <row r="435" spans="1:21" x14ac:dyDescent="0.25">
      <c r="A435" t="s">
        <v>641</v>
      </c>
      <c r="B435" s="2">
        <v>2.81E-2</v>
      </c>
      <c r="C435" s="2">
        <v>8.5999999999999998E-4</v>
      </c>
      <c r="D435" s="2">
        <v>16.794499999999999</v>
      </c>
      <c r="E435" s="2">
        <v>5.8462899999999998E-2</v>
      </c>
      <c r="F435" s="2">
        <v>-1.33707</v>
      </c>
      <c r="G435" s="2">
        <v>7.4621999999999994E-2</v>
      </c>
      <c r="H435" s="2">
        <v>6.5618999999999997E-2</v>
      </c>
      <c r="I435" s="2">
        <v>2.7691E-2</v>
      </c>
      <c r="J435" s="2">
        <f t="shared" si="66"/>
        <v>0.1607759</v>
      </c>
      <c r="K435" s="2">
        <f t="shared" si="67"/>
        <v>35.585563239999999</v>
      </c>
      <c r="L435" s="2">
        <f t="shared" si="68"/>
        <v>130.95215447524728</v>
      </c>
      <c r="M435" s="1">
        <f t="shared" si="69"/>
        <v>3.6874954515832951E+24</v>
      </c>
      <c r="N435" s="2">
        <f t="shared" si="70"/>
        <v>119.50358895187279</v>
      </c>
      <c r="O435" s="2">
        <f t="shared" si="71"/>
        <v>35.386904741424502</v>
      </c>
      <c r="P435" s="2">
        <f t="shared" si="72"/>
        <v>0.19865849857549733</v>
      </c>
      <c r="Q435" s="2">
        <f t="shared" si="73"/>
        <v>1.5267657150654781</v>
      </c>
      <c r="R435" s="2">
        <v>127.64193650659256</v>
      </c>
      <c r="S435" s="2">
        <f t="shared" si="74"/>
        <v>35.52996692212897</v>
      </c>
      <c r="T435" s="2">
        <f t="shared" si="75"/>
        <v>5.5596317871028589E-2</v>
      </c>
      <c r="U435" s="2">
        <f t="shared" si="76"/>
        <v>0.11957769011853281</v>
      </c>
    </row>
    <row r="436" spans="1:21" x14ac:dyDescent="0.25">
      <c r="A436" t="s">
        <v>642</v>
      </c>
      <c r="B436" s="2">
        <v>2.8160000000000001E-2</v>
      </c>
      <c r="C436" s="2">
        <v>8.5999999999999998E-4</v>
      </c>
      <c r="D436" s="2">
        <v>15.943</v>
      </c>
      <c r="E436" s="2">
        <v>0.1139</v>
      </c>
      <c r="F436" s="2">
        <v>-0.24210200000000001</v>
      </c>
      <c r="G436" s="2">
        <v>0.14107</v>
      </c>
      <c r="H436" s="2">
        <v>-9.8566000000000001E-2</v>
      </c>
      <c r="I436" s="2">
        <v>4.4014999999999999E-2</v>
      </c>
      <c r="J436" s="2">
        <f t="shared" si="66"/>
        <v>0.29898500000000006</v>
      </c>
      <c r="K436" s="2">
        <f t="shared" si="67"/>
        <v>35.408922586000003</v>
      </c>
      <c r="L436" s="2">
        <f t="shared" si="68"/>
        <v>120.72147058027224</v>
      </c>
      <c r="M436" s="1">
        <f t="shared" si="69"/>
        <v>3.6954754411928334E+24</v>
      </c>
      <c r="N436" s="2">
        <f t="shared" si="70"/>
        <v>119.76220280256351</v>
      </c>
      <c r="O436" s="2">
        <f t="shared" si="71"/>
        <v>35.39159887723109</v>
      </c>
      <c r="P436" s="2">
        <f t="shared" si="72"/>
        <v>1.7323708768913093E-2</v>
      </c>
      <c r="Q436" s="2">
        <f t="shared" si="73"/>
        <v>3.3572443175833048E-3</v>
      </c>
      <c r="R436" s="2">
        <v>127.92010166647525</v>
      </c>
      <c r="S436" s="2">
        <f t="shared" si="74"/>
        <v>35.534693979502791</v>
      </c>
      <c r="T436" s="2">
        <f t="shared" si="75"/>
        <v>-0.12577139350278799</v>
      </c>
      <c r="U436" s="2">
        <f t="shared" si="76"/>
        <v>0.17695585818800699</v>
      </c>
    </row>
    <row r="437" spans="1:21" x14ac:dyDescent="0.25">
      <c r="A437" t="s">
        <v>643</v>
      </c>
      <c r="B437" s="2">
        <v>2.819E-2</v>
      </c>
      <c r="C437" s="2">
        <v>8.8000000000000003E-4</v>
      </c>
      <c r="D437" s="2">
        <v>16.017900000000001</v>
      </c>
      <c r="E437" s="2">
        <v>2.8152400000000001E-2</v>
      </c>
      <c r="F437" s="2">
        <v>-0.77604899999999999</v>
      </c>
      <c r="G437" s="2">
        <v>2.7635E-2</v>
      </c>
      <c r="H437" s="2">
        <v>-8.0130999999999994E-2</v>
      </c>
      <c r="I437" s="2">
        <v>2.1854999999999999E-2</v>
      </c>
      <c r="J437" s="2">
        <f t="shared" si="66"/>
        <v>7.76424E-2</v>
      </c>
      <c r="K437" s="2">
        <f t="shared" si="67"/>
        <v>35.347630827000003</v>
      </c>
      <c r="L437" s="2">
        <f t="shared" si="68"/>
        <v>117.36163884719012</v>
      </c>
      <c r="M437" s="1">
        <f t="shared" si="69"/>
        <v>3.6994656035585189E+24</v>
      </c>
      <c r="N437" s="2">
        <f t="shared" si="70"/>
        <v>119.89151515818834</v>
      </c>
      <c r="O437" s="2">
        <f t="shared" si="71"/>
        <v>35.393942243669045</v>
      </c>
      <c r="P437" s="2">
        <f t="shared" si="72"/>
        <v>-4.6311416669041705E-2</v>
      </c>
      <c r="Q437" s="2">
        <f t="shared" si="73"/>
        <v>0.35577729582576645</v>
      </c>
      <c r="R437" s="2">
        <v>128.05919313241438</v>
      </c>
      <c r="S437" s="2">
        <f t="shared" si="74"/>
        <v>35.537053805602383</v>
      </c>
      <c r="T437" s="2">
        <f t="shared" si="75"/>
        <v>-0.18942297860238</v>
      </c>
      <c r="U437" s="2">
        <f t="shared" si="76"/>
        <v>5.9520616397266561</v>
      </c>
    </row>
    <row r="438" spans="1:21" x14ac:dyDescent="0.25">
      <c r="A438" t="s">
        <v>644</v>
      </c>
      <c r="B438" s="2">
        <v>2.8199999999999999E-2</v>
      </c>
      <c r="C438" s="2">
        <v>8.8999999999999995E-4</v>
      </c>
      <c r="D438" s="2">
        <v>16.0947</v>
      </c>
      <c r="E438" s="2">
        <v>5.9700900000000001E-2</v>
      </c>
      <c r="F438" s="2">
        <v>0.14953</v>
      </c>
      <c r="G438" s="2">
        <v>0.35962</v>
      </c>
      <c r="H438" s="2">
        <v>3.3306000000000002E-2</v>
      </c>
      <c r="I438" s="2">
        <v>6.2281000000000003E-2</v>
      </c>
      <c r="J438" s="2">
        <f t="shared" si="66"/>
        <v>0.48160190000000003</v>
      </c>
      <c r="K438" s="2">
        <f t="shared" si="67"/>
        <v>35.205433130000003</v>
      </c>
      <c r="L438" s="2">
        <f t="shared" si="68"/>
        <v>109.92250731072909</v>
      </c>
      <c r="M438" s="1">
        <f t="shared" si="69"/>
        <v>3.700795682503029E+24</v>
      </c>
      <c r="N438" s="2">
        <f t="shared" si="70"/>
        <v>119.93462008117612</v>
      </c>
      <c r="O438" s="2">
        <f t="shared" si="71"/>
        <v>35.39472281874604</v>
      </c>
      <c r="P438" s="2">
        <f t="shared" si="72"/>
        <v>-0.18928968874603669</v>
      </c>
      <c r="Q438" s="2">
        <f t="shared" si="73"/>
        <v>0.15448187464311505</v>
      </c>
      <c r="R438" s="2">
        <v>128.10555827078835</v>
      </c>
      <c r="S438" s="2">
        <f t="shared" si="74"/>
        <v>35.537839867067049</v>
      </c>
      <c r="T438" s="2">
        <f t="shared" si="75"/>
        <v>-0.33240673706704627</v>
      </c>
      <c r="U438" s="2">
        <f t="shared" si="76"/>
        <v>0.47639067437857369</v>
      </c>
    </row>
    <row r="439" spans="1:21" x14ac:dyDescent="0.25">
      <c r="A439" t="s">
        <v>645</v>
      </c>
      <c r="B439" s="2">
        <v>2.8230000000000002E-2</v>
      </c>
      <c r="C439" s="2">
        <v>8.5999999999999998E-4</v>
      </c>
      <c r="D439" s="2">
        <v>16.000399999999999</v>
      </c>
      <c r="E439" s="2">
        <v>4.8191400000000002E-2</v>
      </c>
      <c r="F439" s="2">
        <v>1.5090399999999999</v>
      </c>
      <c r="G439" s="2">
        <v>8.9027999999999996E-2</v>
      </c>
      <c r="H439" s="2">
        <v>-1.0083999999999999E-2</v>
      </c>
      <c r="I439" s="2">
        <v>2.5201000000000001E-2</v>
      </c>
      <c r="J439" s="2">
        <f t="shared" si="66"/>
        <v>0.16242039999999999</v>
      </c>
      <c r="K439" s="2">
        <f t="shared" si="67"/>
        <v>35.4467918</v>
      </c>
      <c r="L439" s="2">
        <f t="shared" si="68"/>
        <v>122.84524760175067</v>
      </c>
      <c r="M439" s="1">
        <f t="shared" si="69"/>
        <v>3.7047859938018364E+24</v>
      </c>
      <c r="N439" s="2">
        <f t="shared" si="70"/>
        <v>120.06393726339472</v>
      </c>
      <c r="O439" s="2">
        <f t="shared" si="71"/>
        <v>35.397062905482784</v>
      </c>
      <c r="P439" s="2">
        <f t="shared" si="72"/>
        <v>4.9728894517215849E-2</v>
      </c>
      <c r="Q439" s="2">
        <f t="shared" si="73"/>
        <v>9.3742484222630679E-2</v>
      </c>
      <c r="R439" s="2">
        <v>128.24465763498876</v>
      </c>
      <c r="S439" s="2">
        <f t="shared" si="74"/>
        <v>35.540196412468191</v>
      </c>
      <c r="T439" s="2">
        <f t="shared" si="75"/>
        <v>-9.3404612468191317E-2</v>
      </c>
      <c r="U439" s="2">
        <f t="shared" si="76"/>
        <v>0.33071621920768851</v>
      </c>
    </row>
    <row r="440" spans="1:21" x14ac:dyDescent="0.25">
      <c r="A440" t="s">
        <v>645</v>
      </c>
      <c r="B440" s="2">
        <v>2.8230000000000002E-2</v>
      </c>
      <c r="C440" s="2">
        <v>8.5999999999999998E-4</v>
      </c>
      <c r="D440" s="2">
        <v>16.039300000000001</v>
      </c>
      <c r="E440" s="2">
        <v>4.6435400000000002E-2</v>
      </c>
      <c r="F440" s="2">
        <v>1.4393400000000001</v>
      </c>
      <c r="G440" s="2">
        <v>5.4209E-2</v>
      </c>
      <c r="H440" s="2">
        <v>-1.8126E-2</v>
      </c>
      <c r="I440" s="2">
        <v>2.4379999999999999E-2</v>
      </c>
      <c r="J440" s="2">
        <f t="shared" si="66"/>
        <v>0.12502439999999998</v>
      </c>
      <c r="K440" s="2">
        <f t="shared" si="67"/>
        <v>35.500617360000007</v>
      </c>
      <c r="L440" s="2">
        <f t="shared" si="68"/>
        <v>125.92833811985163</v>
      </c>
      <c r="M440" s="1">
        <f t="shared" si="69"/>
        <v>3.7047859938018364E+24</v>
      </c>
      <c r="N440" s="2">
        <f t="shared" si="70"/>
        <v>120.06393726339472</v>
      </c>
      <c r="O440" s="2">
        <f t="shared" si="71"/>
        <v>35.397062905482784</v>
      </c>
      <c r="P440" s="2">
        <f t="shared" si="72"/>
        <v>0.10355445451722289</v>
      </c>
      <c r="Q440" s="2">
        <f t="shared" si="73"/>
        <v>0.68603774794609174</v>
      </c>
      <c r="R440" s="2">
        <v>128.24465763498876</v>
      </c>
      <c r="S440" s="2">
        <f t="shared" si="74"/>
        <v>35.540196412468191</v>
      </c>
      <c r="T440" s="2">
        <f t="shared" si="75"/>
        <v>-3.9579052468184273E-2</v>
      </c>
      <c r="U440" s="2">
        <f t="shared" si="76"/>
        <v>0.10021696071384063</v>
      </c>
    </row>
    <row r="441" spans="1:21" x14ac:dyDescent="0.25">
      <c r="A441" t="s">
        <v>645</v>
      </c>
      <c r="B441" s="2">
        <v>2.8230000000000002E-2</v>
      </c>
      <c r="C441" s="2">
        <v>8.5999999999999998E-4</v>
      </c>
      <c r="D441" s="2">
        <v>16.050999999999998</v>
      </c>
      <c r="E441" s="2">
        <v>5.0316699999999999E-2</v>
      </c>
      <c r="F441" s="2">
        <v>1.3081400000000001</v>
      </c>
      <c r="G441" s="2">
        <v>7.6229000000000005E-2</v>
      </c>
      <c r="H441" s="2">
        <v>-2.2145000000000001E-2</v>
      </c>
      <c r="I441" s="2">
        <v>2.8768999999999999E-2</v>
      </c>
      <c r="J441" s="2">
        <f t="shared" si="66"/>
        <v>0.1553147</v>
      </c>
      <c r="K441" s="2">
        <f t="shared" si="67"/>
        <v>35.505610429999997</v>
      </c>
      <c r="L441" s="2">
        <f t="shared" si="68"/>
        <v>126.21823010862261</v>
      </c>
      <c r="M441" s="1">
        <f t="shared" si="69"/>
        <v>3.7047859938018364E+24</v>
      </c>
      <c r="N441" s="2">
        <f t="shared" si="70"/>
        <v>120.06393726339472</v>
      </c>
      <c r="O441" s="2">
        <f t="shared" si="71"/>
        <v>35.397062905482784</v>
      </c>
      <c r="P441" s="2">
        <f t="shared" si="72"/>
        <v>0.10854752451721339</v>
      </c>
      <c r="Q441" s="2">
        <f t="shared" si="73"/>
        <v>0.48844393673677977</v>
      </c>
      <c r="R441" s="2">
        <v>128.24465763498876</v>
      </c>
      <c r="S441" s="2">
        <f t="shared" si="74"/>
        <v>35.540196412468191</v>
      </c>
      <c r="T441" s="2">
        <f t="shared" si="75"/>
        <v>-3.4585982468193777E-2</v>
      </c>
      <c r="U441" s="2">
        <f t="shared" si="76"/>
        <v>4.9587830689148925E-2</v>
      </c>
    </row>
    <row r="442" spans="1:21" x14ac:dyDescent="0.25">
      <c r="A442" t="s">
        <v>656</v>
      </c>
      <c r="B442" s="2">
        <v>2.8330000000000001E-2</v>
      </c>
      <c r="C442" s="2">
        <v>8.5999999999999998E-4</v>
      </c>
      <c r="D442" s="2">
        <v>16.234200000000001</v>
      </c>
      <c r="E442" s="2">
        <v>4.11235E-2</v>
      </c>
      <c r="F442" s="2">
        <v>-2.12399</v>
      </c>
      <c r="G442" s="2">
        <v>0.32173000000000002</v>
      </c>
      <c r="H442" s="2">
        <v>-4.1435E-2</v>
      </c>
      <c r="I442" s="2">
        <v>3.3585999999999998E-2</v>
      </c>
      <c r="J442" s="2">
        <f t="shared" si="66"/>
        <v>0.3964395</v>
      </c>
      <c r="K442" s="2">
        <f t="shared" si="67"/>
        <v>35.244665019999999</v>
      </c>
      <c r="L442" s="2">
        <f t="shared" si="68"/>
        <v>111.92652078308527</v>
      </c>
      <c r="M442" s="1">
        <f t="shared" si="69"/>
        <v>3.718087838116002E+24</v>
      </c>
      <c r="N442" s="2">
        <f t="shared" si="70"/>
        <v>120.49502067925069</v>
      </c>
      <c r="O442" s="2">
        <f t="shared" si="71"/>
        <v>35.404845502761667</v>
      </c>
      <c r="P442" s="2">
        <f t="shared" si="72"/>
        <v>-0.16018048276166752</v>
      </c>
      <c r="Q442" s="2">
        <f t="shared" si="73"/>
        <v>0.16325457363061788</v>
      </c>
      <c r="R442" s="2">
        <v>128.70836496173939</v>
      </c>
      <c r="S442" s="2">
        <f t="shared" si="74"/>
        <v>35.548033866560381</v>
      </c>
      <c r="T442" s="2">
        <f t="shared" si="75"/>
        <v>-0.30336884656038166</v>
      </c>
      <c r="U442" s="2">
        <f t="shared" si="76"/>
        <v>0.58558254284169675</v>
      </c>
    </row>
    <row r="443" spans="1:21" x14ac:dyDescent="0.25">
      <c r="A443" t="s">
        <v>646</v>
      </c>
      <c r="B443" s="2">
        <v>2.844E-2</v>
      </c>
      <c r="C443" s="2">
        <v>8.5999999999999998E-4</v>
      </c>
      <c r="D443" s="2">
        <v>15.902699999999999</v>
      </c>
      <c r="E443" s="2">
        <v>6.8596000000000004E-2</v>
      </c>
      <c r="F443" s="2">
        <v>0.14801</v>
      </c>
      <c r="G443" s="2">
        <v>7.5007000000000004E-2</v>
      </c>
      <c r="H443" s="2">
        <v>-8.2269999999999996E-2</v>
      </c>
      <c r="I443" s="2">
        <v>3.1351999999999998E-2</v>
      </c>
      <c r="J443" s="2">
        <f t="shared" si="66"/>
        <v>0.174955</v>
      </c>
      <c r="K443" s="2">
        <f t="shared" si="67"/>
        <v>35.374962570000001</v>
      </c>
      <c r="L443" s="2">
        <f t="shared" si="68"/>
        <v>118.84817412200287</v>
      </c>
      <c r="M443" s="1">
        <f t="shared" si="69"/>
        <v>3.732721300049615E+24</v>
      </c>
      <c r="N443" s="2">
        <f t="shared" si="70"/>
        <v>120.96925888315315</v>
      </c>
      <c r="O443" s="2">
        <f t="shared" si="71"/>
        <v>35.413375099779252</v>
      </c>
      <c r="P443" s="2">
        <f t="shared" si="72"/>
        <v>-3.8412529779250804E-2</v>
      </c>
      <c r="Q443" s="2">
        <f t="shared" si="73"/>
        <v>4.8205112716792363E-2</v>
      </c>
      <c r="R443" s="2">
        <v>129.21851902999407</v>
      </c>
      <c r="S443" s="2">
        <f t="shared" si="74"/>
        <v>35.556623796475897</v>
      </c>
      <c r="T443" s="2">
        <f t="shared" si="75"/>
        <v>-0.18166122647589589</v>
      </c>
      <c r="U443" s="2">
        <f t="shared" si="76"/>
        <v>1.0781315785754402</v>
      </c>
    </row>
    <row r="444" spans="1:21" x14ac:dyDescent="0.25">
      <c r="A444" t="s">
        <v>646</v>
      </c>
      <c r="B444" s="2">
        <v>2.844E-2</v>
      </c>
      <c r="C444" s="2">
        <v>8.5999999999999998E-4</v>
      </c>
      <c r="D444" s="2">
        <v>15.8932</v>
      </c>
      <c r="E444" s="2">
        <v>6.4840900000000007E-2</v>
      </c>
      <c r="F444" s="2">
        <v>0.1767</v>
      </c>
      <c r="G444" s="2">
        <v>3.2496999999999998E-2</v>
      </c>
      <c r="H444" s="2">
        <v>-6.9417999999999994E-2</v>
      </c>
      <c r="I444" s="2">
        <v>2.6499999999999999E-2</v>
      </c>
      <c r="J444" s="2">
        <f t="shared" si="66"/>
        <v>0.1238379</v>
      </c>
      <c r="K444" s="2">
        <f t="shared" si="67"/>
        <v>35.329453239999999</v>
      </c>
      <c r="L444" s="2">
        <f t="shared" si="68"/>
        <v>116.38329483567369</v>
      </c>
      <c r="M444" s="1">
        <f t="shared" si="69"/>
        <v>3.732721300049615E+24</v>
      </c>
      <c r="N444" s="2">
        <f t="shared" si="70"/>
        <v>120.96925888315315</v>
      </c>
      <c r="O444" s="2">
        <f t="shared" si="71"/>
        <v>35.413375099779252</v>
      </c>
      <c r="P444" s="2">
        <f t="shared" si="72"/>
        <v>-8.3921859779252372E-2</v>
      </c>
      <c r="Q444" s="2">
        <f t="shared" si="73"/>
        <v>0.4592435248850511</v>
      </c>
      <c r="R444" s="2">
        <v>129.21851902999407</v>
      </c>
      <c r="S444" s="2">
        <f t="shared" si="74"/>
        <v>35.556623796475897</v>
      </c>
      <c r="T444" s="2">
        <f t="shared" si="75"/>
        <v>-0.22717055647589746</v>
      </c>
      <c r="U444" s="2">
        <f t="shared" si="76"/>
        <v>3.3650918764660847</v>
      </c>
    </row>
    <row r="445" spans="1:21" x14ac:dyDescent="0.25">
      <c r="A445" t="s">
        <v>648</v>
      </c>
      <c r="B445" s="2">
        <v>2.8490000000000001E-2</v>
      </c>
      <c r="C445" s="2">
        <v>8.7000000000000001E-4</v>
      </c>
      <c r="D445" s="2">
        <v>15.8932</v>
      </c>
      <c r="E445" s="2">
        <v>5.5218499999999997E-2</v>
      </c>
      <c r="F445" s="2">
        <v>-1.2700100000000001</v>
      </c>
      <c r="G445" s="2">
        <v>7.8979999999999995E-2</v>
      </c>
      <c r="H445" s="2">
        <v>-7.6772000000000007E-2</v>
      </c>
      <c r="I445" s="2">
        <v>2.6579999999999999E-2</v>
      </c>
      <c r="J445" s="2">
        <f t="shared" si="66"/>
        <v>0.16077849999999999</v>
      </c>
      <c r="K445" s="2">
        <f t="shared" si="67"/>
        <v>35.139804890000001</v>
      </c>
      <c r="L445" s="2">
        <f t="shared" si="68"/>
        <v>106.6500290300345</v>
      </c>
      <c r="M445" s="1">
        <f t="shared" si="69"/>
        <v>3.7393733699343586E+24</v>
      </c>
      <c r="N445" s="2">
        <f t="shared" si="70"/>
        <v>121.18483778640149</v>
      </c>
      <c r="O445" s="2">
        <f t="shared" si="71"/>
        <v>35.417241429282541</v>
      </c>
      <c r="P445" s="2">
        <f t="shared" si="72"/>
        <v>-0.2774365392825402</v>
      </c>
      <c r="Q445" s="2">
        <f t="shared" si="73"/>
        <v>2.9776343913167489</v>
      </c>
      <c r="R445" s="2">
        <v>129.45043356365147</v>
      </c>
      <c r="S445" s="2">
        <f t="shared" si="74"/>
        <v>35.560517546700574</v>
      </c>
      <c r="T445" s="2">
        <f t="shared" si="75"/>
        <v>-0.42071265670057301</v>
      </c>
      <c r="U445" s="2">
        <f t="shared" si="76"/>
        <v>6.8472346314933423</v>
      </c>
    </row>
    <row r="446" spans="1:21" x14ac:dyDescent="0.25">
      <c r="A446" t="s">
        <v>647</v>
      </c>
      <c r="B446" s="2">
        <v>2.8490000000000001E-2</v>
      </c>
      <c r="C446" s="2">
        <v>8.5999999999999998E-4</v>
      </c>
      <c r="D446" s="2">
        <v>15.9649</v>
      </c>
      <c r="E446" s="2">
        <v>3.5672200000000001E-2</v>
      </c>
      <c r="F446" s="2">
        <v>0.19622000000000001</v>
      </c>
      <c r="G446" s="2">
        <v>8.6288000000000004E-2</v>
      </c>
      <c r="H446" s="2">
        <v>-9.2002E-2</v>
      </c>
      <c r="I446" s="2">
        <v>2.8139000000000001E-2</v>
      </c>
      <c r="J446" s="2">
        <f t="shared" si="66"/>
        <v>0.15009920000000002</v>
      </c>
      <c r="K446" s="2">
        <f t="shared" si="67"/>
        <v>35.474710600000002</v>
      </c>
      <c r="L446" s="2">
        <f t="shared" si="68"/>
        <v>124.43487618494385</v>
      </c>
      <c r="M446" s="1">
        <f t="shared" si="69"/>
        <v>3.7393733699343586E+24</v>
      </c>
      <c r="N446" s="2">
        <f t="shared" si="70"/>
        <v>121.18483778640149</v>
      </c>
      <c r="O446" s="2">
        <f t="shared" si="71"/>
        <v>35.417241429282541</v>
      </c>
      <c r="P446" s="2">
        <f t="shared" si="72"/>
        <v>5.7469170717460827E-2</v>
      </c>
      <c r="Q446" s="2">
        <f t="shared" si="73"/>
        <v>0.14659295706586042</v>
      </c>
      <c r="R446" s="2">
        <v>129.45043356365147</v>
      </c>
      <c r="S446" s="2">
        <f t="shared" si="74"/>
        <v>35.560517546700574</v>
      </c>
      <c r="T446" s="2">
        <f t="shared" si="75"/>
        <v>-8.5806946700571984E-2</v>
      </c>
      <c r="U446" s="2">
        <f t="shared" si="76"/>
        <v>0.3268045858503828</v>
      </c>
    </row>
    <row r="447" spans="1:21" x14ac:dyDescent="0.25">
      <c r="A447" t="s">
        <v>647</v>
      </c>
      <c r="B447" s="2">
        <v>2.8490000000000001E-2</v>
      </c>
      <c r="C447" s="2">
        <v>8.5999999999999998E-4</v>
      </c>
      <c r="D447" s="2">
        <v>15.930199999999999</v>
      </c>
      <c r="E447" s="2">
        <v>3.01581E-2</v>
      </c>
      <c r="F447" s="2">
        <v>-0.13941400000000001</v>
      </c>
      <c r="G447" s="2">
        <v>3.7393999999999997E-2</v>
      </c>
      <c r="H447" s="2">
        <v>-6.5508999999999998E-2</v>
      </c>
      <c r="I447" s="2">
        <v>2.2787999999999999E-2</v>
      </c>
      <c r="J447" s="2">
        <f t="shared" si="66"/>
        <v>9.0340100000000007E-2</v>
      </c>
      <c r="K447" s="2">
        <f t="shared" si="67"/>
        <v>35.307749311999999</v>
      </c>
      <c r="L447" s="2">
        <f t="shared" si="68"/>
        <v>115.22583457995518</v>
      </c>
      <c r="M447" s="1">
        <f t="shared" si="69"/>
        <v>3.7393733699343586E+24</v>
      </c>
      <c r="N447" s="2">
        <f t="shared" si="70"/>
        <v>121.18483778640149</v>
      </c>
      <c r="O447" s="2">
        <f t="shared" si="71"/>
        <v>35.417241429282541</v>
      </c>
      <c r="P447" s="2">
        <f t="shared" si="72"/>
        <v>-0.10949211728254227</v>
      </c>
      <c r="Q447" s="2">
        <f t="shared" si="73"/>
        <v>1.4689417483328044</v>
      </c>
      <c r="R447" s="2">
        <v>129.45043356365147</v>
      </c>
      <c r="S447" s="2">
        <f t="shared" si="74"/>
        <v>35.560517546700574</v>
      </c>
      <c r="T447" s="2">
        <f t="shared" si="75"/>
        <v>-0.25276823470057508</v>
      </c>
      <c r="U447" s="2">
        <f t="shared" si="76"/>
        <v>7.8285955546802075</v>
      </c>
    </row>
    <row r="448" spans="1:21" x14ac:dyDescent="0.25">
      <c r="A448" t="s">
        <v>647</v>
      </c>
      <c r="B448" s="2">
        <v>2.8490000000000001E-2</v>
      </c>
      <c r="C448" s="2">
        <v>8.5999999999999998E-4</v>
      </c>
      <c r="D448" s="2">
        <v>15.9633</v>
      </c>
      <c r="E448" s="2">
        <v>3.5456099999999997E-2</v>
      </c>
      <c r="F448" s="2">
        <v>-3.8340000000000002E-3</v>
      </c>
      <c r="G448" s="2">
        <v>7.0528999999999994E-2</v>
      </c>
      <c r="H448" s="2">
        <v>-7.0903999999999995E-2</v>
      </c>
      <c r="I448" s="2">
        <v>2.7043000000000001E-2</v>
      </c>
      <c r="J448" s="2">
        <f t="shared" si="66"/>
        <v>0.13302810000000001</v>
      </c>
      <c r="K448" s="2">
        <f t="shared" si="67"/>
        <v>35.377665922000006</v>
      </c>
      <c r="L448" s="2">
        <f t="shared" si="68"/>
        <v>118.9962250588586</v>
      </c>
      <c r="M448" s="1">
        <f t="shared" si="69"/>
        <v>3.7393733699343586E+24</v>
      </c>
      <c r="N448" s="2">
        <f t="shared" si="70"/>
        <v>121.18483778640149</v>
      </c>
      <c r="O448" s="2">
        <f t="shared" si="71"/>
        <v>35.417241429282541</v>
      </c>
      <c r="P448" s="2">
        <f t="shared" si="72"/>
        <v>-3.9575507282535227E-2</v>
      </c>
      <c r="Q448" s="2">
        <f t="shared" si="73"/>
        <v>8.8504673511967363E-2</v>
      </c>
      <c r="R448" s="2">
        <v>129.45043356365147</v>
      </c>
      <c r="S448" s="2">
        <f t="shared" si="74"/>
        <v>35.560517546700574</v>
      </c>
      <c r="T448" s="2">
        <f t="shared" si="75"/>
        <v>-0.18285162470056804</v>
      </c>
      <c r="U448" s="2">
        <f t="shared" si="76"/>
        <v>1.8893432686187697</v>
      </c>
    </row>
    <row r="449" spans="1:21" x14ac:dyDescent="0.25">
      <c r="A449" t="s">
        <v>649</v>
      </c>
      <c r="B449" s="2">
        <v>2.8490000000000001E-2</v>
      </c>
      <c r="C449" s="2">
        <v>9.3999999999999997E-4</v>
      </c>
      <c r="D449" s="2">
        <v>16.842600000000001</v>
      </c>
      <c r="E449" s="2">
        <v>7.5249300000000005E-2</v>
      </c>
      <c r="F449" s="2">
        <v>-0.96639900000000001</v>
      </c>
      <c r="G449" s="2">
        <v>0.26699000000000001</v>
      </c>
      <c r="H449" s="2">
        <v>0.22650000000000001</v>
      </c>
      <c r="I449" s="2">
        <v>4.2867000000000002E-2</v>
      </c>
      <c r="J449" s="2">
        <f t="shared" si="66"/>
        <v>0.38510630000000001</v>
      </c>
      <c r="K449" s="2">
        <f t="shared" si="67"/>
        <v>35.184594347000001</v>
      </c>
      <c r="L449" s="2">
        <f t="shared" si="68"/>
        <v>108.87266891823253</v>
      </c>
      <c r="M449" s="1">
        <f t="shared" si="69"/>
        <v>3.7393733699343586E+24</v>
      </c>
      <c r="N449" s="2">
        <f t="shared" si="70"/>
        <v>121.18483778640149</v>
      </c>
      <c r="O449" s="2">
        <f t="shared" si="71"/>
        <v>35.417241429282541</v>
      </c>
      <c r="P449" s="2">
        <f t="shared" si="72"/>
        <v>-0.23264708228253994</v>
      </c>
      <c r="Q449" s="2">
        <f t="shared" si="73"/>
        <v>0.36495050906819732</v>
      </c>
      <c r="R449" s="2">
        <v>129.45043356365147</v>
      </c>
      <c r="S449" s="2">
        <f t="shared" si="74"/>
        <v>35.560517546700574</v>
      </c>
      <c r="T449" s="2">
        <f t="shared" si="75"/>
        <v>-0.37592319970057275</v>
      </c>
      <c r="U449" s="2">
        <f t="shared" si="76"/>
        <v>0.95287736441722359</v>
      </c>
    </row>
    <row r="450" spans="1:21" x14ac:dyDescent="0.25">
      <c r="A450" t="s">
        <v>650</v>
      </c>
      <c r="B450" s="2">
        <v>2.8570000000000002E-2</v>
      </c>
      <c r="C450" s="2">
        <v>8.5999999999999998E-4</v>
      </c>
      <c r="D450" s="2">
        <v>16.881900000000002</v>
      </c>
      <c r="E450" s="2">
        <v>2.7733600000000001E-2</v>
      </c>
      <c r="F450" s="2">
        <v>-1.8814900000000001</v>
      </c>
      <c r="G450" s="2">
        <v>3.1956999999999999E-2</v>
      </c>
      <c r="H450" s="2">
        <v>9.9104999999999999E-2</v>
      </c>
      <c r="I450" s="2">
        <v>2.2831000000000001E-2</v>
      </c>
      <c r="J450" s="2">
        <f t="shared" si="66"/>
        <v>8.2521600000000001E-2</v>
      </c>
      <c r="K450" s="2">
        <f t="shared" si="67"/>
        <v>35.488122320000002</v>
      </c>
      <c r="L450" s="2">
        <f t="shared" si="68"/>
        <v>125.20580476213311</v>
      </c>
      <c r="M450" s="1">
        <f t="shared" si="69"/>
        <v>3.7500173268357446E+24</v>
      </c>
      <c r="N450" s="2">
        <f t="shared" si="70"/>
        <v>121.52978493740571</v>
      </c>
      <c r="O450" s="2">
        <f t="shared" si="71"/>
        <v>35.423413646819775</v>
      </c>
      <c r="P450" s="2">
        <f t="shared" si="72"/>
        <v>6.4708673180227549E-2</v>
      </c>
      <c r="Q450" s="2">
        <f t="shared" si="73"/>
        <v>0.61487906980536056</v>
      </c>
      <c r="R450" s="2">
        <v>129.82153103145458</v>
      </c>
      <c r="S450" s="2">
        <f t="shared" si="74"/>
        <v>35.56673363307241</v>
      </c>
      <c r="T450" s="2">
        <f t="shared" si="75"/>
        <v>-7.861131307240754E-2</v>
      </c>
      <c r="U450" s="2">
        <f t="shared" si="76"/>
        <v>0.90747531717847052</v>
      </c>
    </row>
    <row r="451" spans="1:21" x14ac:dyDescent="0.25">
      <c r="A451" t="s">
        <v>652</v>
      </c>
      <c r="B451" s="2">
        <v>2.8580000000000001E-2</v>
      </c>
      <c r="C451" s="2">
        <v>8.5999999999999998E-4</v>
      </c>
      <c r="D451" s="2">
        <v>16.036899999999999</v>
      </c>
      <c r="E451" s="2">
        <v>5.0423700000000002E-2</v>
      </c>
      <c r="F451" s="2">
        <v>1.97167</v>
      </c>
      <c r="G451" s="2">
        <v>0.55096000000000001</v>
      </c>
      <c r="H451" s="2">
        <v>-3.2273000000000003E-2</v>
      </c>
      <c r="I451" s="2">
        <v>3.9452000000000001E-2</v>
      </c>
      <c r="J451" s="2">
        <f t="shared" si="66"/>
        <v>0.64083570000000001</v>
      </c>
      <c r="K451" s="2">
        <f t="shared" si="67"/>
        <v>35.620749979999999</v>
      </c>
      <c r="L451" s="2">
        <f t="shared" si="68"/>
        <v>133.09140077622735</v>
      </c>
      <c r="M451" s="1">
        <f t="shared" si="69"/>
        <v>3.7513478772692983E+24</v>
      </c>
      <c r="N451" s="2">
        <f t="shared" si="70"/>
        <v>121.57290514031277</v>
      </c>
      <c r="O451" s="2">
        <f t="shared" si="71"/>
        <v>35.424183974222217</v>
      </c>
      <c r="P451" s="2">
        <f t="shared" si="72"/>
        <v>0.19656600577778249</v>
      </c>
      <c r="Q451" s="2">
        <f t="shared" si="73"/>
        <v>9.4085658851549375E-2</v>
      </c>
      <c r="R451" s="2">
        <v>129.86792117559582</v>
      </c>
      <c r="S451" s="2">
        <f t="shared" si="74"/>
        <v>35.56750944370539</v>
      </c>
      <c r="T451" s="2">
        <f t="shared" si="75"/>
        <v>5.3240536294609342E-2</v>
      </c>
      <c r="U451" s="2">
        <f t="shared" si="76"/>
        <v>6.9022621148938767E-3</v>
      </c>
    </row>
    <row r="452" spans="1:21" x14ac:dyDescent="0.25">
      <c r="A452" t="s">
        <v>653</v>
      </c>
      <c r="B452" s="2">
        <v>2.8660000000000001E-2</v>
      </c>
      <c r="C452" s="2">
        <v>8.5999999999999998E-4</v>
      </c>
      <c r="D452" s="2">
        <v>16.168500000000002</v>
      </c>
      <c r="E452" s="2">
        <v>4.0205499999999998E-2</v>
      </c>
      <c r="F452" s="2">
        <v>-0.44079800000000002</v>
      </c>
      <c r="G452" s="2">
        <v>0.18389</v>
      </c>
      <c r="H452" s="2">
        <v>4.5859999999999998E-3</v>
      </c>
      <c r="I452" s="2">
        <v>3.1987000000000002E-2</v>
      </c>
      <c r="J452" s="2">
        <f t="shared" si="66"/>
        <v>0.25608249999999999</v>
      </c>
      <c r="K452" s="2">
        <f t="shared" si="67"/>
        <v>35.282348514000006</v>
      </c>
      <c r="L452" s="2">
        <f t="shared" si="68"/>
        <v>113.88583302049959</v>
      </c>
      <c r="M452" s="1">
        <f t="shared" si="69"/>
        <v>3.7619927272673349E+24</v>
      </c>
      <c r="N452" s="2">
        <f t="shared" si="70"/>
        <v>121.91788123460829</v>
      </c>
      <c r="O452" s="2">
        <f t="shared" si="71"/>
        <v>35.430337033096322</v>
      </c>
      <c r="P452" s="2">
        <f t="shared" si="72"/>
        <v>-0.14798851909631594</v>
      </c>
      <c r="Q452" s="2">
        <f t="shared" si="73"/>
        <v>0.33396137973962137</v>
      </c>
      <c r="R452" s="2">
        <v>130.2390660125285</v>
      </c>
      <c r="S452" s="2">
        <f t="shared" si="74"/>
        <v>35.573706365433729</v>
      </c>
      <c r="T452" s="2">
        <f t="shared" si="75"/>
        <v>-0.29135785143372317</v>
      </c>
      <c r="U452" s="2">
        <f t="shared" si="76"/>
        <v>1.294474947506298</v>
      </c>
    </row>
    <row r="453" spans="1:21" x14ac:dyDescent="0.25">
      <c r="A453" t="s">
        <v>630</v>
      </c>
      <c r="B453" s="2">
        <v>2.8660000000000001E-2</v>
      </c>
      <c r="C453" s="2">
        <v>8.7000000000000001E-4</v>
      </c>
      <c r="D453" s="2">
        <v>16.3552</v>
      </c>
      <c r="E453" s="2">
        <v>3.8080299999999997E-2</v>
      </c>
      <c r="F453" s="2">
        <v>-1.53613</v>
      </c>
      <c r="G453" s="2">
        <v>8.8993000000000003E-2</v>
      </c>
      <c r="H453" s="2">
        <v>-1.4121999999999999E-2</v>
      </c>
      <c r="I453" s="2">
        <v>2.9987E-2</v>
      </c>
      <c r="J453" s="2">
        <f t="shared" si="66"/>
        <v>0.15706029999999999</v>
      </c>
      <c r="K453" s="2">
        <f t="shared" si="67"/>
        <v>35.36659075</v>
      </c>
      <c r="L453" s="2">
        <f t="shared" si="68"/>
        <v>118.39085309778871</v>
      </c>
      <c r="M453" s="1">
        <f t="shared" si="69"/>
        <v>3.7619927272673349E+24</v>
      </c>
      <c r="N453" s="2">
        <f t="shared" si="70"/>
        <v>121.91788123460829</v>
      </c>
      <c r="O453" s="2">
        <f t="shared" si="71"/>
        <v>35.430337033096322</v>
      </c>
      <c r="P453" s="2">
        <f t="shared" si="72"/>
        <v>-6.3746283096321577E-2</v>
      </c>
      <c r="Q453" s="2">
        <f t="shared" si="73"/>
        <v>0.16473158946635624</v>
      </c>
      <c r="R453" s="2">
        <v>130.2390660125285</v>
      </c>
      <c r="S453" s="2">
        <f t="shared" si="74"/>
        <v>35.573706365433729</v>
      </c>
      <c r="T453" s="2">
        <f t="shared" si="75"/>
        <v>-0.20711561543372881</v>
      </c>
      <c r="U453" s="2">
        <f t="shared" si="76"/>
        <v>1.7389730119123583</v>
      </c>
    </row>
    <row r="454" spans="1:21" x14ac:dyDescent="0.25">
      <c r="A454" t="s">
        <v>651</v>
      </c>
      <c r="B454" s="2">
        <v>2.8729999999999999E-2</v>
      </c>
      <c r="C454" s="2">
        <v>8.5999999999999998E-4</v>
      </c>
      <c r="D454" s="2">
        <v>15.8787</v>
      </c>
      <c r="E454" s="2">
        <v>3.2813299999999997E-2</v>
      </c>
      <c r="F454" s="2">
        <v>0.22753999999999999</v>
      </c>
      <c r="G454" s="2">
        <v>7.4312000000000003E-2</v>
      </c>
      <c r="H454" s="2">
        <v>8.4779999999999994E-2</v>
      </c>
      <c r="I454" s="2">
        <v>2.7209000000000001E-2</v>
      </c>
      <c r="J454" s="2">
        <f t="shared" si="66"/>
        <v>0.13433430000000002</v>
      </c>
      <c r="K454" s="2">
        <f t="shared" si="67"/>
        <v>34.83978698</v>
      </c>
      <c r="L454" s="2">
        <f t="shared" si="68"/>
        <v>92.887526026467384</v>
      </c>
      <c r="M454" s="1">
        <f t="shared" si="69"/>
        <v>3.7713076221532811E+24</v>
      </c>
      <c r="N454" s="2">
        <f t="shared" si="70"/>
        <v>122.21975641905145</v>
      </c>
      <c r="O454" s="2">
        <f t="shared" si="71"/>
        <v>35.435707069232606</v>
      </c>
      <c r="P454" s="2">
        <f t="shared" si="72"/>
        <v>-0.59592008923260664</v>
      </c>
      <c r="Q454" s="2">
        <f t="shared" si="73"/>
        <v>19.67896346251921</v>
      </c>
      <c r="R454" s="2">
        <v>130.56385228163248</v>
      </c>
      <c r="S454" s="2">
        <f t="shared" si="74"/>
        <v>35.579114777207259</v>
      </c>
      <c r="T454" s="2">
        <f t="shared" si="75"/>
        <v>-0.73932779720725961</v>
      </c>
      <c r="U454" s="2">
        <f t="shared" si="76"/>
        <v>30.290067208419579</v>
      </c>
    </row>
    <row r="455" spans="1:21" x14ac:dyDescent="0.25">
      <c r="A455" t="s">
        <v>654</v>
      </c>
      <c r="B455" s="2">
        <v>2.8879999999999999E-2</v>
      </c>
      <c r="C455" s="2">
        <v>8.8000000000000003E-4</v>
      </c>
      <c r="D455" s="2">
        <v>16.6311</v>
      </c>
      <c r="E455" s="2">
        <v>0.26628000000000002</v>
      </c>
      <c r="F455" s="2">
        <v>-2.20166</v>
      </c>
      <c r="G455" s="2">
        <v>0.82870999999999995</v>
      </c>
      <c r="H455" s="2">
        <v>0.10992</v>
      </c>
      <c r="I455" s="2">
        <v>0.11974</v>
      </c>
      <c r="J455" s="2">
        <f t="shared" ref="J455:J518" si="77">PeakMagnitudeError+StretchError+ColorError</f>
        <v>1.2147299999999999</v>
      </c>
      <c r="K455" s="2">
        <f t="shared" ref="K455:K481" si="78">PeakMagnitude+α*(Stretch-1)-β*Color-Mb</f>
        <v>35.15640638</v>
      </c>
      <c r="L455" s="2">
        <f t="shared" ref="L455:L518" si="79">10^((ObservedDistanceModuli-25)/5)</f>
        <v>107.46852196907024</v>
      </c>
      <c r="M455" s="1">
        <f t="shared" ref="M455:M518" si="80">-(RedShift*Age*(-2*InitialTangentVelocity+UniverseAcceleration*Age))/(2+RedShift)*(1+RedShift)</f>
        <v>3.7912701573246577E+24</v>
      </c>
      <c r="N455" s="2">
        <f t="shared" ref="N455:N482" si="81">M455/Mpc</f>
        <v>122.86669812484615</v>
      </c>
      <c r="O455" s="2">
        <f t="shared" ref="O455:O518" si="82">(LOG10(T2LuminousDistance)*5+25)</f>
        <v>35.447170936790052</v>
      </c>
      <c r="P455" s="2">
        <f t="shared" ref="P455:P518" si="83">ObservedDistanceModuli-T2DistanceModuli</f>
        <v>-0.29076455679005164</v>
      </c>
      <c r="Q455" s="2">
        <f t="shared" ref="Q455:Q518" si="84">(ObservedDistanceModuli-T2DistanceModuli)^2/TotalError^2</f>
        <v>5.7295883173225801E-2</v>
      </c>
      <c r="R455" s="2">
        <v>131.25993139015014</v>
      </c>
      <c r="S455" s="2">
        <f t="shared" ref="S455:S518" si="85">(LOG10(ΛCDMLuminousDistance)*5+25)</f>
        <v>35.590660864571497</v>
      </c>
      <c r="T455" s="2">
        <f t="shared" ref="T455:T518" si="86">ObservedDistanceModuli-ΛCDMDistanceModuli</f>
        <v>-0.43425448457149685</v>
      </c>
      <c r="U455" s="2">
        <f t="shared" ref="U455:U518" si="87">(ObservedDistanceModuli-ΛCDMDistanceModuli)^2/TotalError^2</f>
        <v>0.12779948672940578</v>
      </c>
    </row>
    <row r="456" spans="1:21" x14ac:dyDescent="0.25">
      <c r="A456" t="s">
        <v>683</v>
      </c>
      <c r="B456" s="2">
        <v>2.8979999999999999E-2</v>
      </c>
      <c r="C456" s="2">
        <v>8.5999999999999998E-4</v>
      </c>
      <c r="D456" s="2">
        <v>16.581499999999998</v>
      </c>
      <c r="E456" s="2">
        <v>3.7492299999999999E-2</v>
      </c>
      <c r="F456" s="2">
        <v>0.38442999999999999</v>
      </c>
      <c r="G456" s="2">
        <v>5.9838000000000002E-2</v>
      </c>
      <c r="H456" s="2">
        <v>0.16289000000000001</v>
      </c>
      <c r="I456" s="2">
        <v>2.7661000000000002E-2</v>
      </c>
      <c r="J456" s="2">
        <f t="shared" si="77"/>
        <v>0.12499130000000001</v>
      </c>
      <c r="K456" s="2">
        <f t="shared" si="78"/>
        <v>35.32116551</v>
      </c>
      <c r="L456" s="2">
        <f t="shared" si="79"/>
        <v>115.93994820016118</v>
      </c>
      <c r="M456" s="1">
        <f t="shared" si="80"/>
        <v>3.8045800639596343E+24</v>
      </c>
      <c r="N456" s="2">
        <f t="shared" si="81"/>
        <v>123.29804282272532</v>
      </c>
      <c r="O456" s="2">
        <f t="shared" si="82"/>
        <v>35.454780914282935</v>
      </c>
      <c r="P456" s="2">
        <f t="shared" si="83"/>
        <v>-0.13361540428293495</v>
      </c>
      <c r="Q456" s="2">
        <f t="shared" si="84"/>
        <v>1.1427559468404049</v>
      </c>
      <c r="R456" s="2">
        <v>131.72406634031418</v>
      </c>
      <c r="S456" s="2">
        <f t="shared" si="85"/>
        <v>35.598325644890423</v>
      </c>
      <c r="T456" s="2">
        <f t="shared" si="86"/>
        <v>-0.27716013489042268</v>
      </c>
      <c r="U456" s="2">
        <f t="shared" si="87"/>
        <v>4.9170198091771526</v>
      </c>
    </row>
    <row r="457" spans="1:21" x14ac:dyDescent="0.25">
      <c r="A457" t="s">
        <v>657</v>
      </c>
      <c r="B457" s="2">
        <v>2.9020000000000001E-2</v>
      </c>
      <c r="C457" s="2">
        <v>8.5999999999999998E-4</v>
      </c>
      <c r="D457" s="2">
        <v>16.109000000000002</v>
      </c>
      <c r="E457" s="2">
        <v>3.9749899999999998E-2</v>
      </c>
      <c r="F457" s="2">
        <v>-1.01539</v>
      </c>
      <c r="G457" s="2">
        <v>0.22256999999999999</v>
      </c>
      <c r="H457" s="2">
        <v>5.3165999999999998E-2</v>
      </c>
      <c r="I457" s="2">
        <v>3.4028999999999997E-2</v>
      </c>
      <c r="J457" s="2">
        <f t="shared" si="77"/>
        <v>0.29634889999999997</v>
      </c>
      <c r="K457" s="2">
        <f t="shared" si="78"/>
        <v>34.986328090000001</v>
      </c>
      <c r="L457" s="2">
        <f t="shared" si="79"/>
        <v>99.37236319705373</v>
      </c>
      <c r="M457" s="1">
        <f t="shared" si="80"/>
        <v>3.8099043737313155E+24</v>
      </c>
      <c r="N457" s="2">
        <f t="shared" si="81"/>
        <v>123.47059195119523</v>
      </c>
      <c r="O457" s="2">
        <f t="shared" si="82"/>
        <v>35.457817651372039</v>
      </c>
      <c r="P457" s="2">
        <f t="shared" si="83"/>
        <v>-0.47148956137203868</v>
      </c>
      <c r="Q457" s="2">
        <f t="shared" si="84"/>
        <v>2.5312644803234114</v>
      </c>
      <c r="R457" s="2">
        <v>131.90973873365638</v>
      </c>
      <c r="S457" s="2">
        <f t="shared" si="85"/>
        <v>35.601384300785476</v>
      </c>
      <c r="T457" s="2">
        <f t="shared" si="86"/>
        <v>-0.61505621078547534</v>
      </c>
      <c r="U457" s="2">
        <f t="shared" si="87"/>
        <v>4.3074771028666312</v>
      </c>
    </row>
    <row r="458" spans="1:21" x14ac:dyDescent="0.25">
      <c r="A458" t="s">
        <v>659</v>
      </c>
      <c r="B458" s="2">
        <v>2.913E-2</v>
      </c>
      <c r="C458" s="2">
        <v>8.5999999999999998E-4</v>
      </c>
      <c r="D458" s="2">
        <v>16.3611</v>
      </c>
      <c r="E458" s="2">
        <v>3.52173E-2</v>
      </c>
      <c r="F458" s="2">
        <v>0.66261000000000003</v>
      </c>
      <c r="G458" s="2">
        <v>0.13045999999999999</v>
      </c>
      <c r="H458" s="2">
        <v>4.2514000000000003E-2</v>
      </c>
      <c r="I458" s="2">
        <v>2.9332E-2</v>
      </c>
      <c r="J458" s="2">
        <f t="shared" si="77"/>
        <v>0.1950093</v>
      </c>
      <c r="K458" s="2">
        <f t="shared" si="78"/>
        <v>35.518434850000006</v>
      </c>
      <c r="L458" s="2">
        <f t="shared" si="79"/>
        <v>126.96586330430401</v>
      </c>
      <c r="M458" s="1">
        <f t="shared" si="80"/>
        <v>3.8245472482349068E+24</v>
      </c>
      <c r="N458" s="2">
        <f t="shared" si="81"/>
        <v>123.9451351957163</v>
      </c>
      <c r="O458" s="2">
        <f t="shared" si="82"/>
        <v>35.466147427640301</v>
      </c>
      <c r="P458" s="2">
        <f t="shared" si="83"/>
        <v>5.2287422359704294E-2</v>
      </c>
      <c r="Q458" s="2">
        <f t="shared" si="84"/>
        <v>7.1892538502747391E-2</v>
      </c>
      <c r="R458" s="2">
        <v>132.4203920636171</v>
      </c>
      <c r="S458" s="2">
        <f t="shared" si="85"/>
        <v>35.609774346921981</v>
      </c>
      <c r="T458" s="2">
        <f t="shared" si="86"/>
        <v>-9.1339496921975183E-2</v>
      </c>
      <c r="U458" s="2">
        <f t="shared" si="87"/>
        <v>0.21938482498947229</v>
      </c>
    </row>
    <row r="459" spans="1:21" x14ac:dyDescent="0.25">
      <c r="A459" t="s">
        <v>660</v>
      </c>
      <c r="B459" s="2">
        <v>2.9149999999999999E-2</v>
      </c>
      <c r="C459" s="2">
        <v>8.5999999999999998E-4</v>
      </c>
      <c r="D459" s="2">
        <v>16.062899999999999</v>
      </c>
      <c r="E459" s="2">
        <v>6.7369600000000002E-2</v>
      </c>
      <c r="F459" s="2">
        <v>1.1660699999999999</v>
      </c>
      <c r="G459" s="2">
        <v>0.13242000000000001</v>
      </c>
      <c r="H459" s="2">
        <v>-9.9115999999999996E-2</v>
      </c>
      <c r="I459" s="2">
        <v>3.6324000000000002E-2</v>
      </c>
      <c r="J459" s="2">
        <f t="shared" si="77"/>
        <v>0.23611360000000001</v>
      </c>
      <c r="K459" s="2">
        <f t="shared" si="78"/>
        <v>35.737545369999999</v>
      </c>
      <c r="L459" s="2">
        <f t="shared" si="79"/>
        <v>140.44590275567757</v>
      </c>
      <c r="M459" s="1">
        <f t="shared" si="80"/>
        <v>3.827209750182169E+24</v>
      </c>
      <c r="N459" s="2">
        <f t="shared" si="81"/>
        <v>124.03142100744593</v>
      </c>
      <c r="O459" s="2">
        <f t="shared" si="82"/>
        <v>35.467658596840607</v>
      </c>
      <c r="P459" s="2">
        <f t="shared" si="83"/>
        <v>0.26988677315939213</v>
      </c>
      <c r="Q459" s="2">
        <f t="shared" si="84"/>
        <v>1.3065354438439203</v>
      </c>
      <c r="R459" s="2">
        <v>132.51324667127196</v>
      </c>
      <c r="S459" s="2">
        <f t="shared" si="85"/>
        <v>35.611296473201136</v>
      </c>
      <c r="T459" s="2">
        <f t="shared" si="86"/>
        <v>0.12624889679886309</v>
      </c>
      <c r="U459" s="2">
        <f t="shared" si="87"/>
        <v>0.28589935648224518</v>
      </c>
    </row>
    <row r="460" spans="1:21" x14ac:dyDescent="0.25">
      <c r="A460" t="s">
        <v>661</v>
      </c>
      <c r="B460" s="2">
        <v>2.9170000000000001E-2</v>
      </c>
      <c r="C460" s="2">
        <v>8.5999999999999998E-4</v>
      </c>
      <c r="D460" s="2">
        <v>16.017199999999999</v>
      </c>
      <c r="E460" s="2">
        <v>6.2057099999999997E-2</v>
      </c>
      <c r="F460" s="2">
        <v>-2.1703E-2</v>
      </c>
      <c r="G460" s="2">
        <v>0.13116</v>
      </c>
      <c r="H460" s="2">
        <v>6.7980000000000002E-3</v>
      </c>
      <c r="I460" s="2">
        <v>3.4783000000000001E-2</v>
      </c>
      <c r="J460" s="2">
        <f t="shared" si="77"/>
        <v>0.22800010000000001</v>
      </c>
      <c r="K460" s="2">
        <f t="shared" si="78"/>
        <v>35.185731918999998</v>
      </c>
      <c r="L460" s="2">
        <f t="shared" si="79"/>
        <v>108.9297191232953</v>
      </c>
      <c r="M460" s="1">
        <f t="shared" si="80"/>
        <v>3.8298723017037455E+24</v>
      </c>
      <c r="N460" s="2">
        <f t="shared" si="81"/>
        <v>124.11770842576968</v>
      </c>
      <c r="O460" s="2">
        <f t="shared" si="82"/>
        <v>35.469168743228451</v>
      </c>
      <c r="P460" s="2">
        <f t="shared" si="83"/>
        <v>-0.28343682422845262</v>
      </c>
      <c r="Q460" s="2">
        <f t="shared" si="84"/>
        <v>1.5454055643698359</v>
      </c>
      <c r="R460" s="2">
        <v>132.60610390882738</v>
      </c>
      <c r="S460" s="2">
        <f t="shared" si="85"/>
        <v>35.612817576335857</v>
      </c>
      <c r="T460" s="2">
        <f t="shared" si="86"/>
        <v>-0.42708565733585857</v>
      </c>
      <c r="U460" s="2">
        <f t="shared" si="87"/>
        <v>3.508810378197408</v>
      </c>
    </row>
    <row r="461" spans="1:21" x14ac:dyDescent="0.25">
      <c r="A461" t="s">
        <v>672</v>
      </c>
      <c r="B461" s="2">
        <v>2.9190000000000001E-2</v>
      </c>
      <c r="C461" s="2">
        <v>8.7000000000000001E-4</v>
      </c>
      <c r="D461" s="2">
        <v>16.468900000000001</v>
      </c>
      <c r="E461" s="2">
        <v>4.96324E-2</v>
      </c>
      <c r="F461" s="2">
        <v>-1.30843</v>
      </c>
      <c r="G461" s="2">
        <v>0.15207000000000001</v>
      </c>
      <c r="H461" s="2">
        <v>-3.3307000000000003E-2</v>
      </c>
      <c r="I461" s="2">
        <v>2.9984E-2</v>
      </c>
      <c r="J461" s="2">
        <f t="shared" si="77"/>
        <v>0.23168640000000001</v>
      </c>
      <c r="K461" s="2">
        <f t="shared" si="78"/>
        <v>35.573811700000007</v>
      </c>
      <c r="L461" s="2">
        <f t="shared" si="79"/>
        <v>130.24538384931589</v>
      </c>
      <c r="M461" s="1">
        <f t="shared" si="80"/>
        <v>3.8325349027981696E+24</v>
      </c>
      <c r="N461" s="2">
        <f t="shared" si="81"/>
        <v>124.20399745063999</v>
      </c>
      <c r="O461" s="2">
        <f t="shared" si="82"/>
        <v>35.470677868205101</v>
      </c>
      <c r="P461" s="2">
        <f t="shared" si="83"/>
        <v>0.10313383179490643</v>
      </c>
      <c r="Q461" s="2">
        <f t="shared" si="84"/>
        <v>0.19815326125207328</v>
      </c>
      <c r="R461" s="2">
        <v>132.69896377622348</v>
      </c>
      <c r="S461" s="2">
        <f t="shared" si="85"/>
        <v>35.614337657727404</v>
      </c>
      <c r="T461" s="2">
        <f t="shared" si="86"/>
        <v>-4.0525957727396644E-2</v>
      </c>
      <c r="U461" s="2">
        <f t="shared" si="87"/>
        <v>3.0596059110324338E-2</v>
      </c>
    </row>
    <row r="462" spans="1:21" x14ac:dyDescent="0.25">
      <c r="A462" t="s">
        <v>662</v>
      </c>
      <c r="B462" s="2">
        <v>2.938E-2</v>
      </c>
      <c r="C462" s="2">
        <v>8.5999999999999998E-4</v>
      </c>
      <c r="D462" s="2">
        <v>16.783899999999999</v>
      </c>
      <c r="E462" s="2">
        <v>5.8632900000000002E-2</v>
      </c>
      <c r="F462" s="2">
        <v>0.97889000000000004</v>
      </c>
      <c r="G462" s="2">
        <v>0.17432</v>
      </c>
      <c r="H462" s="2">
        <v>0.20460999999999999</v>
      </c>
      <c r="I462" s="2">
        <v>3.6502E-2</v>
      </c>
      <c r="J462" s="2">
        <f t="shared" si="77"/>
        <v>0.2694549</v>
      </c>
      <c r="K462" s="2">
        <f t="shared" si="78"/>
        <v>35.480367529999995</v>
      </c>
      <c r="L462" s="2">
        <f t="shared" si="79"/>
        <v>124.75946565353539</v>
      </c>
      <c r="M462" s="1">
        <f t="shared" si="80"/>
        <v>3.8578320853607299E+24</v>
      </c>
      <c r="N462" s="2">
        <f t="shared" si="81"/>
        <v>125.02382330433662</v>
      </c>
      <c r="O462" s="2">
        <f t="shared" si="82"/>
        <v>35.484963878792456</v>
      </c>
      <c r="P462" s="2">
        <f t="shared" si="83"/>
        <v>-4.5963487924609581E-3</v>
      </c>
      <c r="Q462" s="2">
        <f t="shared" si="84"/>
        <v>2.9097373176413283E-4</v>
      </c>
      <c r="R462" s="2">
        <v>133.58126366837212</v>
      </c>
      <c r="S462" s="2">
        <f t="shared" si="85"/>
        <v>35.628727737700963</v>
      </c>
      <c r="T462" s="2">
        <f t="shared" si="86"/>
        <v>-0.14836020770096781</v>
      </c>
      <c r="U462" s="2">
        <f t="shared" si="87"/>
        <v>0.30315357502413676</v>
      </c>
    </row>
    <row r="463" spans="1:21" x14ac:dyDescent="0.25">
      <c r="A463" t="s">
        <v>663</v>
      </c>
      <c r="B463" s="2">
        <v>2.938E-2</v>
      </c>
      <c r="C463" s="2">
        <v>8.5999999999999998E-4</v>
      </c>
      <c r="D463" s="2">
        <v>16.5366</v>
      </c>
      <c r="E463" s="2">
        <v>3.9864499999999997E-2</v>
      </c>
      <c r="F463" s="2">
        <v>-0.88688</v>
      </c>
      <c r="G463" s="2">
        <v>0.13658999999999999</v>
      </c>
      <c r="H463" s="2">
        <v>6.4271999999999996E-2</v>
      </c>
      <c r="I463" s="2">
        <v>3.3466999999999997E-2</v>
      </c>
      <c r="J463" s="2">
        <f t="shared" si="77"/>
        <v>0.20992149999999998</v>
      </c>
      <c r="K463" s="2">
        <f t="shared" si="78"/>
        <v>35.398057280000003</v>
      </c>
      <c r="L463" s="2">
        <f t="shared" si="79"/>
        <v>120.11893029893972</v>
      </c>
      <c r="M463" s="1">
        <f t="shared" si="80"/>
        <v>3.8578320853607299E+24</v>
      </c>
      <c r="N463" s="2">
        <f t="shared" si="81"/>
        <v>125.02382330433662</v>
      </c>
      <c r="O463" s="2">
        <f t="shared" si="82"/>
        <v>35.484963878792456</v>
      </c>
      <c r="P463" s="2">
        <f t="shared" si="83"/>
        <v>-8.6906598792452883E-2</v>
      </c>
      <c r="Q463" s="2">
        <f t="shared" si="84"/>
        <v>0.17139244141275919</v>
      </c>
      <c r="R463" s="2">
        <v>133.58126366837212</v>
      </c>
      <c r="S463" s="2">
        <f t="shared" si="85"/>
        <v>35.628727737700963</v>
      </c>
      <c r="T463" s="2">
        <f t="shared" si="86"/>
        <v>-0.23067045770095973</v>
      </c>
      <c r="U463" s="2">
        <f t="shared" si="87"/>
        <v>1.2074526605343066</v>
      </c>
    </row>
    <row r="464" spans="1:21" x14ac:dyDescent="0.25">
      <c r="A464" t="s">
        <v>664</v>
      </c>
      <c r="B464" s="2">
        <v>2.9440000000000001E-2</v>
      </c>
      <c r="C464" s="2">
        <v>8.5999999999999998E-4</v>
      </c>
      <c r="D464" s="2">
        <v>16.1675</v>
      </c>
      <c r="E464" s="2">
        <v>4.8357499999999998E-2</v>
      </c>
      <c r="F464" s="2">
        <v>-1.3400300000000001</v>
      </c>
      <c r="G464" s="2">
        <v>0.13533999999999999</v>
      </c>
      <c r="H464" s="2">
        <v>-2.6148000000000001E-2</v>
      </c>
      <c r="I464" s="2">
        <v>3.7071E-2</v>
      </c>
      <c r="J464" s="2">
        <f t="shared" si="77"/>
        <v>0.22076849999999998</v>
      </c>
      <c r="K464" s="2">
        <f t="shared" si="78"/>
        <v>35.245358830000001</v>
      </c>
      <c r="L464" s="2">
        <f t="shared" si="79"/>
        <v>111.9622882864205</v>
      </c>
      <c r="M464" s="1">
        <f t="shared" si="80"/>
        <v>3.8658215985897485E+24</v>
      </c>
      <c r="N464" s="2">
        <f t="shared" si="81"/>
        <v>125.28274579451521</v>
      </c>
      <c r="O464" s="2">
        <f t="shared" si="82"/>
        <v>35.489456315776344</v>
      </c>
      <c r="P464" s="2">
        <f t="shared" si="83"/>
        <v>-0.2440974857763436</v>
      </c>
      <c r="Q464" s="2">
        <f t="shared" si="84"/>
        <v>1.222509938980781</v>
      </c>
      <c r="R464" s="2">
        <v>133.85993398712475</v>
      </c>
      <c r="S464" s="2">
        <f t="shared" si="85"/>
        <v>35.633253032478507</v>
      </c>
      <c r="T464" s="2">
        <f t="shared" si="86"/>
        <v>-0.38789420247850614</v>
      </c>
      <c r="U464" s="2">
        <f t="shared" si="87"/>
        <v>3.0871118407905653</v>
      </c>
    </row>
    <row r="465" spans="1:21" x14ac:dyDescent="0.25">
      <c r="A465" t="s">
        <v>665</v>
      </c>
      <c r="B465" s="2">
        <v>2.947E-2</v>
      </c>
      <c r="C465" s="2">
        <v>8.5999999999999998E-4</v>
      </c>
      <c r="D465" s="2">
        <v>15.6921</v>
      </c>
      <c r="E465" s="2">
        <v>4.2816199999999999E-2</v>
      </c>
      <c r="F465" s="2">
        <v>1.2706200000000001</v>
      </c>
      <c r="G465" s="2">
        <v>0.23744000000000001</v>
      </c>
      <c r="H465" s="2">
        <v>-7.8150000000000008E-3</v>
      </c>
      <c r="I465" s="2">
        <v>5.1505000000000002E-2</v>
      </c>
      <c r="J465" s="2">
        <f t="shared" si="77"/>
        <v>0.33176120000000003</v>
      </c>
      <c r="K465" s="2">
        <f t="shared" si="78"/>
        <v>35.09634209</v>
      </c>
      <c r="L465" s="2">
        <f t="shared" si="79"/>
        <v>104.53661136528235</v>
      </c>
      <c r="M465" s="1">
        <f t="shared" si="80"/>
        <v>3.869816522448322E+24</v>
      </c>
      <c r="N465" s="2">
        <f t="shared" si="81"/>
        <v>125.4122124596155</v>
      </c>
      <c r="O465" s="2">
        <f t="shared" si="82"/>
        <v>35.491699147608045</v>
      </c>
      <c r="P465" s="2">
        <f t="shared" si="83"/>
        <v>-0.39535705760804518</v>
      </c>
      <c r="Q465" s="2">
        <f t="shared" si="84"/>
        <v>1.4201290301607956</v>
      </c>
      <c r="R465" s="2">
        <v>133.99927801959251</v>
      </c>
      <c r="S465" s="2">
        <f t="shared" si="85"/>
        <v>35.635512292087036</v>
      </c>
      <c r="T465" s="2">
        <f t="shared" si="86"/>
        <v>-0.53917020208703548</v>
      </c>
      <c r="U465" s="2">
        <f t="shared" si="87"/>
        <v>2.6411956800886367</v>
      </c>
    </row>
    <row r="466" spans="1:21" x14ac:dyDescent="0.25">
      <c r="A466" t="s">
        <v>666</v>
      </c>
      <c r="B466" s="2">
        <v>2.9489999999999999E-2</v>
      </c>
      <c r="C466" s="2">
        <v>8.5999999999999998E-4</v>
      </c>
      <c r="D466" s="2">
        <v>16.4358</v>
      </c>
      <c r="E466" s="2">
        <v>5.1913099999999997E-2</v>
      </c>
      <c r="F466" s="2">
        <v>-0.84140099999999995</v>
      </c>
      <c r="G466" s="2">
        <v>0.11901</v>
      </c>
      <c r="H466" s="2">
        <v>-3.4882000000000003E-2</v>
      </c>
      <c r="I466" s="2">
        <v>4.4220000000000002E-2</v>
      </c>
      <c r="J466" s="2">
        <f t="shared" si="77"/>
        <v>0.2151431</v>
      </c>
      <c r="K466" s="2">
        <f t="shared" si="78"/>
        <v>35.614294713</v>
      </c>
      <c r="L466" s="2">
        <f t="shared" si="79"/>
        <v>132.69633944424916</v>
      </c>
      <c r="M466" s="1">
        <f t="shared" si="80"/>
        <v>3.8724798669595926E+24</v>
      </c>
      <c r="N466" s="2">
        <f t="shared" si="81"/>
        <v>125.49852557698503</v>
      </c>
      <c r="O466" s="2">
        <f t="shared" si="82"/>
        <v>35.493193117629474</v>
      </c>
      <c r="P466" s="2">
        <f t="shared" si="83"/>
        <v>0.12110159537052567</v>
      </c>
      <c r="Q466" s="2">
        <f t="shared" si="84"/>
        <v>0.31684356037397882</v>
      </c>
      <c r="R466" s="2">
        <v>134.09217732743087</v>
      </c>
      <c r="S466" s="2">
        <f t="shared" si="85"/>
        <v>35.63701721354488</v>
      </c>
      <c r="T466" s="2">
        <f t="shared" si="86"/>
        <v>-2.272250054488012E-2</v>
      </c>
      <c r="U466" s="2">
        <f t="shared" si="87"/>
        <v>1.1154687316735103E-2</v>
      </c>
    </row>
    <row r="467" spans="1:21" x14ac:dyDescent="0.25">
      <c r="A467" t="s">
        <v>624</v>
      </c>
      <c r="B467" s="2">
        <v>2.9499999999999998E-2</v>
      </c>
      <c r="C467" s="2">
        <v>8.5999999999999998E-4</v>
      </c>
      <c r="D467" s="2">
        <v>16.409199999999998</v>
      </c>
      <c r="E467" s="2">
        <v>2.2861599999999999E-2</v>
      </c>
      <c r="F467" s="2">
        <v>0.32357999999999998</v>
      </c>
      <c r="G467" s="2">
        <v>6.6219E-2</v>
      </c>
      <c r="H467" s="2">
        <v>8.6425000000000002E-2</v>
      </c>
      <c r="I467" s="2">
        <v>1.8529E-2</v>
      </c>
      <c r="J467" s="2">
        <f t="shared" si="77"/>
        <v>0.1076096</v>
      </c>
      <c r="K467" s="2">
        <f t="shared" si="78"/>
        <v>35.379256009999999</v>
      </c>
      <c r="L467" s="2">
        <f t="shared" si="79"/>
        <v>119.08339345341543</v>
      </c>
      <c r="M467" s="1">
        <f t="shared" si="80"/>
        <v>3.8738115577963449E+24</v>
      </c>
      <c r="N467" s="2">
        <f t="shared" si="81"/>
        <v>125.54168273784279</v>
      </c>
      <c r="O467" s="2">
        <f t="shared" si="82"/>
        <v>35.493939727789083</v>
      </c>
      <c r="P467" s="2">
        <f t="shared" si="83"/>
        <v>-0.11468371778908448</v>
      </c>
      <c r="Q467" s="2">
        <f t="shared" si="84"/>
        <v>1.1357990277328049</v>
      </c>
      <c r="R467" s="2">
        <v>134.13862796718561</v>
      </c>
      <c r="S467" s="2">
        <f t="shared" si="85"/>
        <v>35.637769299298263</v>
      </c>
      <c r="T467" s="2">
        <f t="shared" si="86"/>
        <v>-0.25851328929826423</v>
      </c>
      <c r="U467" s="2">
        <f t="shared" si="87"/>
        <v>5.771167949641959</v>
      </c>
    </row>
    <row r="468" spans="1:21" x14ac:dyDescent="0.25">
      <c r="A468" t="s">
        <v>667</v>
      </c>
      <c r="B468" s="2">
        <v>2.9530000000000001E-2</v>
      </c>
      <c r="C468" s="2">
        <v>8.5999999999999998E-4</v>
      </c>
      <c r="D468" s="2">
        <v>16.4313</v>
      </c>
      <c r="E468" s="2">
        <v>4.9669900000000003E-2</v>
      </c>
      <c r="F468" s="2">
        <v>-1.7676400000000001</v>
      </c>
      <c r="G468" s="2">
        <v>0.15936</v>
      </c>
      <c r="H468" s="2">
        <v>-2.0435999999999999E-2</v>
      </c>
      <c r="I468" s="2">
        <v>3.705E-2</v>
      </c>
      <c r="J468" s="2">
        <f t="shared" si="77"/>
        <v>0.24607989999999999</v>
      </c>
      <c r="K468" s="2">
        <f t="shared" si="78"/>
        <v>35.4284216</v>
      </c>
      <c r="L468" s="2">
        <f t="shared" si="79"/>
        <v>121.81038616408166</v>
      </c>
      <c r="M468" s="1">
        <f t="shared" si="80"/>
        <v>3.8778067046288741E+24</v>
      </c>
      <c r="N468" s="2">
        <f t="shared" si="81"/>
        <v>125.67115662903687</v>
      </c>
      <c r="O468" s="2">
        <f t="shared" si="82"/>
        <v>35.496178060894053</v>
      </c>
      <c r="P468" s="2">
        <f t="shared" si="83"/>
        <v>-6.775646089405285E-2</v>
      </c>
      <c r="Q468" s="2">
        <f t="shared" si="84"/>
        <v>7.5813953363282505E-2</v>
      </c>
      <c r="R468" s="2">
        <v>134.27798382970261</v>
      </c>
      <c r="S468" s="2">
        <f t="shared" si="85"/>
        <v>35.640024058686834</v>
      </c>
      <c r="T468" s="2">
        <f t="shared" si="86"/>
        <v>-0.21160245868683347</v>
      </c>
      <c r="U468" s="2">
        <f t="shared" si="87"/>
        <v>0.73941649725412295</v>
      </c>
    </row>
    <row r="469" spans="1:21" x14ac:dyDescent="0.25">
      <c r="A469" t="s">
        <v>668</v>
      </c>
      <c r="B469" s="2">
        <v>2.9559999999999999E-2</v>
      </c>
      <c r="C469" s="2">
        <v>8.7000000000000001E-4</v>
      </c>
      <c r="D469" s="2">
        <v>16.032</v>
      </c>
      <c r="E469" s="2">
        <v>9.6122799999999994E-2</v>
      </c>
      <c r="F469" s="2">
        <v>0.82071000000000005</v>
      </c>
      <c r="G469" s="2">
        <v>0.10738</v>
      </c>
      <c r="H469" s="2">
        <v>-5.6093999999999998E-2</v>
      </c>
      <c r="I469" s="2">
        <v>4.0247999999999999E-2</v>
      </c>
      <c r="J469" s="2">
        <f t="shared" si="77"/>
        <v>0.24375079999999999</v>
      </c>
      <c r="K469" s="2">
        <f t="shared" si="78"/>
        <v>35.521218590000004</v>
      </c>
      <c r="L469" s="2">
        <f t="shared" si="79"/>
        <v>127.1287327911472</v>
      </c>
      <c r="M469" s="1">
        <f t="shared" si="80"/>
        <v>3.8818019629409641E+24</v>
      </c>
      <c r="N469" s="2">
        <f t="shared" si="81"/>
        <v>125.80063413303746</v>
      </c>
      <c r="O469" s="2">
        <f t="shared" si="82"/>
        <v>35.498414151483644</v>
      </c>
      <c r="P469" s="2">
        <f t="shared" si="83"/>
        <v>2.2804438516359937E-2</v>
      </c>
      <c r="Q469" s="2">
        <f t="shared" si="84"/>
        <v>8.7527932036542602E-3</v>
      </c>
      <c r="R469" s="2">
        <v>134.41734560694181</v>
      </c>
      <c r="S469" s="2">
        <f t="shared" si="85"/>
        <v>35.642276574813451</v>
      </c>
      <c r="T469" s="2">
        <f t="shared" si="86"/>
        <v>-0.12105798481344721</v>
      </c>
      <c r="U469" s="2">
        <f t="shared" si="87"/>
        <v>0.24665775868144124</v>
      </c>
    </row>
    <row r="470" spans="1:21" x14ac:dyDescent="0.25">
      <c r="A470" t="s">
        <v>669</v>
      </c>
      <c r="B470" s="2">
        <v>2.9690000000000001E-2</v>
      </c>
      <c r="C470" s="2">
        <v>8.7000000000000001E-4</v>
      </c>
      <c r="D470" s="2">
        <v>15.8994</v>
      </c>
      <c r="E470" s="2">
        <v>6.0616200000000002E-2</v>
      </c>
      <c r="F470" s="2">
        <v>0.19005</v>
      </c>
      <c r="G470" s="2">
        <v>0.12127</v>
      </c>
      <c r="H470" s="2">
        <v>-5.6015000000000002E-2</v>
      </c>
      <c r="I470" s="2">
        <v>3.5707999999999997E-2</v>
      </c>
      <c r="J470" s="2">
        <f t="shared" si="77"/>
        <v>0.21759419999999999</v>
      </c>
      <c r="K470" s="2">
        <f t="shared" si="78"/>
        <v>35.295664299999999</v>
      </c>
      <c r="L470" s="2">
        <f t="shared" si="79"/>
        <v>114.58634320403883</v>
      </c>
      <c r="M470" s="1">
        <f t="shared" si="80"/>
        <v>3.8991160370477086E+24</v>
      </c>
      <c r="N470" s="2">
        <f t="shared" si="81"/>
        <v>126.36174506111908</v>
      </c>
      <c r="O470" s="2">
        <f t="shared" si="82"/>
        <v>35.508078074499743</v>
      </c>
      <c r="P470" s="2">
        <f t="shared" si="83"/>
        <v>-0.21241377449974408</v>
      </c>
      <c r="Q470" s="2">
        <f t="shared" si="84"/>
        <v>0.95295133421606826</v>
      </c>
      <c r="R470" s="2">
        <v>135.02131498462805</v>
      </c>
      <c r="S470" s="2">
        <f t="shared" si="85"/>
        <v>35.652011666530441</v>
      </c>
      <c r="T470" s="2">
        <f t="shared" si="86"/>
        <v>-0.35634736653044286</v>
      </c>
      <c r="U470" s="2">
        <f t="shared" si="87"/>
        <v>2.6819611174784184</v>
      </c>
    </row>
    <row r="471" spans="1:21" x14ac:dyDescent="0.25">
      <c r="A471" t="s">
        <v>671</v>
      </c>
      <c r="B471" s="2">
        <v>2.9780000000000001E-2</v>
      </c>
      <c r="C471" s="2">
        <v>8.5999999999999998E-4</v>
      </c>
      <c r="D471" s="2">
        <v>15.940799999999999</v>
      </c>
      <c r="E471" s="2">
        <v>8.42387E-2</v>
      </c>
      <c r="F471" s="2">
        <v>0.84206000000000003</v>
      </c>
      <c r="G471" s="2">
        <v>0.40743000000000001</v>
      </c>
      <c r="H471" s="2">
        <v>-8.7344000000000005E-2</v>
      </c>
      <c r="I471" s="2">
        <v>4.0541000000000001E-2</v>
      </c>
      <c r="J471" s="2">
        <f t="shared" si="77"/>
        <v>0.53220970000000001</v>
      </c>
      <c r="K471" s="2">
        <f t="shared" si="78"/>
        <v>35.530969540000001</v>
      </c>
      <c r="L471" s="2">
        <f t="shared" si="79"/>
        <v>127.70088528040444</v>
      </c>
      <c r="M471" s="1">
        <f t="shared" si="80"/>
        <v>3.9111039297463626E+24</v>
      </c>
      <c r="N471" s="2">
        <f t="shared" si="81"/>
        <v>126.75024620512565</v>
      </c>
      <c r="O471" s="2">
        <f t="shared" si="82"/>
        <v>35.514744057992296</v>
      </c>
      <c r="P471" s="2">
        <f t="shared" si="83"/>
        <v>1.6225482007705239E-2</v>
      </c>
      <c r="Q471" s="2">
        <f t="shared" si="84"/>
        <v>9.2945772852603915E-4</v>
      </c>
      <c r="R471" s="2">
        <v>135.43951268182101</v>
      </c>
      <c r="S471" s="2">
        <f t="shared" si="85"/>
        <v>35.658726912451499</v>
      </c>
      <c r="T471" s="2">
        <f t="shared" si="86"/>
        <v>-0.12775737245149799</v>
      </c>
      <c r="U471" s="2">
        <f t="shared" si="87"/>
        <v>5.7624393976648286E-2</v>
      </c>
    </row>
    <row r="472" spans="1:21" x14ac:dyDescent="0.25">
      <c r="A472" t="s">
        <v>670</v>
      </c>
      <c r="B472" s="2">
        <v>2.9780000000000001E-2</v>
      </c>
      <c r="C472" s="2">
        <v>8.5999999999999998E-4</v>
      </c>
      <c r="D472" s="2">
        <v>16.299299999999999</v>
      </c>
      <c r="E472" s="2">
        <v>7.8891799999999998E-2</v>
      </c>
      <c r="F472" s="2">
        <v>-2.0273500000000002</v>
      </c>
      <c r="G472" s="2">
        <v>0.12978000000000001</v>
      </c>
      <c r="H472" s="2">
        <v>-0.115244</v>
      </c>
      <c r="I472" s="2">
        <v>4.4131999999999998E-2</v>
      </c>
      <c r="J472" s="2">
        <f t="shared" si="77"/>
        <v>0.25280380000000002</v>
      </c>
      <c r="K472" s="2">
        <f t="shared" si="78"/>
        <v>35.554993269999997</v>
      </c>
      <c r="L472" s="2">
        <f t="shared" si="79"/>
        <v>129.12152717702642</v>
      </c>
      <c r="M472" s="1">
        <f t="shared" si="80"/>
        <v>3.9111039297463626E+24</v>
      </c>
      <c r="N472" s="2">
        <f t="shared" si="81"/>
        <v>126.75024620512565</v>
      </c>
      <c r="O472" s="2">
        <f t="shared" si="82"/>
        <v>35.514744057992296</v>
      </c>
      <c r="P472" s="2">
        <f t="shared" si="83"/>
        <v>4.0249212007701374E-2</v>
      </c>
      <c r="Q472" s="2">
        <f t="shared" si="84"/>
        <v>2.5348225911490434E-2</v>
      </c>
      <c r="R472" s="2">
        <v>135.43951268182101</v>
      </c>
      <c r="S472" s="2">
        <f t="shared" si="85"/>
        <v>35.658726912451499</v>
      </c>
      <c r="T472" s="2">
        <f t="shared" si="86"/>
        <v>-0.10373364245150185</v>
      </c>
      <c r="U472" s="2">
        <f t="shared" si="87"/>
        <v>0.16837284881538397</v>
      </c>
    </row>
    <row r="473" spans="1:21" x14ac:dyDescent="0.25">
      <c r="A473" t="s">
        <v>673</v>
      </c>
      <c r="B473" s="2">
        <v>2.9899999999999999E-2</v>
      </c>
      <c r="C473" s="2">
        <v>8.5999999999999998E-4</v>
      </c>
      <c r="D473" s="2">
        <v>16.066600000000001</v>
      </c>
      <c r="E473" s="2">
        <v>5.4410100000000003E-2</v>
      </c>
      <c r="F473" s="2">
        <v>7.502E-3</v>
      </c>
      <c r="G473" s="2">
        <v>0.12781000000000001</v>
      </c>
      <c r="H473" s="2">
        <v>-6.2035E-2</v>
      </c>
      <c r="I473" s="2">
        <v>3.6431999999999999E-2</v>
      </c>
      <c r="J473" s="2">
        <f t="shared" si="77"/>
        <v>0.21865209999999999</v>
      </c>
      <c r="K473" s="2">
        <f t="shared" si="78"/>
        <v>35.454872344000002</v>
      </c>
      <c r="L473" s="2">
        <f t="shared" si="79"/>
        <v>123.30323438880347</v>
      </c>
      <c r="M473" s="1">
        <f t="shared" si="80"/>
        <v>3.9270893467921066E+24</v>
      </c>
      <c r="N473" s="2">
        <f t="shared" si="81"/>
        <v>127.26829829032582</v>
      </c>
      <c r="O473" s="2">
        <f t="shared" si="82"/>
        <v>35.523601185896688</v>
      </c>
      <c r="P473" s="2">
        <f t="shared" si="83"/>
        <v>-6.8728841896685822E-2</v>
      </c>
      <c r="Q473" s="2">
        <f t="shared" si="84"/>
        <v>9.880313988650001E-2</v>
      </c>
      <c r="R473" s="2">
        <v>135.99719239306194</v>
      </c>
      <c r="S473" s="2">
        <f t="shared" si="85"/>
        <v>35.667649713145693</v>
      </c>
      <c r="T473" s="2">
        <f t="shared" si="86"/>
        <v>-0.2127773691456909</v>
      </c>
      <c r="U473" s="2">
        <f t="shared" si="87"/>
        <v>0.94698601197996479</v>
      </c>
    </row>
    <row r="474" spans="1:21" x14ac:dyDescent="0.25">
      <c r="A474" t="s">
        <v>674</v>
      </c>
      <c r="B474" s="2">
        <v>2.9960000000000001E-2</v>
      </c>
      <c r="C474" s="2">
        <v>8.5999999999999998E-4</v>
      </c>
      <c r="D474" s="2">
        <v>16.6295</v>
      </c>
      <c r="E474" s="2">
        <v>5.3365999999999997E-2</v>
      </c>
      <c r="F474" s="2">
        <v>-0.31615599999999999</v>
      </c>
      <c r="G474" s="2">
        <v>0.17535000000000001</v>
      </c>
      <c r="H474" s="2">
        <v>-2.7814999999999999E-2</v>
      </c>
      <c r="I474" s="2">
        <v>3.0546E-2</v>
      </c>
      <c r="J474" s="2">
        <f t="shared" si="77"/>
        <v>0.25926199999999999</v>
      </c>
      <c r="K474" s="2">
        <f t="shared" si="78"/>
        <v>35.863086018000004</v>
      </c>
      <c r="L474" s="2">
        <f t="shared" si="79"/>
        <v>148.80489015319873</v>
      </c>
      <c r="M474" s="1">
        <f t="shared" si="80"/>
        <v>3.9350827238464206E+24</v>
      </c>
      <c r="N474" s="2">
        <f t="shared" si="81"/>
        <v>127.52734599855442</v>
      </c>
      <c r="O474" s="2">
        <f t="shared" si="82"/>
        <v>35.528016607883607</v>
      </c>
      <c r="P474" s="2">
        <f t="shared" si="83"/>
        <v>0.33506941011639668</v>
      </c>
      <c r="Q474" s="2">
        <f t="shared" si="84"/>
        <v>1.6702897972637818</v>
      </c>
      <c r="R474" s="2">
        <v>136.27606772290395</v>
      </c>
      <c r="S474" s="2">
        <f t="shared" si="85"/>
        <v>35.67209796705027</v>
      </c>
      <c r="T474" s="2">
        <f t="shared" si="86"/>
        <v>0.19098805094973414</v>
      </c>
      <c r="U474" s="2">
        <f t="shared" si="87"/>
        <v>0.54266855814017667</v>
      </c>
    </row>
    <row r="475" spans="1:21" x14ac:dyDescent="0.25">
      <c r="A475" t="s">
        <v>675</v>
      </c>
      <c r="B475" s="2">
        <v>3.0120000000000001E-2</v>
      </c>
      <c r="C475" s="2">
        <v>8.5999999999999998E-4</v>
      </c>
      <c r="D475" s="2">
        <v>16.5549</v>
      </c>
      <c r="E475" s="2">
        <v>4.49477E-2</v>
      </c>
      <c r="F475" s="2">
        <v>-1.2484599999999999</v>
      </c>
      <c r="G475" s="2">
        <v>0.12742999999999999</v>
      </c>
      <c r="H475" s="2">
        <v>3.8781000000000003E-2</v>
      </c>
      <c r="I475" s="2">
        <v>2.8285000000000001E-2</v>
      </c>
      <c r="J475" s="2">
        <f t="shared" si="77"/>
        <v>0.2006627</v>
      </c>
      <c r="K475" s="2">
        <f t="shared" si="78"/>
        <v>35.442991849999999</v>
      </c>
      <c r="L475" s="2">
        <f t="shared" si="79"/>
        <v>122.63046357167393</v>
      </c>
      <c r="M475" s="1">
        <f t="shared" si="80"/>
        <v>3.9564005745436295E+24</v>
      </c>
      <c r="N475" s="2">
        <f t="shared" si="81"/>
        <v>128.21821048923815</v>
      </c>
      <c r="O475" s="2">
        <f t="shared" si="82"/>
        <v>35.539748556231288</v>
      </c>
      <c r="P475" s="2">
        <f t="shared" si="83"/>
        <v>-9.6756706231289513E-2</v>
      </c>
      <c r="Q475" s="2">
        <f t="shared" si="84"/>
        <v>0.23250315389955839</v>
      </c>
      <c r="R475" s="2">
        <v>137.019850873942</v>
      </c>
      <c r="S475" s="2">
        <f t="shared" si="85"/>
        <v>35.683917452588133</v>
      </c>
      <c r="T475" s="2">
        <f t="shared" si="86"/>
        <v>-0.24092560258813478</v>
      </c>
      <c r="U475" s="2">
        <f t="shared" si="87"/>
        <v>1.4415596067576109</v>
      </c>
    </row>
    <row r="476" spans="1:21" x14ac:dyDescent="0.25">
      <c r="A476" t="s">
        <v>675</v>
      </c>
      <c r="B476" s="2">
        <v>3.0120000000000001E-2</v>
      </c>
      <c r="C476" s="2">
        <v>8.5999999999999998E-4</v>
      </c>
      <c r="D476" s="2">
        <v>16.579599999999999</v>
      </c>
      <c r="E476" s="2">
        <v>3.6587700000000001E-2</v>
      </c>
      <c r="F476" s="2">
        <v>-1.42181</v>
      </c>
      <c r="G476" s="2">
        <v>2.2894999999999999E-2</v>
      </c>
      <c r="H476" s="2">
        <v>5.2068000000000003E-2</v>
      </c>
      <c r="I476" s="2">
        <v>2.2244E-2</v>
      </c>
      <c r="J476" s="2">
        <f t="shared" si="77"/>
        <v>8.1726699999999999E-2</v>
      </c>
      <c r="K476" s="2">
        <f t="shared" si="78"/>
        <v>35.400621090000001</v>
      </c>
      <c r="L476" s="2">
        <f t="shared" si="79"/>
        <v>120.26083584974387</v>
      </c>
      <c r="M476" s="1">
        <f t="shared" si="80"/>
        <v>3.9564005745436295E+24</v>
      </c>
      <c r="N476" s="2">
        <f t="shared" si="81"/>
        <v>128.21821048923815</v>
      </c>
      <c r="O476" s="2">
        <f t="shared" si="82"/>
        <v>35.539748556231288</v>
      </c>
      <c r="P476" s="2">
        <f t="shared" si="83"/>
        <v>-0.13912746623128669</v>
      </c>
      <c r="Q476" s="2">
        <f t="shared" si="84"/>
        <v>2.8979962926309915</v>
      </c>
      <c r="R476" s="2">
        <v>137.019850873942</v>
      </c>
      <c r="S476" s="2">
        <f t="shared" si="85"/>
        <v>35.683917452588133</v>
      </c>
      <c r="T476" s="2">
        <f t="shared" si="86"/>
        <v>-0.28329636258813196</v>
      </c>
      <c r="U476" s="2">
        <f t="shared" si="87"/>
        <v>12.015838168307123</v>
      </c>
    </row>
    <row r="477" spans="1:21" x14ac:dyDescent="0.25">
      <c r="A477" t="s">
        <v>675</v>
      </c>
      <c r="B477" s="2">
        <v>3.0120000000000001E-2</v>
      </c>
      <c r="C477" s="2">
        <v>8.5999999999999998E-4</v>
      </c>
      <c r="D477" s="2">
        <v>16.655999999999999</v>
      </c>
      <c r="E477" s="2">
        <v>4.6567999999999998E-2</v>
      </c>
      <c r="F477" s="2">
        <v>-1.6580900000000001</v>
      </c>
      <c r="G477" s="2">
        <v>0.18889</v>
      </c>
      <c r="H477" s="2">
        <v>7.1028999999999995E-2</v>
      </c>
      <c r="I477" s="2">
        <v>3.4389999999999997E-2</v>
      </c>
      <c r="J477" s="2">
        <f t="shared" si="77"/>
        <v>0.26984799999999998</v>
      </c>
      <c r="K477" s="2">
        <f t="shared" si="78"/>
        <v>35.382939999999998</v>
      </c>
      <c r="L477" s="2">
        <f t="shared" si="79"/>
        <v>119.28559467736545</v>
      </c>
      <c r="M477" s="1">
        <f t="shared" si="80"/>
        <v>3.9564005745436295E+24</v>
      </c>
      <c r="N477" s="2">
        <f t="shared" si="81"/>
        <v>128.21821048923815</v>
      </c>
      <c r="O477" s="2">
        <f t="shared" si="82"/>
        <v>35.539748556231288</v>
      </c>
      <c r="P477" s="2">
        <f t="shared" si="83"/>
        <v>-0.1568085562312902</v>
      </c>
      <c r="Q477" s="2">
        <f t="shared" si="84"/>
        <v>0.33767670795401794</v>
      </c>
      <c r="R477" s="2">
        <v>137.019850873942</v>
      </c>
      <c r="S477" s="2">
        <f t="shared" si="85"/>
        <v>35.683917452588133</v>
      </c>
      <c r="T477" s="2">
        <f t="shared" si="86"/>
        <v>-0.30097745258813546</v>
      </c>
      <c r="U477" s="2">
        <f t="shared" si="87"/>
        <v>1.2440261713663707</v>
      </c>
    </row>
    <row r="478" spans="1:21" x14ac:dyDescent="0.25">
      <c r="A478" t="s">
        <v>677</v>
      </c>
      <c r="B478" s="2">
        <v>3.023E-2</v>
      </c>
      <c r="C478" s="2">
        <v>8.5999999999999998E-4</v>
      </c>
      <c r="D478" s="2">
        <v>16.1114</v>
      </c>
      <c r="E478" s="2">
        <v>4.5481899999999999E-2</v>
      </c>
      <c r="F478" s="2">
        <v>-0.336729</v>
      </c>
      <c r="G478" s="2">
        <v>0.13347999999999999</v>
      </c>
      <c r="H478" s="2">
        <v>-9.0458999999999998E-2</v>
      </c>
      <c r="I478" s="2">
        <v>3.3617000000000001E-2</v>
      </c>
      <c r="J478" s="2">
        <f t="shared" si="77"/>
        <v>0.21257889999999999</v>
      </c>
      <c r="K478" s="2">
        <f t="shared" si="78"/>
        <v>35.538037506999999</v>
      </c>
      <c r="L478" s="2">
        <f t="shared" si="79"/>
        <v>128.11721852771097</v>
      </c>
      <c r="M478" s="1">
        <f t="shared" si="80"/>
        <v>3.9710584347527464E+24</v>
      </c>
      <c r="N478" s="2">
        <f t="shared" si="81"/>
        <v>128.6932393874005</v>
      </c>
      <c r="O478" s="2">
        <f t="shared" si="82"/>
        <v>35.547778664053183</v>
      </c>
      <c r="P478" s="2">
        <f t="shared" si="83"/>
        <v>-9.7411570531846792E-3</v>
      </c>
      <c r="Q478" s="2">
        <f t="shared" si="84"/>
        <v>2.0998137723505957E-3</v>
      </c>
      <c r="R478" s="2">
        <v>137.53129931962951</v>
      </c>
      <c r="S478" s="2">
        <f t="shared" si="85"/>
        <v>35.692007729919638</v>
      </c>
      <c r="T478" s="2">
        <f t="shared" si="86"/>
        <v>-0.15397022291963935</v>
      </c>
      <c r="U478" s="2">
        <f t="shared" si="87"/>
        <v>0.52460589470953034</v>
      </c>
    </row>
    <row r="479" spans="1:21" x14ac:dyDescent="0.25">
      <c r="A479" t="s">
        <v>678</v>
      </c>
      <c r="B479" s="2">
        <v>3.031E-2</v>
      </c>
      <c r="C479" s="2">
        <v>8.5999999999999998E-4</v>
      </c>
      <c r="D479" s="2">
        <v>16.157699999999998</v>
      </c>
      <c r="E479" s="2">
        <v>5.3793300000000002E-2</v>
      </c>
      <c r="F479" s="2">
        <v>1.07786</v>
      </c>
      <c r="G479" s="2">
        <v>0.31691000000000003</v>
      </c>
      <c r="H479" s="2">
        <v>-1.6333E-2</v>
      </c>
      <c r="I479" s="2">
        <v>3.6082000000000003E-2</v>
      </c>
      <c r="J479" s="2">
        <f t="shared" si="77"/>
        <v>0.40678530000000002</v>
      </c>
      <c r="K479" s="2">
        <f t="shared" si="78"/>
        <v>35.560267709999998</v>
      </c>
      <c r="L479" s="2">
        <f t="shared" si="79"/>
        <v>129.43554062343694</v>
      </c>
      <c r="M479" s="1">
        <f t="shared" si="80"/>
        <v>3.981719637146482E+24</v>
      </c>
      <c r="N479" s="2">
        <f t="shared" si="81"/>
        <v>129.03874542674941</v>
      </c>
      <c r="O479" s="2">
        <f t="shared" si="82"/>
        <v>35.553600659966811</v>
      </c>
      <c r="P479" s="2">
        <f t="shared" si="83"/>
        <v>6.6670500331866833E-3</v>
      </c>
      <c r="Q479" s="2">
        <f t="shared" si="84"/>
        <v>2.6861912356094928E-4</v>
      </c>
      <c r="R479" s="2">
        <v>137.90331173297491</v>
      </c>
      <c r="S479" s="2">
        <f t="shared" si="85"/>
        <v>35.697873479178249</v>
      </c>
      <c r="T479" s="2">
        <f t="shared" si="86"/>
        <v>-0.13760576917825063</v>
      </c>
      <c r="U479" s="2">
        <f t="shared" si="87"/>
        <v>0.11443076034085892</v>
      </c>
    </row>
    <row r="480" spans="1:21" x14ac:dyDescent="0.25">
      <c r="A480" t="s">
        <v>679</v>
      </c>
      <c r="B480" s="2">
        <v>3.0360000000000002E-2</v>
      </c>
      <c r="C480" s="2">
        <v>8.8000000000000003E-4</v>
      </c>
      <c r="D480" s="2">
        <v>15.844900000000001</v>
      </c>
      <c r="E480" s="2">
        <v>4.1552699999999998E-2</v>
      </c>
      <c r="F480" s="2">
        <v>0.62311000000000005</v>
      </c>
      <c r="G480" s="2">
        <v>0.17768999999999999</v>
      </c>
      <c r="H480" s="2">
        <v>-0.12744900000000001</v>
      </c>
      <c r="I480" s="2">
        <v>3.2922E-2</v>
      </c>
      <c r="J480" s="2">
        <f t="shared" si="77"/>
        <v>0.25216469999999996</v>
      </c>
      <c r="K480" s="2">
        <f t="shared" si="78"/>
        <v>35.528412540000005</v>
      </c>
      <c r="L480" s="2">
        <f t="shared" si="79"/>
        <v>127.55060062305014</v>
      </c>
      <c r="M480" s="1">
        <f t="shared" si="80"/>
        <v>3.9883832907498028E+24</v>
      </c>
      <c r="N480" s="2">
        <f t="shared" si="81"/>
        <v>129.25469973275054</v>
      </c>
      <c r="O480" s="2">
        <f t="shared" si="82"/>
        <v>35.557231715537547</v>
      </c>
      <c r="P480" s="2">
        <f t="shared" si="83"/>
        <v>-2.8819175537542208E-2</v>
      </c>
      <c r="Q480" s="2">
        <f t="shared" si="84"/>
        <v>1.3061544174335318E-2</v>
      </c>
      <c r="R480" s="2">
        <v>138.13584083135126</v>
      </c>
      <c r="S480" s="2">
        <f t="shared" si="85"/>
        <v>35.701531877896521</v>
      </c>
      <c r="T480" s="2">
        <f t="shared" si="86"/>
        <v>-0.1731193378965159</v>
      </c>
      <c r="U480" s="2">
        <f t="shared" si="87"/>
        <v>0.47132728735089735</v>
      </c>
    </row>
    <row r="481" spans="1:21" x14ac:dyDescent="0.25">
      <c r="A481" t="s">
        <v>680</v>
      </c>
      <c r="B481" s="2">
        <v>3.0470000000000001E-2</v>
      </c>
      <c r="C481" s="2">
        <v>8.5999999999999998E-4</v>
      </c>
      <c r="D481" s="2">
        <v>16.3461</v>
      </c>
      <c r="E481" s="2">
        <v>4.7709599999999998E-2</v>
      </c>
      <c r="F481" s="2">
        <v>0.86084000000000005</v>
      </c>
      <c r="G481" s="2">
        <v>0.38863999999999999</v>
      </c>
      <c r="H481" s="2">
        <v>4.0146000000000001E-2</v>
      </c>
      <c r="I481" s="2">
        <v>3.6087000000000001E-2</v>
      </c>
      <c r="J481" s="2">
        <f t="shared" si="77"/>
        <v>0.47243659999999998</v>
      </c>
      <c r="K481" s="2">
        <f t="shared" si="78"/>
        <v>35.539986499999998</v>
      </c>
      <c r="L481" s="2">
        <f t="shared" si="79"/>
        <v>128.23226104575357</v>
      </c>
      <c r="M481" s="1">
        <f t="shared" si="80"/>
        <v>4.0030444173310827E+24</v>
      </c>
      <c r="N481" s="2">
        <f t="shared" si="81"/>
        <v>129.72983448682552</v>
      </c>
      <c r="O481" s="2">
        <f t="shared" si="82"/>
        <v>35.565199320011899</v>
      </c>
      <c r="P481" s="2">
        <f t="shared" si="83"/>
        <v>-2.5212820011901727E-2</v>
      </c>
      <c r="Q481" s="2">
        <f t="shared" si="84"/>
        <v>2.8481035578304722E-3</v>
      </c>
      <c r="R481" s="2">
        <v>138.64746262477368</v>
      </c>
      <c r="S481" s="2">
        <f t="shared" si="85"/>
        <v>35.709559630004208</v>
      </c>
      <c r="T481" s="2">
        <f t="shared" si="86"/>
        <v>-0.16957313000420982</v>
      </c>
      <c r="U481" s="2">
        <f t="shared" si="87"/>
        <v>0.12883296512869211</v>
      </c>
    </row>
    <row r="482" spans="1:21" x14ac:dyDescent="0.25">
      <c r="A482" t="s">
        <v>682</v>
      </c>
      <c r="B482" s="2">
        <v>3.0589999999999999E-2</v>
      </c>
      <c r="C482" s="2">
        <v>8.5999999999999998E-4</v>
      </c>
      <c r="D482" s="2">
        <v>16.144200000000001</v>
      </c>
      <c r="E482" s="2">
        <v>5.9080000000000001E-2</v>
      </c>
      <c r="F482" s="2">
        <v>-1.7723</v>
      </c>
      <c r="G482" s="2">
        <v>8.7620000000000003E-2</v>
      </c>
      <c r="H482" s="2">
        <v>-9.9049999999999999E-2</v>
      </c>
      <c r="I482" s="2">
        <v>3.4634999999999999E-2</v>
      </c>
      <c r="J482" s="2">
        <f t="shared" si="77"/>
        <v>0.181335</v>
      </c>
      <c r="K482" s="2">
        <f t="shared" ref="K482:K545" si="88">PeakMagnitude+α*(Stretch-1)-β*Color-Mb</f>
        <v>35.3866984</v>
      </c>
      <c r="L482" s="2">
        <f t="shared" si="79"/>
        <v>119.49223381370335</v>
      </c>
      <c r="M482" s="1">
        <f t="shared" si="80"/>
        <v>4.019040080573533E+24</v>
      </c>
      <c r="N482" s="2">
        <f t="shared" si="81"/>
        <v>130.24821862864667</v>
      </c>
      <c r="O482" s="2">
        <f t="shared" si="82"/>
        <v>35.573858961391807</v>
      </c>
      <c r="P482" s="2">
        <f t="shared" si="83"/>
        <v>-0.18716056139180637</v>
      </c>
      <c r="Q482" s="2">
        <f t="shared" si="84"/>
        <v>1.0652840022601533</v>
      </c>
      <c r="R482" s="2">
        <v>139.20568608554331</v>
      </c>
      <c r="S482" s="2">
        <f t="shared" si="85"/>
        <v>35.718284875551603</v>
      </c>
      <c r="T482" s="2">
        <f t="shared" si="86"/>
        <v>-0.33158647555160314</v>
      </c>
      <c r="U482" s="2">
        <f t="shared" si="87"/>
        <v>3.3437233962063986</v>
      </c>
    </row>
    <row r="483" spans="1:21" x14ac:dyDescent="0.25">
      <c r="A483" t="s">
        <v>658</v>
      </c>
      <c r="B483" s="2">
        <v>3.075E-2</v>
      </c>
      <c r="C483" s="2">
        <v>8.7000000000000001E-4</v>
      </c>
      <c r="D483" s="2">
        <v>16.092300000000002</v>
      </c>
      <c r="E483" s="2">
        <v>5.9496100000000003E-2</v>
      </c>
      <c r="F483" s="2">
        <v>0.50173999999999996</v>
      </c>
      <c r="G483" s="2">
        <v>0.62502000000000002</v>
      </c>
      <c r="H483" s="2">
        <v>2.7979E-2</v>
      </c>
      <c r="I483" s="2">
        <v>7.2822999999999999E-2</v>
      </c>
      <c r="J483" s="2">
        <f t="shared" si="77"/>
        <v>0.75733910000000004</v>
      </c>
      <c r="K483" s="2">
        <f t="shared" si="88"/>
        <v>35.271481510000001</v>
      </c>
      <c r="L483" s="2">
        <f t="shared" si="79"/>
        <v>113.31732189653522</v>
      </c>
      <c r="M483" s="1">
        <f t="shared" si="80"/>
        <v>4.0403704017684552E+24</v>
      </c>
      <c r="N483" s="2">
        <f t="shared" ref="N483:N546" si="89">M483/Mpc</f>
        <v>130.93948726063775</v>
      </c>
      <c r="O483" s="2">
        <f t="shared" si="82"/>
        <v>35.585353179786779</v>
      </c>
      <c r="P483" s="2">
        <f t="shared" si="83"/>
        <v>-0.31387166978677783</v>
      </c>
      <c r="Q483" s="2">
        <f t="shared" si="84"/>
        <v>0.17176057180661394</v>
      </c>
      <c r="R483" s="2">
        <v>139.95013106460715</v>
      </c>
      <c r="S483" s="2">
        <f t="shared" si="85"/>
        <v>35.729866547616083</v>
      </c>
      <c r="T483" s="2">
        <f t="shared" si="86"/>
        <v>-0.45838503761608251</v>
      </c>
      <c r="U483" s="2">
        <f t="shared" si="87"/>
        <v>0.36633642919790771</v>
      </c>
    </row>
    <row r="484" spans="1:21" x14ac:dyDescent="0.25">
      <c r="A484" t="s">
        <v>684</v>
      </c>
      <c r="B484" s="2">
        <v>3.0759999999999999E-2</v>
      </c>
      <c r="C484" s="2">
        <v>8.7000000000000001E-4</v>
      </c>
      <c r="D484" s="2">
        <v>16.594799999999999</v>
      </c>
      <c r="E484" s="2">
        <v>3.9692400000000003E-2</v>
      </c>
      <c r="F484" s="2">
        <v>-0.70214600000000005</v>
      </c>
      <c r="G484" s="2">
        <v>0.13127</v>
      </c>
      <c r="H484" s="2">
        <v>4.5816000000000003E-2</v>
      </c>
      <c r="I484" s="2">
        <v>3.4032E-2</v>
      </c>
      <c r="J484" s="2">
        <f t="shared" si="77"/>
        <v>0.20499440000000002</v>
      </c>
      <c r="K484" s="2">
        <f t="shared" si="88"/>
        <v>35.541180457999999</v>
      </c>
      <c r="L484" s="2">
        <f t="shared" si="79"/>
        <v>128.30278740020185</v>
      </c>
      <c r="M484" s="1">
        <f t="shared" si="80"/>
        <v>4.0417036519475117E+24</v>
      </c>
      <c r="N484" s="2">
        <f t="shared" si="89"/>
        <v>130.98269495633798</v>
      </c>
      <c r="O484" s="2">
        <f t="shared" si="82"/>
        <v>35.586069608759303</v>
      </c>
      <c r="P484" s="2">
        <f t="shared" si="83"/>
        <v>-4.488915075930322E-2</v>
      </c>
      <c r="Q484" s="2">
        <f t="shared" si="84"/>
        <v>4.7951123144948156E-2</v>
      </c>
      <c r="R484" s="2">
        <v>139.99666445450077</v>
      </c>
      <c r="S484" s="2">
        <f t="shared" si="85"/>
        <v>35.730588441738995</v>
      </c>
      <c r="T484" s="2">
        <f t="shared" si="86"/>
        <v>-0.18940798373899526</v>
      </c>
      <c r="U484" s="2">
        <f t="shared" si="87"/>
        <v>0.85371432255523128</v>
      </c>
    </row>
    <row r="485" spans="1:21" x14ac:dyDescent="0.25">
      <c r="A485" t="s">
        <v>685</v>
      </c>
      <c r="B485" s="2">
        <v>3.083E-2</v>
      </c>
      <c r="C485" s="2">
        <v>8.5999999999999998E-4</v>
      </c>
      <c r="D485" s="2">
        <v>16.317900000000002</v>
      </c>
      <c r="E485" s="2">
        <v>7.9911599999999999E-2</v>
      </c>
      <c r="F485" s="2">
        <v>1.0522499999999999</v>
      </c>
      <c r="G485" s="2">
        <v>0.19827</v>
      </c>
      <c r="H485" s="2">
        <v>5.4685999999999998E-2</v>
      </c>
      <c r="I485" s="2">
        <v>3.8982999999999997E-2</v>
      </c>
      <c r="J485" s="2">
        <f t="shared" si="77"/>
        <v>0.31716460000000002</v>
      </c>
      <c r="K485" s="2">
        <f t="shared" si="88"/>
        <v>35.494413569999999</v>
      </c>
      <c r="L485" s="2">
        <f t="shared" si="79"/>
        <v>125.56908047917142</v>
      </c>
      <c r="M485" s="1">
        <f t="shared" si="80"/>
        <v>4.0510367493861675E+24</v>
      </c>
      <c r="N485" s="2">
        <f t="shared" si="89"/>
        <v>131.28516004533978</v>
      </c>
      <c r="O485" s="2">
        <f t="shared" si="82"/>
        <v>35.591078189675862</v>
      </c>
      <c r="P485" s="2">
        <f t="shared" si="83"/>
        <v>-9.666461967586315E-2</v>
      </c>
      <c r="Q485" s="2">
        <f t="shared" si="84"/>
        <v>9.2889297214211228E-2</v>
      </c>
      <c r="R485" s="2">
        <v>140.32241655898525</v>
      </c>
      <c r="S485" s="2">
        <f t="shared" si="85"/>
        <v>35.735635276389601</v>
      </c>
      <c r="T485" s="2">
        <f t="shared" si="86"/>
        <v>-0.24122170638960228</v>
      </c>
      <c r="U485" s="2">
        <f t="shared" si="87"/>
        <v>0.57844670904690332</v>
      </c>
    </row>
    <row r="486" spans="1:21" x14ac:dyDescent="0.25">
      <c r="A486" t="s">
        <v>686</v>
      </c>
      <c r="B486" s="2">
        <v>3.0859999999999999E-2</v>
      </c>
      <c r="C486" s="2">
        <v>8.7000000000000001E-4</v>
      </c>
      <c r="D486" s="2">
        <v>16.2028</v>
      </c>
      <c r="E486" s="2">
        <v>0.10406</v>
      </c>
      <c r="F486" s="2">
        <v>-1.43085</v>
      </c>
      <c r="G486" s="2">
        <v>8.8273000000000004E-2</v>
      </c>
      <c r="H486" s="2">
        <v>-7.6494000000000006E-2</v>
      </c>
      <c r="I486" s="2">
        <v>4.4047000000000003E-2</v>
      </c>
      <c r="J486" s="2">
        <f t="shared" si="77"/>
        <v>0.23638000000000001</v>
      </c>
      <c r="K486" s="2">
        <f t="shared" si="88"/>
        <v>35.424891270000003</v>
      </c>
      <c r="L486" s="2">
        <f t="shared" si="79"/>
        <v>121.61251052867669</v>
      </c>
      <c r="M486" s="1">
        <f t="shared" si="80"/>
        <v>4.0550368337347914E+24</v>
      </c>
      <c r="N486" s="2">
        <f t="shared" si="89"/>
        <v>131.41479395053295</v>
      </c>
      <c r="O486" s="2">
        <f t="shared" si="82"/>
        <v>35.593221292230943</v>
      </c>
      <c r="P486" s="2">
        <f t="shared" si="83"/>
        <v>-0.16833002223093985</v>
      </c>
      <c r="Q486" s="2">
        <f t="shared" si="84"/>
        <v>0.50710945142302288</v>
      </c>
      <c r="R486" s="2">
        <v>140.46203444722664</v>
      </c>
      <c r="S486" s="2">
        <f t="shared" si="85"/>
        <v>35.737794772160044</v>
      </c>
      <c r="T486" s="2">
        <f t="shared" si="86"/>
        <v>-0.31290350216004015</v>
      </c>
      <c r="U486" s="2">
        <f t="shared" si="87"/>
        <v>1.7522634062166649</v>
      </c>
    </row>
    <row r="487" spans="1:21" x14ac:dyDescent="0.25">
      <c r="A487" t="s">
        <v>681</v>
      </c>
      <c r="B487" s="2">
        <v>3.091E-2</v>
      </c>
      <c r="C487" s="2">
        <v>8.7000000000000001E-4</v>
      </c>
      <c r="D487" s="2">
        <v>15.991099999999999</v>
      </c>
      <c r="E487" s="2">
        <v>6.3935400000000003E-2</v>
      </c>
      <c r="F487" s="2">
        <v>0.51756999999999997</v>
      </c>
      <c r="G487" s="2">
        <v>0.18210000000000001</v>
      </c>
      <c r="H487" s="2">
        <v>-6.9694999999999993E-2</v>
      </c>
      <c r="I487" s="2">
        <v>3.3399999999999999E-2</v>
      </c>
      <c r="J487" s="2">
        <f t="shared" si="77"/>
        <v>0.2794354</v>
      </c>
      <c r="K487" s="2">
        <f t="shared" si="88"/>
        <v>35.478328140000002</v>
      </c>
      <c r="L487" s="2">
        <f t="shared" si="79"/>
        <v>124.64234983643469</v>
      </c>
      <c r="M487" s="1">
        <f t="shared" si="80"/>
        <v>4.0617038882260246E+24</v>
      </c>
      <c r="N487" s="2">
        <f t="shared" si="89"/>
        <v>131.63085847180523</v>
      </c>
      <c r="O487" s="2">
        <f t="shared" si="82"/>
        <v>35.59678856846466</v>
      </c>
      <c r="P487" s="2">
        <f t="shared" si="83"/>
        <v>-0.11846042846465821</v>
      </c>
      <c r="Q487" s="2">
        <f t="shared" si="84"/>
        <v>0.17971476171284737</v>
      </c>
      <c r="R487" s="2">
        <v>140.6947440514989</v>
      </c>
      <c r="S487" s="2">
        <f t="shared" si="85"/>
        <v>35.741389368763393</v>
      </c>
      <c r="T487" s="2">
        <f t="shared" si="86"/>
        <v>-0.26306122876339089</v>
      </c>
      <c r="U487" s="2">
        <f t="shared" si="87"/>
        <v>0.88623896761650467</v>
      </c>
    </row>
    <row r="488" spans="1:21" x14ac:dyDescent="0.25">
      <c r="A488" t="s">
        <v>676</v>
      </c>
      <c r="B488" s="2">
        <v>3.0960000000000001E-2</v>
      </c>
      <c r="C488" s="2">
        <v>8.7000000000000001E-4</v>
      </c>
      <c r="D488" s="2">
        <v>15.932700000000001</v>
      </c>
      <c r="E488" s="2">
        <v>4.6991100000000001E-2</v>
      </c>
      <c r="F488" s="2">
        <v>0.16331000000000001</v>
      </c>
      <c r="G488" s="2">
        <v>9.1745999999999994E-2</v>
      </c>
      <c r="H488" s="2">
        <v>-0.198625</v>
      </c>
      <c r="I488" s="2">
        <v>4.1149999999999999E-2</v>
      </c>
      <c r="J488" s="2">
        <f t="shared" si="77"/>
        <v>0.17988709999999999</v>
      </c>
      <c r="K488" s="2">
        <f t="shared" si="88"/>
        <v>35.771402820000006</v>
      </c>
      <c r="L488" s="2">
        <f t="shared" si="79"/>
        <v>142.65288657102718</v>
      </c>
      <c r="M488" s="1">
        <f t="shared" si="80"/>
        <v>4.0683712517518886E+24</v>
      </c>
      <c r="N488" s="2">
        <f t="shared" si="89"/>
        <v>131.84693300820783</v>
      </c>
      <c r="O488" s="2">
        <f t="shared" si="82"/>
        <v>35.600350158963408</v>
      </c>
      <c r="P488" s="2">
        <f t="shared" si="83"/>
        <v>0.17105266103659744</v>
      </c>
      <c r="Q488" s="2">
        <f t="shared" si="84"/>
        <v>0.9041898523112305</v>
      </c>
      <c r="R488" s="2">
        <v>140.92747005980021</v>
      </c>
      <c r="S488" s="2">
        <f t="shared" si="85"/>
        <v>35.744978277561898</v>
      </c>
      <c r="T488" s="2">
        <f t="shared" si="86"/>
        <v>2.6424542438107324E-2</v>
      </c>
      <c r="U488" s="2">
        <f t="shared" si="87"/>
        <v>2.1578184931088949E-2</v>
      </c>
    </row>
    <row r="489" spans="1:21" x14ac:dyDescent="0.25">
      <c r="A489" t="s">
        <v>655</v>
      </c>
      <c r="B489" s="2">
        <v>3.108E-2</v>
      </c>
      <c r="C489" s="2">
        <v>1.7799999999999999E-3</v>
      </c>
      <c r="D489" s="2">
        <v>17.463899999999999</v>
      </c>
      <c r="E489" s="2">
        <v>4.4728299999999999E-2</v>
      </c>
      <c r="F489" s="2">
        <v>-1.9951099999999999</v>
      </c>
      <c r="G489" s="2">
        <v>0.20963000000000001</v>
      </c>
      <c r="H489" s="2">
        <v>0.20113</v>
      </c>
      <c r="I489" s="2">
        <v>3.8240999999999997E-2</v>
      </c>
      <c r="J489" s="2">
        <f t="shared" si="77"/>
        <v>0.29259930000000001</v>
      </c>
      <c r="K489" s="2">
        <f t="shared" si="88"/>
        <v>35.734081930000002</v>
      </c>
      <c r="L489" s="2">
        <f t="shared" si="79"/>
        <v>140.22207387195897</v>
      </c>
      <c r="M489" s="1">
        <f t="shared" si="80"/>
        <v>4.0843741849386644E+24</v>
      </c>
      <c r="N489" s="2">
        <f t="shared" si="89"/>
        <v>132.36555275287915</v>
      </c>
      <c r="O489" s="2">
        <f t="shared" si="82"/>
        <v>35.608874887911732</v>
      </c>
      <c r="P489" s="2">
        <f t="shared" si="83"/>
        <v>0.12520704208827027</v>
      </c>
      <c r="Q489" s="2">
        <f t="shared" si="84"/>
        <v>0.18310952921425822</v>
      </c>
      <c r="R489" s="2">
        <v>141.48607940257907</v>
      </c>
      <c r="S489" s="2">
        <f t="shared" si="85"/>
        <v>35.753568561985446</v>
      </c>
      <c r="T489" s="2">
        <f t="shared" si="86"/>
        <v>-1.9486631985444092E-2</v>
      </c>
      <c r="U489" s="2">
        <f t="shared" si="87"/>
        <v>4.4353408574291184E-3</v>
      </c>
    </row>
    <row r="490" spans="1:21" x14ac:dyDescent="0.25">
      <c r="A490" t="s">
        <v>639</v>
      </c>
      <c r="B490" s="2">
        <v>3.108E-2</v>
      </c>
      <c r="C490" s="2">
        <v>8.5999999999999998E-4</v>
      </c>
      <c r="D490" s="2">
        <v>16.672499999999999</v>
      </c>
      <c r="E490" s="2">
        <v>2.7219900000000002E-2</v>
      </c>
      <c r="F490" s="2">
        <v>-0.73058599999999996</v>
      </c>
      <c r="G490" s="2">
        <v>0.12296</v>
      </c>
      <c r="H490" s="2">
        <v>0.16249</v>
      </c>
      <c r="I490" s="2">
        <v>2.3123999999999999E-2</v>
      </c>
      <c r="J490" s="2">
        <f t="shared" si="77"/>
        <v>0.17330390000000001</v>
      </c>
      <c r="K490" s="2">
        <f t="shared" si="88"/>
        <v>35.249510158</v>
      </c>
      <c r="L490" s="2">
        <f t="shared" si="79"/>
        <v>112.17653772768647</v>
      </c>
      <c r="M490" s="1">
        <f t="shared" si="80"/>
        <v>4.0843741849386644E+24</v>
      </c>
      <c r="N490" s="2">
        <f t="shared" si="89"/>
        <v>132.36555275287915</v>
      </c>
      <c r="O490" s="2">
        <f t="shared" si="82"/>
        <v>35.608874887911732</v>
      </c>
      <c r="P490" s="2">
        <f t="shared" si="83"/>
        <v>-0.35936472991173218</v>
      </c>
      <c r="Q490" s="2">
        <f t="shared" si="84"/>
        <v>4.299859146007238</v>
      </c>
      <c r="R490" s="2">
        <v>141.48607940257907</v>
      </c>
      <c r="S490" s="2">
        <f t="shared" si="85"/>
        <v>35.753568561985446</v>
      </c>
      <c r="T490" s="2">
        <f t="shared" si="86"/>
        <v>-0.50405840398544655</v>
      </c>
      <c r="U490" s="2">
        <f t="shared" si="87"/>
        <v>8.4595068754909253</v>
      </c>
    </row>
    <row r="491" spans="1:21" x14ac:dyDescent="0.25">
      <c r="A491" t="s">
        <v>639</v>
      </c>
      <c r="B491" s="2">
        <v>3.108E-2</v>
      </c>
      <c r="C491" s="2">
        <v>8.5999999999999998E-4</v>
      </c>
      <c r="D491" s="2">
        <v>16.793900000000001</v>
      </c>
      <c r="E491" s="2">
        <v>8.3171899999999993E-2</v>
      </c>
      <c r="F491" s="2">
        <v>-0.46157199999999998</v>
      </c>
      <c r="G491" s="2">
        <v>0.11649</v>
      </c>
      <c r="H491" s="2">
        <v>0.25868999999999998</v>
      </c>
      <c r="I491" s="2">
        <v>3.8898000000000002E-2</v>
      </c>
      <c r="J491" s="2">
        <f t="shared" si="77"/>
        <v>0.23855989999999999</v>
      </c>
      <c r="K491" s="2">
        <f t="shared" si="88"/>
        <v>35.109349215999998</v>
      </c>
      <c r="L491" s="2">
        <f t="shared" si="79"/>
        <v>105.16466511305329</v>
      </c>
      <c r="M491" s="1">
        <f t="shared" si="80"/>
        <v>4.0843741849386644E+24</v>
      </c>
      <c r="N491" s="2">
        <f t="shared" si="89"/>
        <v>132.36555275287915</v>
      </c>
      <c r="O491" s="2">
        <f t="shared" si="82"/>
        <v>35.608874887911732</v>
      </c>
      <c r="P491" s="2">
        <f t="shared" si="83"/>
        <v>-0.49952567191173358</v>
      </c>
      <c r="Q491" s="2">
        <f t="shared" si="84"/>
        <v>4.3845066910448605</v>
      </c>
      <c r="R491" s="2">
        <v>141.48607940257907</v>
      </c>
      <c r="S491" s="2">
        <f t="shared" si="85"/>
        <v>35.753568561985446</v>
      </c>
      <c r="T491" s="2">
        <f t="shared" si="86"/>
        <v>-0.64421934598544794</v>
      </c>
      <c r="U491" s="2">
        <f t="shared" si="87"/>
        <v>7.2924361800441666</v>
      </c>
    </row>
    <row r="492" spans="1:21" x14ac:dyDescent="0.25">
      <c r="A492" t="s">
        <v>687</v>
      </c>
      <c r="B492" s="2">
        <v>3.1099999999999999E-2</v>
      </c>
      <c r="C492" s="2">
        <v>8.5999999999999998E-4</v>
      </c>
      <c r="D492" s="2">
        <v>16.097799999999999</v>
      </c>
      <c r="E492" s="2">
        <v>5.2245E-2</v>
      </c>
      <c r="F492" s="2">
        <v>1.0905499999999999</v>
      </c>
      <c r="G492" s="2">
        <v>0.13569999999999999</v>
      </c>
      <c r="H492" s="2">
        <v>-3.7134E-2</v>
      </c>
      <c r="I492" s="2">
        <v>3.1026000000000001E-2</v>
      </c>
      <c r="J492" s="2">
        <f t="shared" si="77"/>
        <v>0.21897099999999997</v>
      </c>
      <c r="K492" s="2">
        <f t="shared" si="88"/>
        <v>35.567340270000003</v>
      </c>
      <c r="L492" s="2">
        <f t="shared" si="79"/>
        <v>129.857803901464</v>
      </c>
      <c r="M492" s="1">
        <f t="shared" si="80"/>
        <v>4.0870415134942539E+24</v>
      </c>
      <c r="N492" s="2">
        <f t="shared" si="89"/>
        <v>132.45199498433192</v>
      </c>
      <c r="O492" s="2">
        <f t="shared" si="82"/>
        <v>35.610292520005125</v>
      </c>
      <c r="P492" s="2">
        <f t="shared" si="83"/>
        <v>-4.2952250005122039E-2</v>
      </c>
      <c r="Q492" s="2">
        <f t="shared" si="84"/>
        <v>3.8476772379773337E-2</v>
      </c>
      <c r="R492" s="2">
        <v>141.57919014453714</v>
      </c>
      <c r="S492" s="2">
        <f t="shared" si="85"/>
        <v>35.754997118832478</v>
      </c>
      <c r="T492" s="2">
        <f t="shared" si="86"/>
        <v>-0.18765684883247502</v>
      </c>
      <c r="U492" s="2">
        <f t="shared" si="87"/>
        <v>0.73443883860218206</v>
      </c>
    </row>
    <row r="493" spans="1:21" x14ac:dyDescent="0.25">
      <c r="A493" t="s">
        <v>688</v>
      </c>
      <c r="B493" s="2">
        <v>3.1140000000000001E-2</v>
      </c>
      <c r="C493" s="2">
        <v>8.7000000000000001E-4</v>
      </c>
      <c r="D493" s="2">
        <v>16.349599999999999</v>
      </c>
      <c r="E493" s="2">
        <v>3.8031000000000002E-2</v>
      </c>
      <c r="F493" s="2">
        <v>1.1240000000000001</v>
      </c>
      <c r="G493" s="2">
        <v>0.29643000000000003</v>
      </c>
      <c r="H493" s="2">
        <v>4.0009000000000003E-2</v>
      </c>
      <c r="I493" s="2">
        <v>3.1927999999999998E-2</v>
      </c>
      <c r="J493" s="2">
        <f t="shared" si="77"/>
        <v>0.36638900000000002</v>
      </c>
      <c r="K493" s="2">
        <f t="shared" si="88"/>
        <v>35.582599829999999</v>
      </c>
      <c r="L493" s="2">
        <f t="shared" si="79"/>
        <v>130.7735658611048</v>
      </c>
      <c r="M493" s="1">
        <f t="shared" si="80"/>
        <v>4.092376318898967E+24</v>
      </c>
      <c r="N493" s="2">
        <f t="shared" si="89"/>
        <v>132.62488425310357</v>
      </c>
      <c r="O493" s="2">
        <f t="shared" si="82"/>
        <v>35.613125089419356</v>
      </c>
      <c r="P493" s="2">
        <f t="shared" si="83"/>
        <v>-3.0525259419356132E-2</v>
      </c>
      <c r="Q493" s="2">
        <f t="shared" si="84"/>
        <v>6.9411890663133042E-3</v>
      </c>
      <c r="R493" s="2">
        <v>141.76541950062602</v>
      </c>
      <c r="S493" s="2">
        <f t="shared" si="85"/>
        <v>35.757851536760711</v>
      </c>
      <c r="T493" s="2">
        <f t="shared" si="86"/>
        <v>-0.17525170676071156</v>
      </c>
      <c r="U493" s="2">
        <f t="shared" si="87"/>
        <v>0.22879138085257011</v>
      </c>
    </row>
    <row r="494" spans="1:21" x14ac:dyDescent="0.25">
      <c r="A494" t="s">
        <v>688</v>
      </c>
      <c r="B494" s="2">
        <v>3.1140000000000001E-2</v>
      </c>
      <c r="C494" s="2">
        <v>8.7000000000000001E-4</v>
      </c>
      <c r="D494" s="2">
        <v>16.2469</v>
      </c>
      <c r="E494" s="2">
        <v>2.7168000000000001E-2</v>
      </c>
      <c r="F494" s="2">
        <v>0.83387999999999995</v>
      </c>
      <c r="G494" s="2">
        <v>5.0831000000000001E-2</v>
      </c>
      <c r="H494" s="2">
        <v>3.3607999999999999E-2</v>
      </c>
      <c r="I494" s="2">
        <v>2.2554999999999999E-2</v>
      </c>
      <c r="J494" s="2">
        <f t="shared" si="77"/>
        <v>0.100554</v>
      </c>
      <c r="K494" s="2">
        <f t="shared" si="88"/>
        <v>35.457287319999999</v>
      </c>
      <c r="L494" s="2">
        <f t="shared" si="79"/>
        <v>123.44044082757046</v>
      </c>
      <c r="M494" s="1">
        <f t="shared" si="80"/>
        <v>4.092376318898967E+24</v>
      </c>
      <c r="N494" s="2">
        <f t="shared" si="89"/>
        <v>132.62488425310357</v>
      </c>
      <c r="O494" s="2">
        <f t="shared" si="82"/>
        <v>35.613125089419356</v>
      </c>
      <c r="P494" s="2">
        <f t="shared" si="83"/>
        <v>-0.15583776941935668</v>
      </c>
      <c r="Q494" s="2">
        <f t="shared" si="84"/>
        <v>2.4018547701410315</v>
      </c>
      <c r="R494" s="2">
        <v>141.76541950062602</v>
      </c>
      <c r="S494" s="2">
        <f t="shared" si="85"/>
        <v>35.757851536760711</v>
      </c>
      <c r="T494" s="2">
        <f t="shared" si="86"/>
        <v>-0.3005642167607121</v>
      </c>
      <c r="U494" s="2">
        <f t="shared" si="87"/>
        <v>8.9346150869027472</v>
      </c>
    </row>
    <row r="495" spans="1:21" x14ac:dyDescent="0.25">
      <c r="A495" t="s">
        <v>693</v>
      </c>
      <c r="B495" s="2">
        <v>3.116E-2</v>
      </c>
      <c r="C495" s="2">
        <v>8.5999999999999998E-4</v>
      </c>
      <c r="D495" s="2">
        <v>16.511399999999998</v>
      </c>
      <c r="E495" s="2">
        <v>3.11547E-2</v>
      </c>
      <c r="F495" s="2">
        <v>-1.6069599999999999</v>
      </c>
      <c r="G495" s="2">
        <v>7.4874999999999997E-2</v>
      </c>
      <c r="H495" s="2">
        <v>-2.7281E-2</v>
      </c>
      <c r="I495" s="2">
        <v>2.6522E-2</v>
      </c>
      <c r="J495" s="2">
        <f t="shared" si="77"/>
        <v>0.13255169999999999</v>
      </c>
      <c r="K495" s="2">
        <f t="shared" si="88"/>
        <v>35.553566410000002</v>
      </c>
      <c r="L495" s="2">
        <f t="shared" si="79"/>
        <v>129.03671015433497</v>
      </c>
      <c r="M495" s="1">
        <f t="shared" si="80"/>
        <v>4.0950437957451733E+24</v>
      </c>
      <c r="N495" s="2">
        <f t="shared" si="89"/>
        <v>132.71133129032793</v>
      </c>
      <c r="O495" s="2">
        <f t="shared" si="82"/>
        <v>35.614540029045855</v>
      </c>
      <c r="P495" s="2">
        <f t="shared" si="83"/>
        <v>-6.0973619045853411E-2</v>
      </c>
      <c r="Q495" s="2">
        <f t="shared" si="84"/>
        <v>0.21159886898761365</v>
      </c>
      <c r="R495" s="2">
        <v>141.85853811463733</v>
      </c>
      <c r="S495" s="2">
        <f t="shared" si="85"/>
        <v>35.759277400147589</v>
      </c>
      <c r="T495" s="2">
        <f t="shared" si="86"/>
        <v>-0.20571099014758687</v>
      </c>
      <c r="U495" s="2">
        <f t="shared" si="87"/>
        <v>2.4084874359707844</v>
      </c>
    </row>
    <row r="496" spans="1:21" x14ac:dyDescent="0.25">
      <c r="A496" t="s">
        <v>689</v>
      </c>
      <c r="B496" s="2">
        <v>3.117E-2</v>
      </c>
      <c r="C496" s="2">
        <v>8.5999999999999998E-4</v>
      </c>
      <c r="D496" s="2">
        <v>16.374700000000001</v>
      </c>
      <c r="E496" s="2">
        <v>4.0048899999999998E-2</v>
      </c>
      <c r="F496" s="2">
        <v>1.3616999999999999</v>
      </c>
      <c r="G496" s="2">
        <v>0.16081000000000001</v>
      </c>
      <c r="H496" s="2">
        <v>6.5588999999999995E-2</v>
      </c>
      <c r="I496" s="2">
        <v>3.3306000000000002E-2</v>
      </c>
      <c r="J496" s="2">
        <f t="shared" si="77"/>
        <v>0.23416490000000001</v>
      </c>
      <c r="K496" s="2">
        <f t="shared" si="88"/>
        <v>35.562576329999999</v>
      </c>
      <c r="L496" s="2">
        <f t="shared" si="79"/>
        <v>129.57322433427154</v>
      </c>
      <c r="M496" s="1">
        <f t="shared" si="80"/>
        <v>4.0963775527035981E+24</v>
      </c>
      <c r="N496" s="2">
        <f t="shared" si="89"/>
        <v>132.75455540962898</v>
      </c>
      <c r="O496" s="2">
        <f t="shared" si="82"/>
        <v>35.615247163092221</v>
      </c>
      <c r="P496" s="2">
        <f t="shared" si="83"/>
        <v>-5.2670833092221869E-2</v>
      </c>
      <c r="Q496" s="2">
        <f t="shared" si="84"/>
        <v>5.0593739537277457E-2</v>
      </c>
      <c r="R496" s="2">
        <v>141.90509840560858</v>
      </c>
      <c r="S496" s="2">
        <f t="shared" si="85"/>
        <v>35.759989995950001</v>
      </c>
      <c r="T496" s="2">
        <f t="shared" si="86"/>
        <v>-0.19741366595000187</v>
      </c>
      <c r="U496" s="2">
        <f t="shared" si="87"/>
        <v>0.71074012140822873</v>
      </c>
    </row>
    <row r="497" spans="1:21" x14ac:dyDescent="0.25">
      <c r="A497" t="s">
        <v>690</v>
      </c>
      <c r="B497" s="2">
        <v>3.1179999999999999E-2</v>
      </c>
      <c r="C497" s="2">
        <v>8.7000000000000001E-4</v>
      </c>
      <c r="D497" s="2">
        <v>16.3293</v>
      </c>
      <c r="E497" s="2">
        <v>6.3876299999999997E-2</v>
      </c>
      <c r="F497" s="2">
        <v>-1.8273000000000001E-2</v>
      </c>
      <c r="G497" s="2">
        <v>0.17632</v>
      </c>
      <c r="H497" s="2">
        <v>-3.8482000000000002E-2</v>
      </c>
      <c r="I497" s="2">
        <v>4.0854000000000001E-2</v>
      </c>
      <c r="J497" s="2">
        <f t="shared" si="77"/>
        <v>0.28105029999999998</v>
      </c>
      <c r="K497" s="2">
        <f t="shared" si="88"/>
        <v>35.640062529000005</v>
      </c>
      <c r="L497" s="2">
        <f t="shared" si="79"/>
        <v>134.28036275094809</v>
      </c>
      <c r="M497" s="1">
        <f t="shared" si="80"/>
        <v>4.0977113220186621E+24</v>
      </c>
      <c r="N497" s="2">
        <f t="shared" si="89"/>
        <v>132.79777992938142</v>
      </c>
      <c r="O497" s="2">
        <f t="shared" si="82"/>
        <v>35.615954073485355</v>
      </c>
      <c r="P497" s="2">
        <f t="shared" si="83"/>
        <v>2.4108455514650018E-2</v>
      </c>
      <c r="Q497" s="2">
        <f t="shared" si="84"/>
        <v>7.3581844595658162E-3</v>
      </c>
      <c r="R497" s="2">
        <v>141.95165935254698</v>
      </c>
      <c r="S497" s="2">
        <f t="shared" si="85"/>
        <v>35.76070236801641</v>
      </c>
      <c r="T497" s="2">
        <f t="shared" si="86"/>
        <v>-0.1206398390164054</v>
      </c>
      <c r="U497" s="2">
        <f t="shared" si="87"/>
        <v>0.18425250100022833</v>
      </c>
    </row>
    <row r="498" spans="1:21" x14ac:dyDescent="0.25">
      <c r="A498" t="s">
        <v>691</v>
      </c>
      <c r="B498" s="2">
        <v>3.1199999999999999E-2</v>
      </c>
      <c r="C498" s="2">
        <v>8.7000000000000001E-4</v>
      </c>
      <c r="D498" s="2">
        <v>16.290299999999998</v>
      </c>
      <c r="E498" s="2">
        <v>4.1560199999999999E-2</v>
      </c>
      <c r="F498" s="2">
        <v>-1.2054</v>
      </c>
      <c r="G498" s="2">
        <v>0.22470999999999999</v>
      </c>
      <c r="H498" s="2">
        <v>-5.6702000000000002E-2</v>
      </c>
      <c r="I498" s="2">
        <v>3.3189000000000003E-2</v>
      </c>
      <c r="J498" s="2">
        <f t="shared" si="77"/>
        <v>0.29945920000000004</v>
      </c>
      <c r="K498" s="2">
        <f t="shared" si="88"/>
        <v>35.483583459999998</v>
      </c>
      <c r="L498" s="2">
        <f t="shared" si="79"/>
        <v>124.9443701234924</v>
      </c>
      <c r="M498" s="1">
        <f t="shared" si="80"/>
        <v>4.1003788977179763E+24</v>
      </c>
      <c r="N498" s="2">
        <f t="shared" si="89"/>
        <v>132.88423017021682</v>
      </c>
      <c r="O498" s="2">
        <f t="shared" si="82"/>
        <v>35.617367223885154</v>
      </c>
      <c r="P498" s="2">
        <f t="shared" si="83"/>
        <v>-0.13378376388515534</v>
      </c>
      <c r="Q498" s="2">
        <f t="shared" si="84"/>
        <v>0.19958665539089901</v>
      </c>
      <c r="R498" s="2">
        <v>142.04478321429525</v>
      </c>
      <c r="S498" s="2">
        <f t="shared" si="85"/>
        <v>35.762126441514468</v>
      </c>
      <c r="T498" s="2">
        <f t="shared" si="86"/>
        <v>-0.27854298151446955</v>
      </c>
      <c r="U498" s="2">
        <f t="shared" si="87"/>
        <v>0.86518527592446459</v>
      </c>
    </row>
    <row r="499" spans="1:21" x14ac:dyDescent="0.25">
      <c r="A499" t="s">
        <v>691</v>
      </c>
      <c r="B499" s="2">
        <v>3.1199999999999999E-2</v>
      </c>
      <c r="C499" s="2">
        <v>8.7000000000000001E-4</v>
      </c>
      <c r="D499" s="2">
        <v>16.2545</v>
      </c>
      <c r="E499" s="2">
        <v>2.85756E-2</v>
      </c>
      <c r="F499" s="2">
        <v>-1.0784899999999999</v>
      </c>
      <c r="G499" s="2">
        <v>3.8739000000000003E-2</v>
      </c>
      <c r="H499" s="2">
        <v>-0.102398</v>
      </c>
      <c r="I499" s="2">
        <v>2.3026000000000001E-2</v>
      </c>
      <c r="J499" s="2">
        <f t="shared" si="77"/>
        <v>9.0340600000000007E-2</v>
      </c>
      <c r="K499" s="2">
        <f t="shared" si="88"/>
        <v>35.609467710000004</v>
      </c>
      <c r="L499" s="2">
        <f t="shared" si="79"/>
        <v>132.40169409884388</v>
      </c>
      <c r="M499" s="1">
        <f t="shared" si="80"/>
        <v>4.1003788977179763E+24</v>
      </c>
      <c r="N499" s="2">
        <f t="shared" si="89"/>
        <v>132.88423017021682</v>
      </c>
      <c r="O499" s="2">
        <f t="shared" si="82"/>
        <v>35.617367223885154</v>
      </c>
      <c r="P499" s="2">
        <f t="shared" si="83"/>
        <v>-7.8995138851496449E-3</v>
      </c>
      <c r="Q499" s="2">
        <f t="shared" si="84"/>
        <v>7.6460087795648659E-3</v>
      </c>
      <c r="R499" s="2">
        <v>142.04478321429525</v>
      </c>
      <c r="S499" s="2">
        <f t="shared" si="85"/>
        <v>35.762126441514468</v>
      </c>
      <c r="T499" s="2">
        <f t="shared" si="86"/>
        <v>-0.15265873151446385</v>
      </c>
      <c r="U499" s="2">
        <f t="shared" si="87"/>
        <v>2.8554683942083443</v>
      </c>
    </row>
    <row r="500" spans="1:21" x14ac:dyDescent="0.25">
      <c r="A500" t="s">
        <v>691</v>
      </c>
      <c r="B500" s="2">
        <v>3.1199999999999999E-2</v>
      </c>
      <c r="C500" s="2">
        <v>8.7000000000000001E-4</v>
      </c>
      <c r="D500" s="2">
        <v>16.3202</v>
      </c>
      <c r="E500" s="2">
        <v>3.4335400000000002E-2</v>
      </c>
      <c r="F500" s="2">
        <v>-1.4426000000000001</v>
      </c>
      <c r="G500" s="2">
        <v>6.5320000000000003E-2</v>
      </c>
      <c r="H500" s="2">
        <v>-5.4046999999999998E-2</v>
      </c>
      <c r="I500" s="2">
        <v>2.7002000000000002E-2</v>
      </c>
      <c r="J500" s="2">
        <f t="shared" si="77"/>
        <v>0.1266574</v>
      </c>
      <c r="K500" s="2">
        <f t="shared" si="88"/>
        <v>35.470304909999996</v>
      </c>
      <c r="L500" s="2">
        <f t="shared" si="79"/>
        <v>124.18266679872006</v>
      </c>
      <c r="M500" s="1">
        <f t="shared" si="80"/>
        <v>4.1003788977179763E+24</v>
      </c>
      <c r="N500" s="2">
        <f t="shared" si="89"/>
        <v>132.88423017021682</v>
      </c>
      <c r="O500" s="2">
        <f t="shared" si="82"/>
        <v>35.617367223885154</v>
      </c>
      <c r="P500" s="2">
        <f t="shared" si="83"/>
        <v>-0.14706231388515789</v>
      </c>
      <c r="Q500" s="2">
        <f t="shared" si="84"/>
        <v>1.3481606674790882</v>
      </c>
      <c r="R500" s="2">
        <v>142.04478321429525</v>
      </c>
      <c r="S500" s="2">
        <f t="shared" si="85"/>
        <v>35.762126441514468</v>
      </c>
      <c r="T500" s="2">
        <f t="shared" si="86"/>
        <v>-0.2918215315144721</v>
      </c>
      <c r="U500" s="2">
        <f t="shared" si="87"/>
        <v>5.3085208492031377</v>
      </c>
    </row>
    <row r="501" spans="1:21" x14ac:dyDescent="0.25">
      <c r="A501" t="s">
        <v>692</v>
      </c>
      <c r="B501" s="2">
        <v>3.1210000000000002E-2</v>
      </c>
      <c r="C501" s="2">
        <v>8.5999999999999998E-4</v>
      </c>
      <c r="D501" s="2">
        <v>16.654199999999999</v>
      </c>
      <c r="E501" s="2">
        <v>4.1100200000000003E-2</v>
      </c>
      <c r="F501" s="2">
        <v>0.30314000000000002</v>
      </c>
      <c r="G501" s="2">
        <v>0.12107999999999999</v>
      </c>
      <c r="H501" s="2">
        <v>7.0683999999999997E-2</v>
      </c>
      <c r="I501" s="2">
        <v>2.8093E-2</v>
      </c>
      <c r="J501" s="2">
        <f t="shared" si="77"/>
        <v>0.1902732</v>
      </c>
      <c r="K501" s="2">
        <f t="shared" si="88"/>
        <v>35.670520660000001</v>
      </c>
      <c r="L501" s="2">
        <f t="shared" si="79"/>
        <v>136.17711589956565</v>
      </c>
      <c r="M501" s="1">
        <f t="shared" si="80"/>
        <v>4.1017127041018614E+24</v>
      </c>
      <c r="N501" s="2">
        <f t="shared" si="89"/>
        <v>132.92745589128796</v>
      </c>
      <c r="O501" s="2">
        <f t="shared" si="82"/>
        <v>35.618073464178089</v>
      </c>
      <c r="P501" s="2">
        <f t="shared" si="83"/>
        <v>5.2447195821912374E-2</v>
      </c>
      <c r="Q501" s="2">
        <f t="shared" si="84"/>
        <v>7.5978252643283992E-2</v>
      </c>
      <c r="R501" s="2">
        <v>142.09134612909025</v>
      </c>
      <c r="S501" s="2">
        <f t="shared" si="85"/>
        <v>35.762838143232401</v>
      </c>
      <c r="T501" s="2">
        <f t="shared" si="86"/>
        <v>-9.2317483232399411E-2</v>
      </c>
      <c r="U501" s="2">
        <f t="shared" si="87"/>
        <v>0.2354033657742442</v>
      </c>
    </row>
    <row r="502" spans="1:21" x14ac:dyDescent="0.25">
      <c r="A502" t="s">
        <v>692</v>
      </c>
      <c r="B502" s="2">
        <v>3.1210000000000002E-2</v>
      </c>
      <c r="C502" s="2">
        <v>8.5999999999999998E-4</v>
      </c>
      <c r="D502" s="2">
        <v>16.6678</v>
      </c>
      <c r="E502" s="2">
        <v>3.5105999999999998E-2</v>
      </c>
      <c r="F502" s="2">
        <v>0.22867000000000001</v>
      </c>
      <c r="G502" s="2">
        <v>4.2042999999999997E-2</v>
      </c>
      <c r="H502" s="2">
        <v>8.3887000000000003E-2</v>
      </c>
      <c r="I502" s="2">
        <v>2.2449E-2</v>
      </c>
      <c r="J502" s="2">
        <f t="shared" si="77"/>
        <v>9.9597999999999992E-2</v>
      </c>
      <c r="K502" s="2">
        <f t="shared" si="88"/>
        <v>35.631848179999999</v>
      </c>
      <c r="L502" s="2">
        <f t="shared" si="79"/>
        <v>133.77336017622252</v>
      </c>
      <c r="M502" s="1">
        <f t="shared" si="80"/>
        <v>4.1017127041018614E+24</v>
      </c>
      <c r="N502" s="2">
        <f t="shared" si="89"/>
        <v>132.92745589128796</v>
      </c>
      <c r="O502" s="2">
        <f t="shared" si="82"/>
        <v>35.618073464178089</v>
      </c>
      <c r="P502" s="2">
        <f t="shared" si="83"/>
        <v>1.3774715821909922E-2</v>
      </c>
      <c r="Q502" s="2">
        <f t="shared" si="84"/>
        <v>1.9127757656783258E-2</v>
      </c>
      <c r="R502" s="2">
        <v>142.09134612909025</v>
      </c>
      <c r="S502" s="2">
        <f t="shared" si="85"/>
        <v>35.762838143232401</v>
      </c>
      <c r="T502" s="2">
        <f t="shared" si="86"/>
        <v>-0.13098996323240186</v>
      </c>
      <c r="U502" s="2">
        <f t="shared" si="87"/>
        <v>1.7297160105850862</v>
      </c>
    </row>
    <row r="503" spans="1:21" x14ac:dyDescent="0.25">
      <c r="A503" t="s">
        <v>692</v>
      </c>
      <c r="B503" s="2">
        <v>3.1210000000000002E-2</v>
      </c>
      <c r="C503" s="2">
        <v>8.5999999999999998E-4</v>
      </c>
      <c r="D503" s="2">
        <v>16.6694</v>
      </c>
      <c r="E503" s="2">
        <v>3.9594499999999998E-2</v>
      </c>
      <c r="F503" s="2">
        <v>0.18417</v>
      </c>
      <c r="G503" s="2">
        <v>7.1310999999999999E-2</v>
      </c>
      <c r="H503" s="2">
        <v>6.4410999999999996E-2</v>
      </c>
      <c r="I503" s="2">
        <v>2.6738999999999999E-2</v>
      </c>
      <c r="J503" s="2">
        <f t="shared" si="77"/>
        <v>0.1376445</v>
      </c>
      <c r="K503" s="2">
        <f t="shared" si="88"/>
        <v>35.687866560000003</v>
      </c>
      <c r="L503" s="2">
        <f t="shared" si="79"/>
        <v>137.269266174324</v>
      </c>
      <c r="M503" s="1">
        <f t="shared" si="80"/>
        <v>4.1017127041018614E+24</v>
      </c>
      <c r="N503" s="2">
        <f t="shared" si="89"/>
        <v>132.92745589128796</v>
      </c>
      <c r="O503" s="2">
        <f t="shared" si="82"/>
        <v>35.618073464178089</v>
      </c>
      <c r="P503" s="2">
        <f t="shared" si="83"/>
        <v>6.9793095821914619E-2</v>
      </c>
      <c r="Q503" s="2">
        <f t="shared" si="84"/>
        <v>0.25710303334842499</v>
      </c>
      <c r="R503" s="2">
        <v>142.09134612909025</v>
      </c>
      <c r="S503" s="2">
        <f t="shared" si="85"/>
        <v>35.762838143232401</v>
      </c>
      <c r="T503" s="2">
        <f t="shared" si="86"/>
        <v>-7.4971583232397165E-2</v>
      </c>
      <c r="U503" s="2">
        <f t="shared" si="87"/>
        <v>0.29667137159252577</v>
      </c>
    </row>
    <row r="504" spans="1:21" x14ac:dyDescent="0.25">
      <c r="A504" t="s">
        <v>694</v>
      </c>
      <c r="B504" s="2">
        <v>3.1320000000000001E-2</v>
      </c>
      <c r="C504" s="2">
        <v>8.5999999999999998E-4</v>
      </c>
      <c r="D504" s="2">
        <v>17.225200000000001</v>
      </c>
      <c r="E504" s="2">
        <v>6.0151999999999997E-2</v>
      </c>
      <c r="F504" s="2">
        <v>-1.7549600000000001</v>
      </c>
      <c r="G504" s="2">
        <v>0.17330000000000001</v>
      </c>
      <c r="H504" s="2">
        <v>0.24188000000000001</v>
      </c>
      <c r="I504" s="2">
        <v>3.1986000000000001E-2</v>
      </c>
      <c r="J504" s="2">
        <f t="shared" si="77"/>
        <v>0.26543800000000001</v>
      </c>
      <c r="K504" s="2">
        <f t="shared" si="88"/>
        <v>35.403136480000001</v>
      </c>
      <c r="L504" s="2">
        <f t="shared" si="79"/>
        <v>120.4002243019643</v>
      </c>
      <c r="M504" s="1">
        <f t="shared" si="80"/>
        <v>4.1163853897744357E+24</v>
      </c>
      <c r="N504" s="2">
        <f t="shared" si="89"/>
        <v>133.40296524999985</v>
      </c>
      <c r="O504" s="2">
        <f t="shared" si="82"/>
        <v>35.625827415421391</v>
      </c>
      <c r="P504" s="2">
        <f t="shared" si="83"/>
        <v>-0.22269093542139018</v>
      </c>
      <c r="Q504" s="2">
        <f t="shared" si="84"/>
        <v>0.70384800873036257</v>
      </c>
      <c r="R504" s="2">
        <v>142.60358148205316</v>
      </c>
      <c r="S504" s="2">
        <f t="shared" si="85"/>
        <v>35.770652164688642</v>
      </c>
      <c r="T504" s="2">
        <f t="shared" si="86"/>
        <v>-0.36751568468864093</v>
      </c>
      <c r="U504" s="2">
        <f t="shared" si="87"/>
        <v>1.9170152340031112</v>
      </c>
    </row>
    <row r="505" spans="1:21" x14ac:dyDescent="0.25">
      <c r="A505" t="s">
        <v>695</v>
      </c>
      <c r="B505" s="2">
        <v>3.143E-2</v>
      </c>
      <c r="C505" s="2">
        <v>8.5999999999999998E-4</v>
      </c>
      <c r="D505" s="2">
        <v>16.625599999999999</v>
      </c>
      <c r="E505" s="2">
        <v>5.0345099999999997E-2</v>
      </c>
      <c r="F505" s="2">
        <v>-1.28742</v>
      </c>
      <c r="G505" s="2">
        <v>0.13594000000000001</v>
      </c>
      <c r="H505" s="2">
        <v>1.1861999999999999E-2</v>
      </c>
      <c r="I505" s="2">
        <v>3.5987999999999999E-2</v>
      </c>
      <c r="J505" s="2">
        <f t="shared" si="77"/>
        <v>0.2222731</v>
      </c>
      <c r="K505" s="2">
        <f t="shared" si="88"/>
        <v>35.592221199999997</v>
      </c>
      <c r="L505" s="2">
        <f t="shared" si="79"/>
        <v>131.35428355510982</v>
      </c>
      <c r="M505" s="1">
        <f t="shared" si="80"/>
        <v>4.1310595702691043E+24</v>
      </c>
      <c r="N505" s="2">
        <f t="shared" si="89"/>
        <v>133.87852305259659</v>
      </c>
      <c r="O505" s="2">
        <f t="shared" si="82"/>
        <v>35.633554562884726</v>
      </c>
      <c r="P505" s="2">
        <f t="shared" si="83"/>
        <v>-4.1333362884728331E-2</v>
      </c>
      <c r="Q505" s="2">
        <f t="shared" si="84"/>
        <v>3.4580213376718537E-2</v>
      </c>
      <c r="R505" s="2">
        <v>143.11589619349343</v>
      </c>
      <c r="S505" s="2">
        <f t="shared" si="85"/>
        <v>35.778439372352437</v>
      </c>
      <c r="T505" s="2">
        <f t="shared" si="86"/>
        <v>-0.18621817235244009</v>
      </c>
      <c r="U505" s="2">
        <f t="shared" si="87"/>
        <v>0.70189202306502296</v>
      </c>
    </row>
    <row r="506" spans="1:21" x14ac:dyDescent="0.25">
      <c r="A506" t="s">
        <v>696</v>
      </c>
      <c r="B506" s="2">
        <v>3.143E-2</v>
      </c>
      <c r="C506" s="2">
        <v>8.7000000000000001E-4</v>
      </c>
      <c r="D506" s="2">
        <v>16.1111</v>
      </c>
      <c r="E506" s="2">
        <v>7.1749599999999997E-2</v>
      </c>
      <c r="F506" s="2">
        <v>-0.127194</v>
      </c>
      <c r="G506" s="2">
        <v>0.14813000000000001</v>
      </c>
      <c r="H506" s="2">
        <v>-0.10211099999999999</v>
      </c>
      <c r="I506" s="2">
        <v>3.8172999999999999E-2</v>
      </c>
      <c r="J506" s="2">
        <f t="shared" si="77"/>
        <v>0.25805260000000002</v>
      </c>
      <c r="K506" s="2">
        <f t="shared" si="88"/>
        <v>35.605009912</v>
      </c>
      <c r="L506" s="2">
        <f t="shared" si="79"/>
        <v>132.13016654454395</v>
      </c>
      <c r="M506" s="1">
        <f t="shared" si="80"/>
        <v>4.1310595702691043E+24</v>
      </c>
      <c r="N506" s="2">
        <f t="shared" si="89"/>
        <v>133.87852305259659</v>
      </c>
      <c r="O506" s="2">
        <f t="shared" si="82"/>
        <v>35.633554562884726</v>
      </c>
      <c r="P506" s="2">
        <f t="shared" si="83"/>
        <v>-2.8544650884725797E-2</v>
      </c>
      <c r="Q506" s="2">
        <f t="shared" si="84"/>
        <v>1.2235817568223015E-2</v>
      </c>
      <c r="R506" s="2">
        <v>143.11589619349343</v>
      </c>
      <c r="S506" s="2">
        <f t="shared" si="85"/>
        <v>35.778439372352437</v>
      </c>
      <c r="T506" s="2">
        <f t="shared" si="86"/>
        <v>-0.17342946035243756</v>
      </c>
      <c r="U506" s="2">
        <f t="shared" si="87"/>
        <v>0.45167834258081158</v>
      </c>
    </row>
    <row r="507" spans="1:21" x14ac:dyDescent="0.25">
      <c r="A507" t="s">
        <v>697</v>
      </c>
      <c r="B507" s="2">
        <v>3.1469999999999998E-2</v>
      </c>
      <c r="C507" s="2">
        <v>8.5999999999999998E-4</v>
      </c>
      <c r="D507" s="2">
        <v>16.555199999999999</v>
      </c>
      <c r="E507" s="2">
        <v>4.5348300000000001E-2</v>
      </c>
      <c r="F507" s="2">
        <v>-0.77760099999999999</v>
      </c>
      <c r="G507" s="2">
        <v>0.33600999999999998</v>
      </c>
      <c r="H507" s="2">
        <v>-0.103919</v>
      </c>
      <c r="I507" s="2">
        <v>5.9728999999999997E-2</v>
      </c>
      <c r="J507" s="2">
        <f t="shared" si="77"/>
        <v>0.44108729999999996</v>
      </c>
      <c r="K507" s="2">
        <f t="shared" si="88"/>
        <v>35.959159122999999</v>
      </c>
      <c r="L507" s="2">
        <f t="shared" si="79"/>
        <v>155.53632189689012</v>
      </c>
      <c r="M507" s="1">
        <f t="shared" si="80"/>
        <v>4.136396006473144E+24</v>
      </c>
      <c r="N507" s="2">
        <f t="shared" si="89"/>
        <v>134.05146517197511</v>
      </c>
      <c r="O507" s="2">
        <f t="shared" si="82"/>
        <v>35.636357825746913</v>
      </c>
      <c r="P507" s="2">
        <f t="shared" si="83"/>
        <v>0.32280129725308626</v>
      </c>
      <c r="Q507" s="2">
        <f t="shared" si="84"/>
        <v>0.53557640485767355</v>
      </c>
      <c r="R507" s="2">
        <v>143.30221212591437</v>
      </c>
      <c r="S507" s="2">
        <f t="shared" si="85"/>
        <v>35.781264472805375</v>
      </c>
      <c r="T507" s="2">
        <f t="shared" si="86"/>
        <v>0.17789465019462369</v>
      </c>
      <c r="U507" s="2">
        <f t="shared" si="87"/>
        <v>0.16265846460141478</v>
      </c>
    </row>
    <row r="508" spans="1:21" x14ac:dyDescent="0.25">
      <c r="A508" t="s">
        <v>699</v>
      </c>
      <c r="B508" s="2">
        <v>3.1480000000000001E-2</v>
      </c>
      <c r="C508" s="2">
        <v>8.7000000000000001E-4</v>
      </c>
      <c r="D508" s="2">
        <v>16.1861</v>
      </c>
      <c r="E508" s="2">
        <v>3.6470200000000001E-2</v>
      </c>
      <c r="F508" s="2">
        <v>0.8256</v>
      </c>
      <c r="G508" s="2">
        <v>0.14949000000000001</v>
      </c>
      <c r="H508" s="2">
        <v>-5.7821999999999998E-2</v>
      </c>
      <c r="I508" s="2">
        <v>3.2364999999999998E-2</v>
      </c>
      <c r="J508" s="2">
        <f t="shared" si="77"/>
        <v>0.21832520000000002</v>
      </c>
      <c r="K508" s="2">
        <f t="shared" si="88"/>
        <v>35.681446059999999</v>
      </c>
      <c r="L508" s="2">
        <f t="shared" si="79"/>
        <v>136.86399477599684</v>
      </c>
      <c r="M508" s="1">
        <f t="shared" si="80"/>
        <v>4.1377301464025213E+24</v>
      </c>
      <c r="N508" s="2">
        <f t="shared" si="89"/>
        <v>134.09470170251947</v>
      </c>
      <c r="O508" s="2">
        <f t="shared" si="82"/>
        <v>35.637058092583231</v>
      </c>
      <c r="P508" s="2">
        <f t="shared" si="83"/>
        <v>4.4387967416767538E-2</v>
      </c>
      <c r="Q508" s="2">
        <f t="shared" si="84"/>
        <v>4.1335460834657146E-2</v>
      </c>
      <c r="R508" s="2">
        <v>143.34879274839636</v>
      </c>
      <c r="S508" s="2">
        <f t="shared" si="85"/>
        <v>35.781970198832553</v>
      </c>
      <c r="T508" s="2">
        <f t="shared" si="86"/>
        <v>-0.1005241388325544</v>
      </c>
      <c r="U508" s="2">
        <f t="shared" si="87"/>
        <v>0.21199859819175368</v>
      </c>
    </row>
    <row r="509" spans="1:21" x14ac:dyDescent="0.25">
      <c r="A509" t="s">
        <v>698</v>
      </c>
      <c r="B509" s="2">
        <v>3.1480000000000001E-2</v>
      </c>
      <c r="C509" s="2">
        <v>8.8999999999999995E-4</v>
      </c>
      <c r="D509" s="2">
        <v>16.330100000000002</v>
      </c>
      <c r="E509" s="2">
        <v>4.3183399999999997E-2</v>
      </c>
      <c r="F509" s="2">
        <v>-0.30128100000000002</v>
      </c>
      <c r="G509" s="2">
        <v>0.12132</v>
      </c>
      <c r="H509" s="2">
        <v>-8.2751000000000005E-2</v>
      </c>
      <c r="I509" s="2">
        <v>4.4699999999999997E-2</v>
      </c>
      <c r="J509" s="2">
        <f t="shared" si="77"/>
        <v>0.20920339999999998</v>
      </c>
      <c r="K509" s="2">
        <f t="shared" si="88"/>
        <v>35.737822323000003</v>
      </c>
      <c r="L509" s="2">
        <f t="shared" si="79"/>
        <v>140.4638165889495</v>
      </c>
      <c r="M509" s="1">
        <f t="shared" si="80"/>
        <v>4.1377301464025213E+24</v>
      </c>
      <c r="N509" s="2">
        <f t="shared" si="89"/>
        <v>134.09470170251947</v>
      </c>
      <c r="O509" s="2">
        <f t="shared" si="82"/>
        <v>35.637058092583231</v>
      </c>
      <c r="P509" s="2">
        <f t="shared" si="83"/>
        <v>0.10076423041677174</v>
      </c>
      <c r="Q509" s="2">
        <f t="shared" si="84"/>
        <v>0.23199322796933883</v>
      </c>
      <c r="R509" s="2">
        <v>143.34879274839636</v>
      </c>
      <c r="S509" s="2">
        <f t="shared" si="85"/>
        <v>35.781970198832553</v>
      </c>
      <c r="T509" s="2">
        <f t="shared" si="86"/>
        <v>-4.4147875832550199E-2</v>
      </c>
      <c r="U509" s="2">
        <f t="shared" si="87"/>
        <v>4.4533020016125212E-2</v>
      </c>
    </row>
    <row r="510" spans="1:21" x14ac:dyDescent="0.25">
      <c r="A510" t="s">
        <v>700</v>
      </c>
      <c r="B510" s="2">
        <v>3.1620000000000002E-2</v>
      </c>
      <c r="C510" s="2">
        <v>8.5999999999999998E-4</v>
      </c>
      <c r="D510" s="2">
        <v>16.507200000000001</v>
      </c>
      <c r="E510" s="2">
        <v>4.8462900000000003E-2</v>
      </c>
      <c r="F510" s="2">
        <v>-0.17195199999999999</v>
      </c>
      <c r="G510" s="2">
        <v>0.14609</v>
      </c>
      <c r="H510" s="2">
        <v>3.6060000000000002E-2</v>
      </c>
      <c r="I510" s="2">
        <v>2.9484E-2</v>
      </c>
      <c r="J510" s="2">
        <f t="shared" si="77"/>
        <v>0.22403690000000001</v>
      </c>
      <c r="K510" s="2">
        <f t="shared" si="88"/>
        <v>35.562055256000001</v>
      </c>
      <c r="L510" s="2">
        <f t="shared" si="79"/>
        <v>129.54213522726101</v>
      </c>
      <c r="M510" s="1">
        <f t="shared" si="80"/>
        <v>4.1564094021840389E+24</v>
      </c>
      <c r="N510" s="2">
        <f t="shared" si="89"/>
        <v>134.7000551556018</v>
      </c>
      <c r="O510" s="2">
        <f t="shared" si="82"/>
        <v>35.646838867767443</v>
      </c>
      <c r="P510" s="2">
        <f t="shared" si="83"/>
        <v>-8.4783611767441869E-2</v>
      </c>
      <c r="Q510" s="2">
        <f t="shared" si="84"/>
        <v>0.14321375028265226</v>
      </c>
      <c r="R510" s="2">
        <v>144.00099031200767</v>
      </c>
      <c r="S510" s="2">
        <f t="shared" si="85"/>
        <v>35.791827394002688</v>
      </c>
      <c r="T510" s="2">
        <f t="shared" si="86"/>
        <v>-0.22977213800268714</v>
      </c>
      <c r="U510" s="2">
        <f t="shared" si="87"/>
        <v>1.0518543836679519</v>
      </c>
    </row>
    <row r="511" spans="1:21" x14ac:dyDescent="0.25">
      <c r="A511" t="s">
        <v>700</v>
      </c>
      <c r="B511" s="2">
        <v>3.1620000000000002E-2</v>
      </c>
      <c r="C511" s="2">
        <v>8.5999999999999998E-4</v>
      </c>
      <c r="D511" s="2">
        <v>16.557600000000001</v>
      </c>
      <c r="E511" s="2">
        <v>5.2280600000000003E-2</v>
      </c>
      <c r="F511" s="2">
        <v>-0.46389000000000002</v>
      </c>
      <c r="G511" s="2">
        <v>9.9659999999999999E-2</v>
      </c>
      <c r="H511" s="2">
        <v>2.3112000000000001E-2</v>
      </c>
      <c r="I511" s="2">
        <v>2.9648999999999998E-2</v>
      </c>
      <c r="J511" s="2">
        <f t="shared" si="77"/>
        <v>0.18158960000000002</v>
      </c>
      <c r="K511" s="2">
        <f t="shared" si="88"/>
        <v>35.610067610000002</v>
      </c>
      <c r="L511" s="2">
        <f t="shared" si="79"/>
        <v>132.43827699461352</v>
      </c>
      <c r="M511" s="1">
        <f t="shared" si="80"/>
        <v>4.1564094021840389E+24</v>
      </c>
      <c r="N511" s="2">
        <f t="shared" si="89"/>
        <v>134.7000551556018</v>
      </c>
      <c r="O511" s="2">
        <f t="shared" si="82"/>
        <v>35.646838867767443</v>
      </c>
      <c r="P511" s="2">
        <f t="shared" si="83"/>
        <v>-3.6771257767441057E-2</v>
      </c>
      <c r="Q511" s="2">
        <f t="shared" si="84"/>
        <v>4.1004831020294029E-2</v>
      </c>
      <c r="R511" s="2">
        <v>144.00099031200767</v>
      </c>
      <c r="S511" s="2">
        <f t="shared" si="85"/>
        <v>35.791827394002688</v>
      </c>
      <c r="T511" s="2">
        <f t="shared" si="86"/>
        <v>-0.18175978400268633</v>
      </c>
      <c r="U511" s="2">
        <f t="shared" si="87"/>
        <v>1.0018752588262803</v>
      </c>
    </row>
    <row r="512" spans="1:21" x14ac:dyDescent="0.25">
      <c r="A512" t="s">
        <v>717</v>
      </c>
      <c r="B512" s="2">
        <v>3.1660000000000001E-2</v>
      </c>
      <c r="C512" s="2">
        <v>8.7000000000000001E-4</v>
      </c>
      <c r="D512" s="2">
        <v>16.451799999999999</v>
      </c>
      <c r="E512" s="2">
        <v>5.4516099999999998E-2</v>
      </c>
      <c r="F512" s="2">
        <v>0.36029</v>
      </c>
      <c r="G512" s="2">
        <v>3.9657999999999999E-2</v>
      </c>
      <c r="H512" s="2">
        <v>1.3261999999999999E-2</v>
      </c>
      <c r="I512" s="2">
        <v>2.537E-2</v>
      </c>
      <c r="J512" s="2">
        <f t="shared" si="77"/>
        <v>0.1195441</v>
      </c>
      <c r="K512" s="2">
        <f t="shared" si="88"/>
        <v>35.656252569999999</v>
      </c>
      <c r="L512" s="2">
        <f t="shared" si="79"/>
        <v>135.28527039257565</v>
      </c>
      <c r="M512" s="1">
        <f t="shared" si="80"/>
        <v>4.1617467769726805E+24</v>
      </c>
      <c r="N512" s="2">
        <f t="shared" si="89"/>
        <v>134.87302769243573</v>
      </c>
      <c r="O512" s="2">
        <f t="shared" si="82"/>
        <v>35.649625534291545</v>
      </c>
      <c r="P512" s="2">
        <f t="shared" si="83"/>
        <v>6.6270357084547982E-3</v>
      </c>
      <c r="Q512" s="2">
        <f t="shared" si="84"/>
        <v>3.0731398762262837E-3</v>
      </c>
      <c r="R512" s="2">
        <v>144.1873560766627</v>
      </c>
      <c r="S512" s="2">
        <f t="shared" si="85"/>
        <v>35.794635891830659</v>
      </c>
      <c r="T512" s="2">
        <f t="shared" si="86"/>
        <v>-0.13838332183065916</v>
      </c>
      <c r="U512" s="2">
        <f t="shared" si="87"/>
        <v>1.3400197811881565</v>
      </c>
    </row>
    <row r="513" spans="1:21" x14ac:dyDescent="0.25">
      <c r="A513" t="s">
        <v>701</v>
      </c>
      <c r="B513" s="2">
        <v>3.1919999999999997E-2</v>
      </c>
      <c r="C513" s="2">
        <v>2.1800000000000001E-3</v>
      </c>
      <c r="D513" s="2">
        <v>15.9323</v>
      </c>
      <c r="E513" s="2">
        <v>5.0158899999999999E-2</v>
      </c>
      <c r="F513" s="2">
        <v>1.4911700000000001</v>
      </c>
      <c r="G513" s="2">
        <v>0.18573999999999999</v>
      </c>
      <c r="H513" s="2">
        <v>-3.9578000000000002E-2</v>
      </c>
      <c r="I513" s="2">
        <v>3.6561999999999997E-2</v>
      </c>
      <c r="J513" s="2">
        <f t="shared" si="77"/>
        <v>0.27246090000000001</v>
      </c>
      <c r="K513" s="2">
        <f t="shared" si="88"/>
        <v>35.468381129999997</v>
      </c>
      <c r="L513" s="2">
        <f t="shared" si="79"/>
        <v>124.0726979425072</v>
      </c>
      <c r="M513" s="1">
        <f t="shared" si="80"/>
        <v>4.1964445281805749E+24</v>
      </c>
      <c r="N513" s="2">
        <f t="shared" si="89"/>
        <v>135.99750522802759</v>
      </c>
      <c r="O513" s="2">
        <f t="shared" si="82"/>
        <v>35.667654708187897</v>
      </c>
      <c r="P513" s="2">
        <f t="shared" si="83"/>
        <v>-0.19927357818789915</v>
      </c>
      <c r="Q513" s="2">
        <f t="shared" si="84"/>
        <v>0.53492274498439862</v>
      </c>
      <c r="R513" s="2">
        <v>145.39898921015973</v>
      </c>
      <c r="S513" s="2">
        <f t="shared" si="85"/>
        <v>35.812806936948803</v>
      </c>
      <c r="T513" s="2">
        <f t="shared" si="86"/>
        <v>-0.34442580694880576</v>
      </c>
      <c r="U513" s="2">
        <f t="shared" si="87"/>
        <v>1.5980228885515524</v>
      </c>
    </row>
    <row r="514" spans="1:21" x14ac:dyDescent="0.25">
      <c r="A514" t="s">
        <v>702</v>
      </c>
      <c r="B514" s="2">
        <v>3.2009999999999997E-2</v>
      </c>
      <c r="C514" s="2">
        <v>8.5999999999999998E-4</v>
      </c>
      <c r="D514" s="2">
        <v>16.2089</v>
      </c>
      <c r="E514" s="2">
        <v>2.9651299999999998E-2</v>
      </c>
      <c r="F514" s="2">
        <v>-1.4238299999999999</v>
      </c>
      <c r="G514" s="2">
        <v>4.4635000000000001E-2</v>
      </c>
      <c r="H514" s="2">
        <v>-0.106375</v>
      </c>
      <c r="I514" s="2">
        <v>2.6596999999999999E-2</v>
      </c>
      <c r="J514" s="2">
        <f t="shared" si="77"/>
        <v>0.1008833</v>
      </c>
      <c r="K514" s="2">
        <f t="shared" si="88"/>
        <v>35.52555074</v>
      </c>
      <c r="L514" s="2">
        <f t="shared" si="79"/>
        <v>127.38261143804311</v>
      </c>
      <c r="M514" s="1">
        <f t="shared" si="80"/>
        <v>4.2084572323930983E+24</v>
      </c>
      <c r="N514" s="2">
        <f t="shared" si="89"/>
        <v>136.38681045843742</v>
      </c>
      <c r="O514" s="2">
        <f t="shared" si="82"/>
        <v>35.67386186545545</v>
      </c>
      <c r="P514" s="2">
        <f t="shared" si="83"/>
        <v>-0.14831112545545011</v>
      </c>
      <c r="Q514" s="2">
        <f t="shared" si="84"/>
        <v>2.1612693821611337</v>
      </c>
      <c r="R514" s="2">
        <v>145.81850391278672</v>
      </c>
      <c r="S514" s="2">
        <f t="shared" si="85"/>
        <v>35.819063190462401</v>
      </c>
      <c r="T514" s="2">
        <f t="shared" si="86"/>
        <v>-0.29351245046240138</v>
      </c>
      <c r="U514" s="2">
        <f t="shared" si="87"/>
        <v>8.4647570237302272</v>
      </c>
    </row>
    <row r="515" spans="1:21" x14ac:dyDescent="0.25">
      <c r="A515">
        <v>10026</v>
      </c>
      <c r="B515" s="2">
        <v>3.236E-2</v>
      </c>
      <c r="C515" s="2">
        <v>8.5999999999999998E-4</v>
      </c>
      <c r="D515" s="2">
        <v>16.452100000000002</v>
      </c>
      <c r="E515" s="2">
        <v>3.8222699999999998E-2</v>
      </c>
      <c r="F515" s="2">
        <v>-0.40932099999999999</v>
      </c>
      <c r="G515" s="2">
        <v>8.2041000000000003E-2</v>
      </c>
      <c r="H515" s="2">
        <v>-3.1578000000000002E-2</v>
      </c>
      <c r="I515" s="2">
        <v>3.2594999999999999E-2</v>
      </c>
      <c r="J515" s="2">
        <f t="shared" si="77"/>
        <v>0.15285870000000001</v>
      </c>
      <c r="K515" s="2">
        <f t="shared" si="88"/>
        <v>35.683768952999998</v>
      </c>
      <c r="L515" s="2">
        <f t="shared" si="79"/>
        <v>137.01048087430314</v>
      </c>
      <c r="M515" s="1">
        <f t="shared" si="80"/>
        <v>4.2551828059321693E+24</v>
      </c>
      <c r="N515" s="2">
        <f t="shared" si="89"/>
        <v>137.90108316929761</v>
      </c>
      <c r="O515" s="2">
        <f t="shared" si="82"/>
        <v>35.697838387173718</v>
      </c>
      <c r="P515" s="2">
        <f t="shared" si="83"/>
        <v>-1.4069434173720197E-2</v>
      </c>
      <c r="Q515" s="2">
        <f t="shared" si="84"/>
        <v>8.4717462726033328E-3</v>
      </c>
      <c r="R515" s="2">
        <v>147.45045454084553</v>
      </c>
      <c r="S515" s="2">
        <f t="shared" si="85"/>
        <v>35.843230578378616</v>
      </c>
      <c r="T515" s="2">
        <f t="shared" si="86"/>
        <v>-0.15946162537861852</v>
      </c>
      <c r="U515" s="2">
        <f t="shared" si="87"/>
        <v>1.088258453668588</v>
      </c>
    </row>
    <row r="516" spans="1:21" x14ac:dyDescent="0.25">
      <c r="A516" t="s">
        <v>703</v>
      </c>
      <c r="B516" s="2">
        <v>3.2550000000000003E-2</v>
      </c>
      <c r="C516" s="2">
        <v>8.5999999999999998E-4</v>
      </c>
      <c r="D516" s="2">
        <v>16.1447</v>
      </c>
      <c r="E516" s="2">
        <v>4.6298600000000002E-2</v>
      </c>
      <c r="F516" s="2">
        <v>0.21503</v>
      </c>
      <c r="G516" s="2">
        <v>0.24540000000000001</v>
      </c>
      <c r="H516" s="2">
        <v>-7.4499999999999997E-2</v>
      </c>
      <c r="I516" s="2">
        <v>3.6727999999999997E-2</v>
      </c>
      <c r="J516" s="2">
        <f t="shared" si="77"/>
        <v>0.32842660000000001</v>
      </c>
      <c r="K516" s="2">
        <f t="shared" si="88"/>
        <v>35.602494409999998</v>
      </c>
      <c r="L516" s="2">
        <f t="shared" si="79"/>
        <v>131.97719142269241</v>
      </c>
      <c r="M516" s="1">
        <f t="shared" si="80"/>
        <v>4.2805544456075846E+24</v>
      </c>
      <c r="N516" s="2">
        <f t="shared" si="89"/>
        <v>138.72332201368832</v>
      </c>
      <c r="O516" s="2">
        <f t="shared" si="82"/>
        <v>35.710747401631657</v>
      </c>
      <c r="P516" s="2">
        <f t="shared" si="83"/>
        <v>-0.1082529916316588</v>
      </c>
      <c r="Q516" s="2">
        <f t="shared" si="84"/>
        <v>0.10864335427413704</v>
      </c>
      <c r="R516" s="2">
        <v>148.33670667214517</v>
      </c>
      <c r="S516" s="2">
        <f t="shared" si="85"/>
        <v>35.856243163523423</v>
      </c>
      <c r="T516" s="2">
        <f t="shared" si="86"/>
        <v>-0.25374875352342485</v>
      </c>
      <c r="U516" s="2">
        <f t="shared" si="87"/>
        <v>0.59694069438173825</v>
      </c>
    </row>
    <row r="517" spans="1:21" x14ac:dyDescent="0.25">
      <c r="A517" t="s">
        <v>704</v>
      </c>
      <c r="B517" s="2">
        <v>3.2599999999999997E-2</v>
      </c>
      <c r="C517" s="2">
        <v>8.7000000000000001E-4</v>
      </c>
      <c r="D517" s="2">
        <v>16.7685</v>
      </c>
      <c r="E517" s="2">
        <v>0.18604000000000001</v>
      </c>
      <c r="F517" s="2">
        <v>1.0007699999999999</v>
      </c>
      <c r="G517" s="2">
        <v>9.9942000000000003E-2</v>
      </c>
      <c r="H517" s="2">
        <v>0.12338</v>
      </c>
      <c r="I517" s="2">
        <v>5.5142999999999998E-2</v>
      </c>
      <c r="J517" s="2">
        <f t="shared" si="77"/>
        <v>0.34112500000000001</v>
      </c>
      <c r="K517" s="2">
        <f t="shared" si="88"/>
        <v>35.722433789999997</v>
      </c>
      <c r="L517" s="2">
        <f t="shared" si="79"/>
        <v>139.47191308452273</v>
      </c>
      <c r="M517" s="1">
        <f t="shared" si="80"/>
        <v>4.2872319328307878E+24</v>
      </c>
      <c r="N517" s="2">
        <f t="shared" si="89"/>
        <v>138.93972463677778</v>
      </c>
      <c r="O517" s="2">
        <f t="shared" si="82"/>
        <v>35.71413216907694</v>
      </c>
      <c r="P517" s="2">
        <f t="shared" si="83"/>
        <v>8.3016209230564186E-3</v>
      </c>
      <c r="Q517" s="2">
        <f t="shared" si="84"/>
        <v>5.9224131306420539E-4</v>
      </c>
      <c r="R517" s="2">
        <v>148.56997021556435</v>
      </c>
      <c r="S517" s="2">
        <f t="shared" si="85"/>
        <v>35.859655181455835</v>
      </c>
      <c r="T517" s="2">
        <f t="shared" si="86"/>
        <v>-0.13722139145583867</v>
      </c>
      <c r="U517" s="2">
        <f t="shared" si="87"/>
        <v>0.16181416643339597</v>
      </c>
    </row>
    <row r="518" spans="1:21" x14ac:dyDescent="0.25">
      <c r="A518" t="s">
        <v>704</v>
      </c>
      <c r="B518" s="2">
        <v>3.2599999999999997E-2</v>
      </c>
      <c r="C518" s="2">
        <v>8.7000000000000001E-4</v>
      </c>
      <c r="D518" s="2">
        <v>16.808199999999999</v>
      </c>
      <c r="E518" s="2">
        <v>0.17</v>
      </c>
      <c r="F518" s="2">
        <v>1.2544599999999999</v>
      </c>
      <c r="G518" s="2">
        <v>0.23182</v>
      </c>
      <c r="H518" s="2">
        <v>0.15406</v>
      </c>
      <c r="I518" s="2">
        <v>5.1341999999999999E-2</v>
      </c>
      <c r="J518" s="2">
        <f t="shared" si="77"/>
        <v>0.45316200000000001</v>
      </c>
      <c r="K518" s="2">
        <f t="shared" si="88"/>
        <v>35.703397819999999</v>
      </c>
      <c r="L518" s="2">
        <f t="shared" si="79"/>
        <v>138.254591710037</v>
      </c>
      <c r="M518" s="1">
        <f t="shared" si="80"/>
        <v>4.2872319328307878E+24</v>
      </c>
      <c r="N518" s="2">
        <f t="shared" si="89"/>
        <v>138.93972463677778</v>
      </c>
      <c r="O518" s="2">
        <f t="shared" si="82"/>
        <v>35.71413216907694</v>
      </c>
      <c r="P518" s="2">
        <f t="shared" si="83"/>
        <v>-1.073434907694093E-2</v>
      </c>
      <c r="Q518" s="2">
        <f t="shared" si="84"/>
        <v>5.6110541358424595E-4</v>
      </c>
      <c r="R518" s="2">
        <v>148.56997021556435</v>
      </c>
      <c r="S518" s="2">
        <f t="shared" si="85"/>
        <v>35.859655181455835</v>
      </c>
      <c r="T518" s="2">
        <f t="shared" si="86"/>
        <v>-0.15625736145583602</v>
      </c>
      <c r="U518" s="2">
        <f t="shared" si="87"/>
        <v>0.1188978505497503</v>
      </c>
    </row>
    <row r="519" spans="1:21" x14ac:dyDescent="0.25">
      <c r="A519" t="s">
        <v>705</v>
      </c>
      <c r="B519" s="2">
        <v>3.2640000000000002E-2</v>
      </c>
      <c r="C519" s="2">
        <v>8.5999999999999998E-4</v>
      </c>
      <c r="D519" s="2">
        <v>17.030799999999999</v>
      </c>
      <c r="E519" s="2">
        <v>3.33747E-2</v>
      </c>
      <c r="F519" s="2">
        <v>-1.9373400000000001</v>
      </c>
      <c r="G519" s="2">
        <v>5.1457999999999997E-2</v>
      </c>
      <c r="H519" s="2">
        <v>4.4949000000000003E-2</v>
      </c>
      <c r="I519" s="2">
        <v>2.3598999999999998E-2</v>
      </c>
      <c r="J519" s="2">
        <f t="shared" ref="J519:J582" si="90">PeakMagnitudeError+StretchError+ColorError</f>
        <v>0.10843169999999999</v>
      </c>
      <c r="K519" s="2">
        <f t="shared" si="88"/>
        <v>35.798320649999994</v>
      </c>
      <c r="L519" s="2">
        <f t="shared" ref="L519:L582" si="91">10^((ObservedDistanceModuli-25)/5)</f>
        <v>144.43223442143656</v>
      </c>
      <c r="M519" s="1">
        <f t="shared" ref="M519:M582" si="92">-(RedShift*Age*(-2*InitialTangentVelocity+UniverseAcceleration*Age))/(2+RedShift)*(1+RedShift)</f>
        <v>4.2925741445608343E+24</v>
      </c>
      <c r="N519" s="2">
        <f t="shared" si="89"/>
        <v>139.11285392820707</v>
      </c>
      <c r="O519" s="2">
        <f t="shared" ref="O519:O582" si="93">(LOG10(T2LuminousDistance)*5+25)</f>
        <v>35.71683630172798</v>
      </c>
      <c r="P519" s="2">
        <f t="shared" ref="P519:P582" si="94">ObservedDistanceModuli-T2DistanceModuli</f>
        <v>8.1484348272013563E-2</v>
      </c>
      <c r="Q519" s="2">
        <f t="shared" ref="Q519:Q582" si="95">(ObservedDistanceModuli-T2DistanceModuli)^2/TotalError^2</f>
        <v>0.56472349825919854</v>
      </c>
      <c r="R519" s="2">
        <v>148.75659283854873</v>
      </c>
      <c r="S519" s="2">
        <f t="shared" ref="S519:S582" si="96">(LOG10(ΛCDMLuminousDistance)*5+25)</f>
        <v>35.862381113009732</v>
      </c>
      <c r="T519" s="2">
        <f t="shared" ref="T519:T582" si="97">ObservedDistanceModuli-ΛCDMDistanceModuli</f>
        <v>-6.4060463009738555E-2</v>
      </c>
      <c r="U519" s="2">
        <f t="shared" ref="U519:U582" si="98">(ObservedDistanceModuli-ΛCDMDistanceModuli)^2/TotalError^2</f>
        <v>0.34903390254116873</v>
      </c>
    </row>
    <row r="520" spans="1:21" x14ac:dyDescent="0.25">
      <c r="A520" t="s">
        <v>705</v>
      </c>
      <c r="B520" s="2">
        <v>3.2640000000000002E-2</v>
      </c>
      <c r="C520" s="2">
        <v>8.5999999999999998E-4</v>
      </c>
      <c r="D520" s="2">
        <v>17.148199999999999</v>
      </c>
      <c r="E520" s="2">
        <v>5.6228300000000002E-2</v>
      </c>
      <c r="F520" s="2">
        <v>-2.51403</v>
      </c>
      <c r="G520" s="2">
        <v>0.10771</v>
      </c>
      <c r="H520" s="2">
        <v>0.14701</v>
      </c>
      <c r="I520" s="2">
        <v>3.8630999999999999E-2</v>
      </c>
      <c r="J520" s="2">
        <f t="shared" si="90"/>
        <v>0.20256930000000001</v>
      </c>
      <c r="K520" s="2">
        <f t="shared" si="88"/>
        <v>35.511496289999997</v>
      </c>
      <c r="L520" s="2">
        <f t="shared" si="91"/>
        <v>126.56081358900605</v>
      </c>
      <c r="M520" s="1">
        <f t="shared" si="92"/>
        <v>4.2925741445608343E+24</v>
      </c>
      <c r="N520" s="2">
        <f t="shared" si="89"/>
        <v>139.11285392820707</v>
      </c>
      <c r="O520" s="2">
        <f t="shared" si="93"/>
        <v>35.71683630172798</v>
      </c>
      <c r="P520" s="2">
        <f t="shared" si="94"/>
        <v>-0.20534001172798355</v>
      </c>
      <c r="Q520" s="2">
        <f t="shared" si="95"/>
        <v>1.0275427758540712</v>
      </c>
      <c r="R520" s="2">
        <v>148.75659283854873</v>
      </c>
      <c r="S520" s="2">
        <f t="shared" si="96"/>
        <v>35.862381113009732</v>
      </c>
      <c r="T520" s="2">
        <f t="shared" si="97"/>
        <v>-0.35088482300973567</v>
      </c>
      <c r="U520" s="2">
        <f t="shared" si="98"/>
        <v>3.0004190421714729</v>
      </c>
    </row>
    <row r="521" spans="1:21" x14ac:dyDescent="0.25">
      <c r="A521" t="s">
        <v>706</v>
      </c>
      <c r="B521" s="2">
        <v>3.2640000000000002E-2</v>
      </c>
      <c r="C521" s="2">
        <v>8.7000000000000001E-4</v>
      </c>
      <c r="D521" s="2">
        <v>16.654299999999999</v>
      </c>
      <c r="E521" s="2">
        <v>6.6180900000000001E-2</v>
      </c>
      <c r="F521" s="2">
        <v>-0.66963899999999998</v>
      </c>
      <c r="G521" s="2">
        <v>0.22439999999999999</v>
      </c>
      <c r="H521" s="2">
        <v>-5.5939000000000003E-2</v>
      </c>
      <c r="I521" s="2">
        <v>4.4616000000000003E-2</v>
      </c>
      <c r="J521" s="2">
        <f t="shared" si="90"/>
        <v>0.33519689999999996</v>
      </c>
      <c r="K521" s="2">
        <f t="shared" si="88"/>
        <v>35.923952137000001</v>
      </c>
      <c r="L521" s="2">
        <f t="shared" si="91"/>
        <v>153.03488002766522</v>
      </c>
      <c r="M521" s="1">
        <f t="shared" si="92"/>
        <v>4.2925741445608343E+24</v>
      </c>
      <c r="N521" s="2">
        <f t="shared" si="89"/>
        <v>139.11285392820707</v>
      </c>
      <c r="O521" s="2">
        <f t="shared" si="93"/>
        <v>35.71683630172798</v>
      </c>
      <c r="P521" s="2">
        <f t="shared" si="94"/>
        <v>0.20711583527202038</v>
      </c>
      <c r="Q521" s="2">
        <f t="shared" si="95"/>
        <v>0.38179182264101891</v>
      </c>
      <c r="R521" s="2">
        <v>148.75659283854873</v>
      </c>
      <c r="S521" s="2">
        <f t="shared" si="96"/>
        <v>35.862381113009732</v>
      </c>
      <c r="T521" s="2">
        <f t="shared" si="97"/>
        <v>6.1571023990268259E-2</v>
      </c>
      <c r="U521" s="2">
        <f t="shared" si="98"/>
        <v>3.3740597249182359E-2</v>
      </c>
    </row>
    <row r="522" spans="1:21" x14ac:dyDescent="0.25">
      <c r="A522" t="s">
        <v>714</v>
      </c>
      <c r="B522" s="2">
        <v>3.2719999999999999E-2</v>
      </c>
      <c r="C522" s="2">
        <v>8.8000000000000003E-4</v>
      </c>
      <c r="D522" s="2">
        <v>16.527799999999999</v>
      </c>
      <c r="E522" s="2">
        <v>3.4171399999999998E-2</v>
      </c>
      <c r="F522" s="2">
        <v>-1.48661</v>
      </c>
      <c r="G522" s="2">
        <v>9.8976999999999996E-2</v>
      </c>
      <c r="H522" s="2">
        <v>-4.4974E-2</v>
      </c>
      <c r="I522" s="2">
        <v>2.8451000000000001E-2</v>
      </c>
      <c r="J522" s="2">
        <f t="shared" si="90"/>
        <v>0.1615994</v>
      </c>
      <c r="K522" s="2">
        <f t="shared" si="88"/>
        <v>35.643036949999995</v>
      </c>
      <c r="L522" s="2">
        <f t="shared" si="91"/>
        <v>134.46442219455224</v>
      </c>
      <c r="M522" s="1">
        <f t="shared" si="92"/>
        <v>4.3032591598420441E+24</v>
      </c>
      <c r="N522" s="2">
        <f t="shared" si="89"/>
        <v>139.45913169068183</v>
      </c>
      <c r="O522" s="2">
        <f t="shared" si="93"/>
        <v>35.72223478422692</v>
      </c>
      <c r="P522" s="2">
        <f t="shared" si="94"/>
        <v>-7.9197834226924613E-2</v>
      </c>
      <c r="Q522" s="2">
        <f t="shared" si="95"/>
        <v>0.24018568656555206</v>
      </c>
      <c r="R522" s="2">
        <v>149.12986951781929</v>
      </c>
      <c r="S522" s="2">
        <f t="shared" si="96"/>
        <v>35.867823189349778</v>
      </c>
      <c r="T522" s="2">
        <f t="shared" si="97"/>
        <v>-0.22478623934978259</v>
      </c>
      <c r="U522" s="2">
        <f t="shared" si="98"/>
        <v>1.9349063747336877</v>
      </c>
    </row>
    <row r="523" spans="1:21" x14ac:dyDescent="0.25">
      <c r="A523" t="s">
        <v>714</v>
      </c>
      <c r="B523" s="2">
        <v>3.2719999999999999E-2</v>
      </c>
      <c r="C523" s="2">
        <v>8.8000000000000003E-4</v>
      </c>
      <c r="D523" s="2">
        <v>16.5822</v>
      </c>
      <c r="E523" s="2">
        <v>3.0150699999999999E-2</v>
      </c>
      <c r="F523" s="2">
        <v>-1.2579100000000001</v>
      </c>
      <c r="G523" s="2">
        <v>0.17216999999999999</v>
      </c>
      <c r="H523" s="2">
        <v>3.104E-3</v>
      </c>
      <c r="I523" s="2">
        <v>2.4840999999999998E-2</v>
      </c>
      <c r="J523" s="2">
        <f t="shared" si="90"/>
        <v>0.22716169999999999</v>
      </c>
      <c r="K523" s="2">
        <f t="shared" si="88"/>
        <v>35.580571710000001</v>
      </c>
      <c r="L523" s="2">
        <f t="shared" si="91"/>
        <v>130.65148249310954</v>
      </c>
      <c r="M523" s="1">
        <f t="shared" si="92"/>
        <v>4.3032591598420441E+24</v>
      </c>
      <c r="N523" s="2">
        <f t="shared" si="89"/>
        <v>139.45913169068183</v>
      </c>
      <c r="O523" s="2">
        <f t="shared" si="93"/>
        <v>35.72223478422692</v>
      </c>
      <c r="P523" s="2">
        <f t="shared" si="94"/>
        <v>-0.14166307422691915</v>
      </c>
      <c r="Q523" s="2">
        <f t="shared" si="95"/>
        <v>0.38890462152343136</v>
      </c>
      <c r="R523" s="2">
        <v>149.12986951781929</v>
      </c>
      <c r="S523" s="2">
        <f t="shared" si="96"/>
        <v>35.867823189349778</v>
      </c>
      <c r="T523" s="2">
        <f t="shared" si="97"/>
        <v>-0.28725147934977713</v>
      </c>
      <c r="U523" s="2">
        <f t="shared" si="98"/>
        <v>1.5990215902891929</v>
      </c>
    </row>
    <row r="524" spans="1:21" x14ac:dyDescent="0.25">
      <c r="A524" t="s">
        <v>714</v>
      </c>
      <c r="B524" s="2">
        <v>3.2719999999999999E-2</v>
      </c>
      <c r="C524" s="2">
        <v>8.8000000000000003E-4</v>
      </c>
      <c r="D524" s="2">
        <v>16.5318</v>
      </c>
      <c r="E524" s="2">
        <v>2.6320699999999999E-2</v>
      </c>
      <c r="F524" s="2">
        <v>-1.3786799999999999</v>
      </c>
      <c r="G524" s="2">
        <v>3.5499000000000003E-2</v>
      </c>
      <c r="H524" s="2">
        <v>-2.8015999999999999E-2</v>
      </c>
      <c r="I524" s="2">
        <v>2.2318000000000001E-2</v>
      </c>
      <c r="J524" s="2">
        <f t="shared" si="90"/>
        <v>8.413770000000001E-2</v>
      </c>
      <c r="K524" s="2">
        <f t="shared" si="88"/>
        <v>35.609824119999999</v>
      </c>
      <c r="L524" s="2">
        <f t="shared" si="91"/>
        <v>132.42342735249011</v>
      </c>
      <c r="M524" s="1">
        <f t="shared" si="92"/>
        <v>4.3032591598420441E+24</v>
      </c>
      <c r="N524" s="2">
        <f t="shared" si="89"/>
        <v>139.45913169068183</v>
      </c>
      <c r="O524" s="2">
        <f t="shared" si="93"/>
        <v>35.72223478422692</v>
      </c>
      <c r="P524" s="2">
        <f t="shared" si="94"/>
        <v>-0.11241066422692114</v>
      </c>
      <c r="Q524" s="2">
        <f t="shared" si="95"/>
        <v>1.7849816517635524</v>
      </c>
      <c r="R524" s="2">
        <v>149.12986951781929</v>
      </c>
      <c r="S524" s="2">
        <f t="shared" si="96"/>
        <v>35.867823189349778</v>
      </c>
      <c r="T524" s="2">
        <f t="shared" si="97"/>
        <v>-0.25799906934977912</v>
      </c>
      <c r="U524" s="2">
        <f t="shared" si="98"/>
        <v>9.4027525482827805</v>
      </c>
    </row>
    <row r="525" spans="1:21" x14ac:dyDescent="0.25">
      <c r="A525" t="s">
        <v>707</v>
      </c>
      <c r="B525" s="2">
        <v>3.2820000000000002E-2</v>
      </c>
      <c r="C525" s="2">
        <v>9.7999999999999997E-4</v>
      </c>
      <c r="D525" s="2">
        <v>16.230599999999999</v>
      </c>
      <c r="E525" s="2">
        <v>4.7693800000000001E-2</v>
      </c>
      <c r="F525" s="2">
        <v>0.83599000000000001</v>
      </c>
      <c r="G525" s="2">
        <v>0.16919999999999999</v>
      </c>
      <c r="H525" s="2">
        <v>-2.8927000000000001E-2</v>
      </c>
      <c r="I525" s="2">
        <v>3.7088999999999997E-2</v>
      </c>
      <c r="J525" s="2">
        <f t="shared" si="90"/>
        <v>0.25398280000000001</v>
      </c>
      <c r="K525" s="2">
        <f t="shared" si="88"/>
        <v>35.637032040000001</v>
      </c>
      <c r="L525" s="2">
        <f t="shared" si="91"/>
        <v>134.09309288980586</v>
      </c>
      <c r="M525" s="1">
        <f t="shared" si="92"/>
        <v>4.3166165384880618E+24</v>
      </c>
      <c r="N525" s="2">
        <f t="shared" si="89"/>
        <v>139.89201485166387</v>
      </c>
      <c r="O525" s="2">
        <f t="shared" si="93"/>
        <v>35.728964626610917</v>
      </c>
      <c r="P525" s="2">
        <f t="shared" si="94"/>
        <v>-9.1932586610916189E-2</v>
      </c>
      <c r="Q525" s="2">
        <f t="shared" si="95"/>
        <v>0.13101781299919643</v>
      </c>
      <c r="R525" s="2">
        <v>149.59652429942582</v>
      </c>
      <c r="S525" s="2">
        <f t="shared" si="96"/>
        <v>35.874607516602254</v>
      </c>
      <c r="T525" s="2">
        <f t="shared" si="97"/>
        <v>-0.23757547660225242</v>
      </c>
      <c r="U525" s="2">
        <f t="shared" si="98"/>
        <v>0.87497290574735964</v>
      </c>
    </row>
    <row r="526" spans="1:21" x14ac:dyDescent="0.25">
      <c r="A526" t="s">
        <v>708</v>
      </c>
      <c r="B526" s="2">
        <v>3.2890000000000003E-2</v>
      </c>
      <c r="C526" s="2">
        <v>8.5999999999999998E-4</v>
      </c>
      <c r="D526" s="2">
        <v>16.287800000000001</v>
      </c>
      <c r="E526" s="2">
        <v>6.00732E-2</v>
      </c>
      <c r="F526" s="2">
        <v>0.33544000000000002</v>
      </c>
      <c r="G526" s="2">
        <v>0.15317</v>
      </c>
      <c r="H526" s="2">
        <v>-0.115009</v>
      </c>
      <c r="I526" s="2">
        <v>3.6509E-2</v>
      </c>
      <c r="J526" s="2">
        <f t="shared" si="90"/>
        <v>0.24975219999999998</v>
      </c>
      <c r="K526" s="2">
        <f t="shared" si="88"/>
        <v>35.89008785</v>
      </c>
      <c r="L526" s="2">
        <f t="shared" si="91"/>
        <v>150.66680193480798</v>
      </c>
      <c r="M526" s="1">
        <f t="shared" si="92"/>
        <v>4.3259674369822673E+24</v>
      </c>
      <c r="N526" s="2">
        <f t="shared" si="89"/>
        <v>140.1950568335875</v>
      </c>
      <c r="O526" s="2">
        <f t="shared" si="93"/>
        <v>35.73366350510959</v>
      </c>
      <c r="P526" s="2">
        <f t="shared" si="94"/>
        <v>0.15642434489041079</v>
      </c>
      <c r="Q526" s="2">
        <f t="shared" si="95"/>
        <v>0.39227447029941126</v>
      </c>
      <c r="R526" s="2">
        <v>149.92322160379496</v>
      </c>
      <c r="S526" s="2">
        <f t="shared" si="96"/>
        <v>35.879344529595464</v>
      </c>
      <c r="T526" s="2">
        <f t="shared" si="97"/>
        <v>1.0743320404536405E-2</v>
      </c>
      <c r="U526" s="2">
        <f t="shared" si="98"/>
        <v>1.8503692871612409E-3</v>
      </c>
    </row>
    <row r="527" spans="1:21" x14ac:dyDescent="0.25">
      <c r="A527" t="s">
        <v>709</v>
      </c>
      <c r="B527" s="2">
        <v>3.2899999999999999E-2</v>
      </c>
      <c r="C527" s="2">
        <v>8.5999999999999998E-4</v>
      </c>
      <c r="D527" s="2">
        <v>16.293500000000002</v>
      </c>
      <c r="E527" s="2">
        <v>4.5201900000000003E-2</v>
      </c>
      <c r="F527" s="2">
        <v>-9.0750999999999998E-2</v>
      </c>
      <c r="G527" s="2">
        <v>9.8736000000000004E-2</v>
      </c>
      <c r="H527" s="2">
        <v>-8.0680000000000002E-2</v>
      </c>
      <c r="I527" s="2">
        <v>3.0485000000000002E-2</v>
      </c>
      <c r="J527" s="2">
        <f t="shared" si="90"/>
        <v>0.17442290000000002</v>
      </c>
      <c r="K527" s="2">
        <f t="shared" si="88"/>
        <v>35.725688003000002</v>
      </c>
      <c r="L527" s="2">
        <f t="shared" si="91"/>
        <v>139.68108524396493</v>
      </c>
      <c r="M527" s="1">
        <f t="shared" si="92"/>
        <v>4.3273033289269538E+24</v>
      </c>
      <c r="N527" s="2">
        <f t="shared" si="89"/>
        <v>140.23835014308119</v>
      </c>
      <c r="O527" s="2">
        <f t="shared" si="93"/>
        <v>35.73433396893801</v>
      </c>
      <c r="P527" s="2">
        <f t="shared" si="94"/>
        <v>-8.6459659380082599E-3</v>
      </c>
      <c r="Q527" s="2">
        <f t="shared" si="95"/>
        <v>2.4570841740389625E-3</v>
      </c>
      <c r="R527" s="2">
        <v>149.96989526607163</v>
      </c>
      <c r="S527" s="2">
        <f t="shared" si="96"/>
        <v>35.880020440878532</v>
      </c>
      <c r="T527" s="2">
        <f t="shared" si="97"/>
        <v>-0.15433243787853002</v>
      </c>
      <c r="U527" s="2">
        <f t="shared" si="98"/>
        <v>0.78290204440226774</v>
      </c>
    </row>
    <row r="528" spans="1:21" x14ac:dyDescent="0.25">
      <c r="A528" t="s">
        <v>710</v>
      </c>
      <c r="B528" s="2">
        <v>3.2939999999999997E-2</v>
      </c>
      <c r="C528" s="2">
        <v>8.8000000000000003E-4</v>
      </c>
      <c r="D528" s="2">
        <v>17.344799999999999</v>
      </c>
      <c r="E528" s="2">
        <v>8.3771300000000007E-2</v>
      </c>
      <c r="F528" s="2">
        <v>-0.66876500000000005</v>
      </c>
      <c r="G528" s="2">
        <v>6.0652999999999999E-2</v>
      </c>
      <c r="H528" s="2">
        <v>0.27901999999999999</v>
      </c>
      <c r="I528" s="2">
        <v>3.0981999999999999E-2</v>
      </c>
      <c r="J528" s="2">
        <f t="shared" si="90"/>
        <v>0.17540630000000001</v>
      </c>
      <c r="K528" s="2">
        <f t="shared" si="88"/>
        <v>35.566158944999998</v>
      </c>
      <c r="L528" s="2">
        <f t="shared" si="91"/>
        <v>129.78717783706065</v>
      </c>
      <c r="M528" s="1">
        <f t="shared" si="92"/>
        <v>4.3326470199550793E+24</v>
      </c>
      <c r="N528" s="2">
        <f t="shared" si="89"/>
        <v>140.41152737529629</v>
      </c>
      <c r="O528" s="2">
        <f t="shared" si="93"/>
        <v>35.737013817814237</v>
      </c>
      <c r="P528" s="2">
        <f t="shared" si="94"/>
        <v>-0.17085487281423895</v>
      </c>
      <c r="Q528" s="2">
        <f t="shared" si="95"/>
        <v>0.94877747070229534</v>
      </c>
      <c r="R528" s="2">
        <v>150.1565964618689</v>
      </c>
      <c r="S528" s="2">
        <f t="shared" si="96"/>
        <v>35.882722078747676</v>
      </c>
      <c r="T528" s="2">
        <f t="shared" si="97"/>
        <v>-0.31656313374767819</v>
      </c>
      <c r="U528" s="2">
        <f t="shared" si="98"/>
        <v>3.257094037891199</v>
      </c>
    </row>
    <row r="529" spans="1:21" x14ac:dyDescent="0.25">
      <c r="A529" t="s">
        <v>711</v>
      </c>
      <c r="B529" s="2">
        <v>3.2960000000000003E-2</v>
      </c>
      <c r="C529" s="2">
        <v>8.5999999999999998E-4</v>
      </c>
      <c r="D529" s="2">
        <v>16.652799999999999</v>
      </c>
      <c r="E529" s="2">
        <v>2.2621100000000002E-2</v>
      </c>
      <c r="F529" s="2">
        <v>-0.25193199999999999</v>
      </c>
      <c r="G529" s="2">
        <v>8.7268999999999999E-2</v>
      </c>
      <c r="H529" s="2">
        <v>2.7296000000000001E-2</v>
      </c>
      <c r="I529" s="2">
        <v>1.9023999999999999E-2</v>
      </c>
      <c r="J529" s="2">
        <f t="shared" si="90"/>
        <v>0.1289141</v>
      </c>
      <c r="K529" s="2">
        <f t="shared" si="88"/>
        <v>35.723329516</v>
      </c>
      <c r="L529" s="2">
        <f t="shared" si="91"/>
        <v>139.52945670707129</v>
      </c>
      <c r="M529" s="1">
        <f t="shared" si="92"/>
        <v>4.3353189394162197E+24</v>
      </c>
      <c r="N529" s="2">
        <f t="shared" si="89"/>
        <v>140.49811838786539</v>
      </c>
      <c r="O529" s="2">
        <f t="shared" si="93"/>
        <v>35.738352540093786</v>
      </c>
      <c r="P529" s="2">
        <f t="shared" si="94"/>
        <v>-1.5023024093785864E-2</v>
      </c>
      <c r="Q529" s="2">
        <f t="shared" si="95"/>
        <v>1.3580441390129809E-2</v>
      </c>
      <c r="R529" s="2">
        <v>150.24995098767727</v>
      </c>
      <c r="S529" s="2">
        <f t="shared" si="96"/>
        <v>35.884071695028297</v>
      </c>
      <c r="T529" s="2">
        <f t="shared" si="97"/>
        <v>-0.16074217902829702</v>
      </c>
      <c r="U529" s="2">
        <f t="shared" si="98"/>
        <v>1.5547438971096565</v>
      </c>
    </row>
    <row r="530" spans="1:21" x14ac:dyDescent="0.25">
      <c r="A530" t="s">
        <v>711</v>
      </c>
      <c r="B530" s="2">
        <v>3.2960000000000003E-2</v>
      </c>
      <c r="C530" s="2">
        <v>8.5999999999999998E-4</v>
      </c>
      <c r="D530" s="2">
        <v>16.698799999999999</v>
      </c>
      <c r="E530" s="2">
        <v>3.2234100000000002E-2</v>
      </c>
      <c r="F530" s="2">
        <v>0.42133999999999999</v>
      </c>
      <c r="G530" s="2">
        <v>0.13800999999999999</v>
      </c>
      <c r="H530" s="2">
        <v>2.1543E-2</v>
      </c>
      <c r="I530" s="2">
        <v>2.8066000000000001E-2</v>
      </c>
      <c r="J530" s="2">
        <f t="shared" si="90"/>
        <v>0.19831010000000002</v>
      </c>
      <c r="K530" s="2">
        <f t="shared" si="88"/>
        <v>35.886307389999999</v>
      </c>
      <c r="L530" s="2">
        <f t="shared" si="91"/>
        <v>150.40472433029564</v>
      </c>
      <c r="M530" s="1">
        <f t="shared" si="92"/>
        <v>4.3353189394162197E+24</v>
      </c>
      <c r="N530" s="2">
        <f t="shared" si="89"/>
        <v>140.49811838786539</v>
      </c>
      <c r="O530" s="2">
        <f t="shared" si="93"/>
        <v>35.738352540093786</v>
      </c>
      <c r="P530" s="2">
        <f t="shared" si="94"/>
        <v>0.14795484990621333</v>
      </c>
      <c r="Q530" s="2">
        <f t="shared" si="95"/>
        <v>0.55663273661982204</v>
      </c>
      <c r="R530" s="2">
        <v>150.24995098767727</v>
      </c>
      <c r="S530" s="2">
        <f t="shared" si="96"/>
        <v>35.884071695028297</v>
      </c>
      <c r="T530" s="2">
        <f t="shared" si="97"/>
        <v>2.2356949717021735E-3</v>
      </c>
      <c r="U530" s="2">
        <f t="shared" si="98"/>
        <v>1.2709703905292209E-4</v>
      </c>
    </row>
    <row r="531" spans="1:21" x14ac:dyDescent="0.25">
      <c r="A531" t="s">
        <v>712</v>
      </c>
      <c r="B531" s="2">
        <v>3.2980000000000002E-2</v>
      </c>
      <c r="C531" s="2">
        <v>8.7000000000000001E-4</v>
      </c>
      <c r="D531" s="2">
        <v>15.916600000000001</v>
      </c>
      <c r="E531" s="2">
        <v>4.7260299999999998E-2</v>
      </c>
      <c r="F531" s="2">
        <v>0.59319999999999995</v>
      </c>
      <c r="G531" s="2">
        <v>0.12076000000000001</v>
      </c>
      <c r="H531" s="2">
        <v>-0.15936600000000001</v>
      </c>
      <c r="I531" s="2">
        <v>3.3395000000000001E-2</v>
      </c>
      <c r="J531" s="2">
        <f t="shared" si="90"/>
        <v>0.20141530000000002</v>
      </c>
      <c r="K531" s="2">
        <f t="shared" si="88"/>
        <v>35.695615979999999</v>
      </c>
      <c r="L531" s="2">
        <f t="shared" si="91"/>
        <v>137.76001963189793</v>
      </c>
      <c r="M531" s="1">
        <f t="shared" si="92"/>
        <v>4.3379909081734695E+24</v>
      </c>
      <c r="N531" s="2">
        <f t="shared" si="89"/>
        <v>140.58471099801264</v>
      </c>
      <c r="O531" s="2">
        <f t="shared" si="93"/>
        <v>35.739690462229845</v>
      </c>
      <c r="P531" s="2">
        <f t="shared" si="94"/>
        <v>-4.4074482229845557E-2</v>
      </c>
      <c r="Q531" s="2">
        <f t="shared" si="95"/>
        <v>4.7883900871658593E-2</v>
      </c>
      <c r="R531" s="2">
        <v>150.34330813201254</v>
      </c>
      <c r="S531" s="2">
        <f t="shared" si="96"/>
        <v>35.885420510835196</v>
      </c>
      <c r="T531" s="2">
        <f t="shared" si="97"/>
        <v>-0.18980453083519677</v>
      </c>
      <c r="U531" s="2">
        <f t="shared" si="98"/>
        <v>0.88803122243971999</v>
      </c>
    </row>
    <row r="532" spans="1:21" x14ac:dyDescent="0.25">
      <c r="A532" t="s">
        <v>720</v>
      </c>
      <c r="B532" s="2">
        <v>3.3329999999999999E-2</v>
      </c>
      <c r="C532" s="2">
        <v>8.8000000000000003E-4</v>
      </c>
      <c r="D532" s="2">
        <v>16.0703</v>
      </c>
      <c r="E532" s="2">
        <v>6.8556800000000001E-2</v>
      </c>
      <c r="F532" s="2">
        <v>-0.140482</v>
      </c>
      <c r="G532" s="2">
        <v>2.563E-2</v>
      </c>
      <c r="H532" s="2">
        <v>-0.16176199999999999</v>
      </c>
      <c r="I532" s="2">
        <v>2.7151000000000002E-2</v>
      </c>
      <c r="J532" s="2">
        <f t="shared" si="90"/>
        <v>0.1213378</v>
      </c>
      <c r="K532" s="2">
        <f t="shared" si="88"/>
        <v>35.748964205999997</v>
      </c>
      <c r="L532" s="2">
        <f t="shared" si="91"/>
        <v>141.18639238053058</v>
      </c>
      <c r="M532" s="1">
        <f t="shared" si="92"/>
        <v>4.3847583397028041E+24</v>
      </c>
      <c r="N532" s="2">
        <f t="shared" si="89"/>
        <v>142.10034023395292</v>
      </c>
      <c r="O532" s="2">
        <f t="shared" si="93"/>
        <v>35.762975588847461</v>
      </c>
      <c r="P532" s="2">
        <f t="shared" si="94"/>
        <v>-1.4011382847463949E-2</v>
      </c>
      <c r="Q532" s="2">
        <f t="shared" si="95"/>
        <v>1.3334286036275943E-2</v>
      </c>
      <c r="R532" s="2">
        <v>151.97748196915521</v>
      </c>
      <c r="S532" s="2">
        <f t="shared" si="96"/>
        <v>35.908896223243623</v>
      </c>
      <c r="T532" s="2">
        <f t="shared" si="97"/>
        <v>-0.15993201724362649</v>
      </c>
      <c r="U532" s="2">
        <f t="shared" si="98"/>
        <v>1.7373151120653247</v>
      </c>
    </row>
    <row r="533" spans="1:21" x14ac:dyDescent="0.25">
      <c r="A533" t="s">
        <v>720</v>
      </c>
      <c r="B533" s="2">
        <v>3.3329999999999999E-2</v>
      </c>
      <c r="C533" s="2">
        <v>8.8000000000000003E-4</v>
      </c>
      <c r="D533" s="2">
        <v>16.209</v>
      </c>
      <c r="E533" s="2">
        <v>7.2570499999999996E-2</v>
      </c>
      <c r="F533" s="2">
        <v>-0.205011</v>
      </c>
      <c r="G533" s="2">
        <v>0.33918999999999999</v>
      </c>
      <c r="H533" s="2">
        <v>-0.13053899999999999</v>
      </c>
      <c r="I533" s="2">
        <v>3.1344999999999998E-2</v>
      </c>
      <c r="J533" s="2">
        <f t="shared" si="90"/>
        <v>0.44310549999999999</v>
      </c>
      <c r="K533" s="2">
        <f t="shared" si="88"/>
        <v>35.780450453</v>
      </c>
      <c r="L533" s="2">
        <f t="shared" si="91"/>
        <v>143.24850249709428</v>
      </c>
      <c r="M533" s="1">
        <f t="shared" si="92"/>
        <v>4.3847583397028041E+24</v>
      </c>
      <c r="N533" s="2">
        <f t="shared" si="89"/>
        <v>142.10034023395292</v>
      </c>
      <c r="O533" s="2">
        <f t="shared" si="93"/>
        <v>35.762975588847461</v>
      </c>
      <c r="P533" s="2">
        <f t="shared" si="94"/>
        <v>1.7474864152539737E-2</v>
      </c>
      <c r="Q533" s="2">
        <f t="shared" si="95"/>
        <v>1.5552970031037245E-3</v>
      </c>
      <c r="R533" s="2">
        <v>151.97748196915521</v>
      </c>
      <c r="S533" s="2">
        <f t="shared" si="96"/>
        <v>35.908896223243623</v>
      </c>
      <c r="T533" s="2">
        <f t="shared" si="97"/>
        <v>-0.1284457702436228</v>
      </c>
      <c r="U533" s="2">
        <f t="shared" si="98"/>
        <v>8.4028252808153625E-2</v>
      </c>
    </row>
    <row r="534" spans="1:21" x14ac:dyDescent="0.25">
      <c r="A534" t="s">
        <v>715</v>
      </c>
      <c r="B534" s="2">
        <v>3.3349999999999998E-2</v>
      </c>
      <c r="C534" s="2">
        <v>8.5999999999999998E-4</v>
      </c>
      <c r="D534" s="2">
        <v>16.3599</v>
      </c>
      <c r="E534" s="2">
        <v>3.8038000000000002E-2</v>
      </c>
      <c r="F534" s="2">
        <v>1.7971299999999999</v>
      </c>
      <c r="G534" s="2">
        <v>0.21662999999999999</v>
      </c>
      <c r="H534" s="2">
        <v>2.8140999999999999E-2</v>
      </c>
      <c r="I534" s="2">
        <v>3.0831000000000001E-2</v>
      </c>
      <c r="J534" s="2">
        <f t="shared" si="90"/>
        <v>0.285499</v>
      </c>
      <c r="K534" s="2">
        <f t="shared" si="88"/>
        <v>35.728996780000003</v>
      </c>
      <c r="L534" s="2">
        <f t="shared" si="91"/>
        <v>139.89408627364682</v>
      </c>
      <c r="M534" s="1">
        <f t="shared" si="92"/>
        <v>4.3874312201757485E+24</v>
      </c>
      <c r="N534" s="2">
        <f t="shared" si="89"/>
        <v>142.18696239079355</v>
      </c>
      <c r="O534" s="2">
        <f t="shared" si="93"/>
        <v>35.764298881359764</v>
      </c>
      <c r="P534" s="2">
        <f t="shared" si="94"/>
        <v>-3.5302101359761195E-2</v>
      </c>
      <c r="Q534" s="2">
        <f t="shared" si="95"/>
        <v>1.5289452439133808E-2</v>
      </c>
      <c r="R534" s="2">
        <v>152.07088754547777</v>
      </c>
      <c r="S534" s="2">
        <f t="shared" si="96"/>
        <v>35.910230403318877</v>
      </c>
      <c r="T534" s="2">
        <f t="shared" si="97"/>
        <v>-0.18123362331887449</v>
      </c>
      <c r="U534" s="2">
        <f t="shared" si="98"/>
        <v>0.40296596212683794</v>
      </c>
    </row>
    <row r="535" spans="1:21" x14ac:dyDescent="0.25">
      <c r="A535" t="s">
        <v>713</v>
      </c>
      <c r="B535" s="2">
        <v>3.3410000000000002E-2</v>
      </c>
      <c r="C535" s="2">
        <v>8.7000000000000001E-4</v>
      </c>
      <c r="D535" s="2">
        <v>16.553699999999999</v>
      </c>
      <c r="E535" s="2">
        <v>3.2416300000000002E-2</v>
      </c>
      <c r="F535" s="2">
        <v>-1.11399</v>
      </c>
      <c r="G535" s="2">
        <v>0.11021</v>
      </c>
      <c r="H535" s="2">
        <v>-9.8535999999999999E-2</v>
      </c>
      <c r="I535" s="2">
        <v>2.7584999999999998E-2</v>
      </c>
      <c r="J535" s="2">
        <f t="shared" si="90"/>
        <v>0.17021130000000001</v>
      </c>
      <c r="K535" s="2">
        <f t="shared" si="88"/>
        <v>35.891361150000002</v>
      </c>
      <c r="L535" s="2">
        <f t="shared" si="91"/>
        <v>150.75517528712817</v>
      </c>
      <c r="M535" s="1">
        <f t="shared" si="92"/>
        <v>4.3954501571952774E+24</v>
      </c>
      <c r="N535" s="2">
        <f t="shared" si="89"/>
        <v>142.44683844108164</v>
      </c>
      <c r="O535" s="2">
        <f t="shared" si="93"/>
        <v>35.768264073323969</v>
      </c>
      <c r="P535" s="2">
        <f t="shared" si="94"/>
        <v>0.1230970766760322</v>
      </c>
      <c r="Q535" s="2">
        <f t="shared" si="95"/>
        <v>0.52302048777320909</v>
      </c>
      <c r="R535" s="2">
        <v>152.35111997838871</v>
      </c>
      <c r="S535" s="2">
        <f t="shared" si="96"/>
        <v>35.914228255991567</v>
      </c>
      <c r="T535" s="2">
        <f t="shared" si="97"/>
        <v>-2.2867105991565495E-2</v>
      </c>
      <c r="U535" s="2">
        <f t="shared" si="98"/>
        <v>1.8048687777507337E-2</v>
      </c>
    </row>
    <row r="536" spans="1:21" x14ac:dyDescent="0.25">
      <c r="A536" t="s">
        <v>713</v>
      </c>
      <c r="B536" s="2">
        <v>3.3410000000000002E-2</v>
      </c>
      <c r="C536" s="2">
        <v>8.7000000000000001E-4</v>
      </c>
      <c r="D536" s="2">
        <v>16.491700000000002</v>
      </c>
      <c r="E536" s="2">
        <v>2.4114699999999999E-2</v>
      </c>
      <c r="F536" s="2">
        <v>-1.16049</v>
      </c>
      <c r="G536" s="2">
        <v>4.3709999999999999E-2</v>
      </c>
      <c r="H536" s="2">
        <v>-0.12679699999999999</v>
      </c>
      <c r="I536" s="2">
        <v>2.1964000000000001E-2</v>
      </c>
      <c r="J536" s="2">
        <f t="shared" si="90"/>
        <v>8.9788699999999999E-2</v>
      </c>
      <c r="K536" s="2">
        <f t="shared" si="88"/>
        <v>35.910982580000002</v>
      </c>
      <c r="L536" s="2">
        <f t="shared" si="91"/>
        <v>152.12357252920242</v>
      </c>
      <c r="M536" s="1">
        <f t="shared" si="92"/>
        <v>4.3954501571952774E+24</v>
      </c>
      <c r="N536" s="2">
        <f t="shared" si="89"/>
        <v>142.44683844108164</v>
      </c>
      <c r="O536" s="2">
        <f t="shared" si="93"/>
        <v>35.768264073323969</v>
      </c>
      <c r="P536" s="2">
        <f t="shared" si="94"/>
        <v>0.14271850667603303</v>
      </c>
      <c r="Q536" s="2">
        <f t="shared" si="95"/>
        <v>2.5264878747925086</v>
      </c>
      <c r="R536" s="2">
        <v>152.35111997838871</v>
      </c>
      <c r="S536" s="2">
        <f t="shared" si="96"/>
        <v>35.914228255991567</v>
      </c>
      <c r="T536" s="2">
        <f t="shared" si="97"/>
        <v>-3.2456759915646671E-3</v>
      </c>
      <c r="U536" s="2">
        <f t="shared" si="98"/>
        <v>1.3066731244317693E-3</v>
      </c>
    </row>
    <row r="537" spans="1:21" x14ac:dyDescent="0.25">
      <c r="A537" t="s">
        <v>716</v>
      </c>
      <c r="B537" s="2">
        <v>3.3709999999999997E-2</v>
      </c>
      <c r="C537" s="2">
        <v>8.5999999999999998E-4</v>
      </c>
      <c r="D537" s="2">
        <v>16.283100000000001</v>
      </c>
      <c r="E537" s="2">
        <v>4.19123E-2</v>
      </c>
      <c r="F537" s="2">
        <v>0.51224999999999998</v>
      </c>
      <c r="G537" s="2">
        <v>0.13181999999999999</v>
      </c>
      <c r="H537" s="2">
        <v>-6.9084999999999994E-2</v>
      </c>
      <c r="I537" s="2">
        <v>3.3474999999999998E-2</v>
      </c>
      <c r="J537" s="2">
        <f t="shared" si="90"/>
        <v>0.20720730000000001</v>
      </c>
      <c r="K537" s="2">
        <f t="shared" si="88"/>
        <v>35.767636800000005</v>
      </c>
      <c r="L537" s="2">
        <f t="shared" si="91"/>
        <v>142.40569575975127</v>
      </c>
      <c r="M537" s="1">
        <f t="shared" si="92"/>
        <v>4.4355514920657827E+24</v>
      </c>
      <c r="N537" s="2">
        <f t="shared" si="89"/>
        <v>143.74643419698384</v>
      </c>
      <c r="O537" s="2">
        <f t="shared" si="93"/>
        <v>35.787985401494225</v>
      </c>
      <c r="P537" s="2">
        <f t="shared" si="94"/>
        <v>-2.034860149422002E-2</v>
      </c>
      <c r="Q537" s="2">
        <f t="shared" si="95"/>
        <v>9.6440405972944704E-3</v>
      </c>
      <c r="R537" s="2">
        <v>153.7526354306589</v>
      </c>
      <c r="S537" s="2">
        <f t="shared" si="96"/>
        <v>35.934112843153798</v>
      </c>
      <c r="T537" s="2">
        <f t="shared" si="97"/>
        <v>-0.16647604315379283</v>
      </c>
      <c r="U537" s="2">
        <f t="shared" si="98"/>
        <v>0.645495748787973</v>
      </c>
    </row>
    <row r="538" spans="1:21" x14ac:dyDescent="0.25">
      <c r="A538" t="s">
        <v>718</v>
      </c>
      <c r="B538" s="2">
        <v>3.3730000000000003E-2</v>
      </c>
      <c r="C538" s="2">
        <v>8.5999999999999998E-4</v>
      </c>
      <c r="D538" s="2">
        <v>17.112100000000002</v>
      </c>
      <c r="E538" s="2">
        <v>4.4689E-2</v>
      </c>
      <c r="F538" s="2">
        <v>-1.0326900000000001</v>
      </c>
      <c r="G538" s="2">
        <v>0.24302000000000001</v>
      </c>
      <c r="H538" s="2">
        <v>0.15240999999999999</v>
      </c>
      <c r="I538" s="2">
        <v>3.2162999999999997E-2</v>
      </c>
      <c r="J538" s="2">
        <f t="shared" si="90"/>
        <v>0.31987199999999999</v>
      </c>
      <c r="K538" s="2">
        <f t="shared" si="88"/>
        <v>35.676251270000002</v>
      </c>
      <c r="L538" s="2">
        <f t="shared" si="91"/>
        <v>136.53696784647067</v>
      </c>
      <c r="M538" s="1">
        <f t="shared" si="92"/>
        <v>4.4382253083774706E+24</v>
      </c>
      <c r="N538" s="2">
        <f t="shared" si="89"/>
        <v>143.83308668229267</v>
      </c>
      <c r="O538" s="2">
        <f t="shared" si="93"/>
        <v>35.789294002928592</v>
      </c>
      <c r="P538" s="2">
        <f t="shared" si="94"/>
        <v>-0.11304273292859079</v>
      </c>
      <c r="Q538" s="2">
        <f t="shared" si="95"/>
        <v>0.12489148957586518</v>
      </c>
      <c r="R538" s="2">
        <v>153.84609072668971</v>
      </c>
      <c r="S538" s="2">
        <f t="shared" si="96"/>
        <v>35.935432325881401</v>
      </c>
      <c r="T538" s="2">
        <f t="shared" si="97"/>
        <v>-0.25918105588139895</v>
      </c>
      <c r="U538" s="2">
        <f t="shared" si="98"/>
        <v>0.65652921723337809</v>
      </c>
    </row>
    <row r="539" spans="1:21" x14ac:dyDescent="0.25">
      <c r="A539" t="s">
        <v>719</v>
      </c>
      <c r="B539" s="2">
        <v>3.3750000000000002E-2</v>
      </c>
      <c r="C539" s="2">
        <v>8.5999999999999998E-4</v>
      </c>
      <c r="D539" s="2">
        <v>17.1435</v>
      </c>
      <c r="E539" s="2">
        <v>3.90999E-2</v>
      </c>
      <c r="F539" s="2">
        <v>-1.0954200000000001</v>
      </c>
      <c r="G539" s="2">
        <v>0.10076</v>
      </c>
      <c r="H539" s="2">
        <v>4.8082E-2</v>
      </c>
      <c r="I539" s="2">
        <v>2.5656000000000002E-2</v>
      </c>
      <c r="J539" s="2">
        <f t="shared" si="90"/>
        <v>0.16551590000000002</v>
      </c>
      <c r="K539" s="2">
        <f t="shared" si="88"/>
        <v>36.024976600000002</v>
      </c>
      <c r="L539" s="2">
        <f t="shared" si="91"/>
        <v>160.32281140533058</v>
      </c>
      <c r="M539" s="1">
        <f t="shared" si="92"/>
        <v>4.4408991739292937E+24</v>
      </c>
      <c r="N539" s="2">
        <f t="shared" si="89"/>
        <v>143.91974076336564</v>
      </c>
      <c r="O539" s="2">
        <f t="shared" si="93"/>
        <v>35.790601840308192</v>
      </c>
      <c r="P539" s="2">
        <f t="shared" si="94"/>
        <v>0.23437475969181065</v>
      </c>
      <c r="Q539" s="2">
        <f t="shared" si="95"/>
        <v>2.0051286381894098</v>
      </c>
      <c r="R539" s="2">
        <v>153.9395486389507</v>
      </c>
      <c r="S539" s="2">
        <f t="shared" si="96"/>
        <v>35.936751044224344</v>
      </c>
      <c r="T539" s="2">
        <f t="shared" si="97"/>
        <v>8.8225555775657938E-2</v>
      </c>
      <c r="U539" s="2">
        <f t="shared" si="98"/>
        <v>0.2841249458809767</v>
      </c>
    </row>
    <row r="540" spans="1:21" x14ac:dyDescent="0.25">
      <c r="A540" t="s">
        <v>723</v>
      </c>
      <c r="B540" s="2">
        <v>3.3779999999999998E-2</v>
      </c>
      <c r="C540" s="2">
        <v>8.5999999999999998E-4</v>
      </c>
      <c r="D540" s="2">
        <v>16.9267</v>
      </c>
      <c r="E540" s="2">
        <v>6.0843399999999999E-2</v>
      </c>
      <c r="F540" s="2">
        <v>-0.73578699999999997</v>
      </c>
      <c r="G540" s="2">
        <v>0.15753</v>
      </c>
      <c r="H540" s="2">
        <v>9.6670000000000006E-2</v>
      </c>
      <c r="I540" s="2">
        <v>5.0937999999999997E-2</v>
      </c>
      <c r="J540" s="2">
        <f t="shared" si="90"/>
        <v>0.26931139999999998</v>
      </c>
      <c r="K540" s="2">
        <f t="shared" si="88"/>
        <v>35.708962210999999</v>
      </c>
      <c r="L540" s="2">
        <f t="shared" si="91"/>
        <v>138.60932295719547</v>
      </c>
      <c r="M540" s="1">
        <f t="shared" si="92"/>
        <v>4.4449100645791131E+24</v>
      </c>
      <c r="N540" s="2">
        <f t="shared" si="89"/>
        <v>144.04972487693007</v>
      </c>
      <c r="O540" s="2">
        <f t="shared" si="93"/>
        <v>35.792562165753274</v>
      </c>
      <c r="P540" s="2">
        <f t="shared" si="94"/>
        <v>-8.3599954753275085E-2</v>
      </c>
      <c r="Q540" s="2">
        <f t="shared" si="95"/>
        <v>9.6361290960163978E-2</v>
      </c>
      <c r="R540" s="2">
        <v>154.07974041264353</v>
      </c>
      <c r="S540" s="2">
        <f t="shared" si="96"/>
        <v>35.938727690495902</v>
      </c>
      <c r="T540" s="2">
        <f t="shared" si="97"/>
        <v>-0.22976547949590298</v>
      </c>
      <c r="U540" s="2">
        <f t="shared" si="98"/>
        <v>0.72788049966298352</v>
      </c>
    </row>
    <row r="541" spans="1:21" x14ac:dyDescent="0.25">
      <c r="A541" t="s">
        <v>721</v>
      </c>
      <c r="B541" s="2">
        <v>3.3930000000000002E-2</v>
      </c>
      <c r="C541" s="2">
        <v>8.5999999999999998E-4</v>
      </c>
      <c r="D541" s="2">
        <v>16.578900000000001</v>
      </c>
      <c r="E541" s="2">
        <v>2.9775300000000001E-2</v>
      </c>
      <c r="F541" s="2">
        <v>0.88639999999999997</v>
      </c>
      <c r="G541" s="2">
        <v>6.7146999999999998E-2</v>
      </c>
      <c r="H541" s="2">
        <v>2.3002000000000002E-2</v>
      </c>
      <c r="I541" s="2">
        <v>2.6336999999999999E-2</v>
      </c>
      <c r="J541" s="2">
        <f t="shared" si="90"/>
        <v>0.1232593</v>
      </c>
      <c r="K541" s="2">
        <f t="shared" si="88"/>
        <v>35.830204539999997</v>
      </c>
      <c r="L541" s="2">
        <f t="shared" si="91"/>
        <v>146.56858934922849</v>
      </c>
      <c r="M541" s="1">
        <f t="shared" si="92"/>
        <v>4.4649661794623301E+24</v>
      </c>
      <c r="N541" s="2">
        <f t="shared" si="89"/>
        <v>144.69969929464668</v>
      </c>
      <c r="O541" s="2">
        <f t="shared" si="93"/>
        <v>35.802338142989406</v>
      </c>
      <c r="P541" s="2">
        <f t="shared" si="94"/>
        <v>2.7866397010591015E-2</v>
      </c>
      <c r="Q541" s="2">
        <f t="shared" si="95"/>
        <v>5.1111925999873076E-2</v>
      </c>
      <c r="R541" s="2">
        <v>154.78078756982038</v>
      </c>
      <c r="S541" s="2">
        <f t="shared" si="96"/>
        <v>35.948585260731882</v>
      </c>
      <c r="T541" s="2">
        <f t="shared" si="97"/>
        <v>-0.11838072073188499</v>
      </c>
      <c r="U541" s="2">
        <f t="shared" si="98"/>
        <v>0.92240694769626341</v>
      </c>
    </row>
    <row r="542" spans="1:21" x14ac:dyDescent="0.25">
      <c r="A542" t="s">
        <v>722</v>
      </c>
      <c r="B542" s="2">
        <v>3.4029999999999998E-2</v>
      </c>
      <c r="C542" s="2">
        <v>8.5999999999999998E-4</v>
      </c>
      <c r="D542" s="2">
        <v>16.8963</v>
      </c>
      <c r="E542" s="2">
        <v>5.389E-2</v>
      </c>
      <c r="F542" s="2">
        <v>0.59667000000000003</v>
      </c>
      <c r="G542" s="2">
        <v>0.19089</v>
      </c>
      <c r="H542" s="2">
        <v>0.12826000000000001</v>
      </c>
      <c r="I542" s="2">
        <v>3.0457000000000001E-2</v>
      </c>
      <c r="J542" s="2">
        <f t="shared" si="90"/>
        <v>0.27523700000000001</v>
      </c>
      <c r="K542" s="2">
        <f t="shared" si="88"/>
        <v>35.775556690000002</v>
      </c>
      <c r="L542" s="2">
        <f t="shared" si="91"/>
        <v>142.92603241835263</v>
      </c>
      <c r="M542" s="1">
        <f t="shared" si="92"/>
        <v>4.4783384610561146E+24</v>
      </c>
      <c r="N542" s="2">
        <f t="shared" si="89"/>
        <v>145.13306542727366</v>
      </c>
      <c r="O542" s="2">
        <f t="shared" si="93"/>
        <v>35.808831841536019</v>
      </c>
      <c r="P542" s="2">
        <f t="shared" si="94"/>
        <v>-3.3275151536017233E-2</v>
      </c>
      <c r="Q542" s="2">
        <f t="shared" si="95"/>
        <v>1.4615929947954048E-2</v>
      </c>
      <c r="R542" s="2">
        <v>155.24823408138181</v>
      </c>
      <c r="S542" s="2">
        <f t="shared" si="96"/>
        <v>35.955133344305139</v>
      </c>
      <c r="T542" s="2">
        <f t="shared" si="97"/>
        <v>-0.17957665430513714</v>
      </c>
      <c r="U542" s="2">
        <f t="shared" si="98"/>
        <v>0.42568281792967133</v>
      </c>
    </row>
    <row r="543" spans="1:21" x14ac:dyDescent="0.25">
      <c r="A543" t="s">
        <v>724</v>
      </c>
      <c r="B543" s="2">
        <v>3.4279999999999998E-2</v>
      </c>
      <c r="C543" s="2">
        <v>8.5999999999999998E-4</v>
      </c>
      <c r="D543" s="2">
        <v>16.706</v>
      </c>
      <c r="E543" s="2">
        <v>5.6638300000000003E-2</v>
      </c>
      <c r="F543" s="2">
        <v>0.81322000000000005</v>
      </c>
      <c r="G543" s="2">
        <v>9.6726000000000006E-2</v>
      </c>
      <c r="H543" s="2">
        <v>6.5043000000000004E-2</v>
      </c>
      <c r="I543" s="2">
        <v>2.9857000000000002E-2</v>
      </c>
      <c r="J543" s="2">
        <f t="shared" si="90"/>
        <v>0.1832213</v>
      </c>
      <c r="K543" s="2">
        <f t="shared" si="88"/>
        <v>35.814958750000002</v>
      </c>
      <c r="L543" s="2">
        <f t="shared" si="91"/>
        <v>145.54314324679211</v>
      </c>
      <c r="M543" s="1">
        <f t="shared" si="92"/>
        <v>4.5117745479012959E+24</v>
      </c>
      <c r="N543" s="2">
        <f t="shared" si="89"/>
        <v>146.21665520547666</v>
      </c>
      <c r="O543" s="2">
        <f t="shared" si="93"/>
        <v>35.82498422466378</v>
      </c>
      <c r="P543" s="2">
        <f t="shared" si="94"/>
        <v>-1.0025474663777345E-2</v>
      </c>
      <c r="Q543" s="2">
        <f t="shared" si="95"/>
        <v>2.9940425433335948E-3</v>
      </c>
      <c r="R543" s="2">
        <v>156.41713639631215</v>
      </c>
      <c r="S543" s="2">
        <f t="shared" si="96"/>
        <v>35.971421653934783</v>
      </c>
      <c r="T543" s="2">
        <f t="shared" si="97"/>
        <v>-0.15646290393478068</v>
      </c>
      <c r="U543" s="2">
        <f t="shared" si="98"/>
        <v>0.72924062129612433</v>
      </c>
    </row>
    <row r="544" spans="1:21" x14ac:dyDescent="0.25">
      <c r="A544" t="s">
        <v>724</v>
      </c>
      <c r="B544" s="2">
        <v>3.4279999999999998E-2</v>
      </c>
      <c r="C544" s="2">
        <v>8.5999999999999998E-4</v>
      </c>
      <c r="D544" s="2">
        <v>16.743600000000001</v>
      </c>
      <c r="E544" s="2">
        <v>5.5280900000000001E-2</v>
      </c>
      <c r="F544" s="2">
        <v>0.80323</v>
      </c>
      <c r="G544" s="2">
        <v>6.8741999999999998E-2</v>
      </c>
      <c r="H544" s="2">
        <v>7.1738999999999997E-2</v>
      </c>
      <c r="I544" s="2">
        <v>2.9083000000000001E-2</v>
      </c>
      <c r="J544" s="2">
        <f t="shared" si="90"/>
        <v>0.15310589999999999</v>
      </c>
      <c r="K544" s="2">
        <f t="shared" si="88"/>
        <v>35.830131739999999</v>
      </c>
      <c r="L544" s="2">
        <f t="shared" si="91"/>
        <v>146.56367562598842</v>
      </c>
      <c r="M544" s="1">
        <f t="shared" si="92"/>
        <v>4.5117745479012959E+24</v>
      </c>
      <c r="N544" s="2">
        <f t="shared" si="89"/>
        <v>146.21665520547666</v>
      </c>
      <c r="O544" s="2">
        <f t="shared" si="93"/>
        <v>35.82498422466378</v>
      </c>
      <c r="P544" s="2">
        <f t="shared" si="94"/>
        <v>5.147515336219044E-3</v>
      </c>
      <c r="Q544" s="2">
        <f t="shared" si="95"/>
        <v>1.1303461122682251E-3</v>
      </c>
      <c r="R544" s="2">
        <v>156.41713639631215</v>
      </c>
      <c r="S544" s="2">
        <f t="shared" si="96"/>
        <v>35.971421653934783</v>
      </c>
      <c r="T544" s="2">
        <f t="shared" si="97"/>
        <v>-0.14128991393478429</v>
      </c>
      <c r="U544" s="2">
        <f t="shared" si="98"/>
        <v>0.85160551974006882</v>
      </c>
    </row>
    <row r="545" spans="1:21" x14ac:dyDescent="0.25">
      <c r="A545" t="s">
        <v>725</v>
      </c>
      <c r="B545" s="2">
        <v>3.4369999999999998E-2</v>
      </c>
      <c r="C545" s="2">
        <v>8.8000000000000003E-4</v>
      </c>
      <c r="D545" s="2">
        <v>16.719100000000001</v>
      </c>
      <c r="E545" s="2">
        <v>4.8726899999999997E-2</v>
      </c>
      <c r="F545" s="2">
        <v>-0.229019</v>
      </c>
      <c r="G545" s="2">
        <v>0.14441999999999999</v>
      </c>
      <c r="H545" s="2">
        <v>5.4822000000000003E-2</v>
      </c>
      <c r="I545" s="2">
        <v>3.4757999999999997E-2</v>
      </c>
      <c r="J545" s="2">
        <f t="shared" si="90"/>
        <v>0.22790489999999997</v>
      </c>
      <c r="K545" s="2">
        <f t="shared" si="88"/>
        <v>35.706841347000001</v>
      </c>
      <c r="L545" s="2">
        <f t="shared" si="91"/>
        <v>138.47401015816718</v>
      </c>
      <c r="M545" s="1">
        <f t="shared" si="92"/>
        <v>4.5238134212217066E+24</v>
      </c>
      <c r="N545" s="2">
        <f t="shared" si="89"/>
        <v>146.60680851891553</v>
      </c>
      <c r="O545" s="2">
        <f t="shared" si="93"/>
        <v>35.830770698508275</v>
      </c>
      <c r="P545" s="2">
        <f t="shared" si="94"/>
        <v>-0.12392935150827356</v>
      </c>
      <c r="Q545" s="2">
        <f t="shared" si="95"/>
        <v>0.29569299005348443</v>
      </c>
      <c r="R545" s="2">
        <v>156.83804124384383</v>
      </c>
      <c r="S545" s="2">
        <f t="shared" si="96"/>
        <v>35.97725704871015</v>
      </c>
      <c r="T545" s="2">
        <f t="shared" si="97"/>
        <v>-0.27041570171014939</v>
      </c>
      <c r="U545" s="2">
        <f t="shared" si="98"/>
        <v>1.4078503245770926</v>
      </c>
    </row>
    <row r="546" spans="1:21" x14ac:dyDescent="0.25">
      <c r="A546" t="s">
        <v>767</v>
      </c>
      <c r="B546" s="2">
        <v>3.4410000000000003E-2</v>
      </c>
      <c r="C546" s="2">
        <v>8.5999999999999998E-4</v>
      </c>
      <c r="D546" s="2">
        <v>17.5063</v>
      </c>
      <c r="E546" s="2">
        <v>3.09117E-2</v>
      </c>
      <c r="F546" s="2">
        <v>-2.2926799999999998</v>
      </c>
      <c r="G546" s="2">
        <v>6.4021999999999996E-2</v>
      </c>
      <c r="H546" s="2">
        <v>0.24948000000000001</v>
      </c>
      <c r="I546" s="2">
        <v>2.4590999999999998E-2</v>
      </c>
      <c r="J546" s="2">
        <f t="shared" si="90"/>
        <v>0.1195247</v>
      </c>
      <c r="K546" s="2">
        <f t="shared" ref="K546:K609" si="99">PeakMagnitude+α*(Stretch-1)-β*Color-Mb</f>
        <v>35.581403640000005</v>
      </c>
      <c r="L546" s="2">
        <f t="shared" si="91"/>
        <v>130.70154700745027</v>
      </c>
      <c r="M546" s="1">
        <f t="shared" si="92"/>
        <v>4.5291643513531292E+24</v>
      </c>
      <c r="N546" s="2">
        <f t="shared" si="89"/>
        <v>146.78022035449115</v>
      </c>
      <c r="O546" s="2">
        <f t="shared" si="93"/>
        <v>35.833337676753587</v>
      </c>
      <c r="P546" s="2">
        <f t="shared" si="94"/>
        <v>-0.25193403675358184</v>
      </c>
      <c r="Q546" s="2">
        <f t="shared" si="95"/>
        <v>4.4428163993198417</v>
      </c>
      <c r="R546" s="2">
        <v>157.02512705838399</v>
      </c>
      <c r="S546" s="2">
        <f t="shared" si="96"/>
        <v>35.979845767448943</v>
      </c>
      <c r="T546" s="2">
        <f t="shared" si="97"/>
        <v>-0.39844212744893781</v>
      </c>
      <c r="U546" s="2">
        <f t="shared" si="98"/>
        <v>11.112587049332404</v>
      </c>
    </row>
    <row r="547" spans="1:21" x14ac:dyDescent="0.25">
      <c r="A547" t="s">
        <v>726</v>
      </c>
      <c r="B547" s="2">
        <v>3.4509999999999999E-2</v>
      </c>
      <c r="C547" s="2">
        <v>8.5999999999999998E-4</v>
      </c>
      <c r="D547" s="2">
        <v>17.0898</v>
      </c>
      <c r="E547" s="2">
        <v>4.6887400000000003E-2</v>
      </c>
      <c r="F547" s="2">
        <v>1.82151</v>
      </c>
      <c r="G547" s="2">
        <v>0.38650000000000001</v>
      </c>
      <c r="H547" s="2">
        <v>0.17557</v>
      </c>
      <c r="I547" s="2">
        <v>3.8210000000000001E-2</v>
      </c>
      <c r="J547" s="2">
        <f t="shared" si="90"/>
        <v>0.47159740000000006</v>
      </c>
      <c r="K547" s="2">
        <f t="shared" si="99"/>
        <v>36.001027870000001</v>
      </c>
      <c r="L547" s="2">
        <f t="shared" si="91"/>
        <v>158.56435818188274</v>
      </c>
      <c r="M547" s="1">
        <f t="shared" si="92"/>
        <v>4.5425425374949611E+24</v>
      </c>
      <c r="N547" s="2">
        <f t="shared" ref="N547:N610" si="100">M547/Mpc</f>
        <v>147.21377784048849</v>
      </c>
      <c r="O547" s="2">
        <f t="shared" si="93"/>
        <v>35.839742289140602</v>
      </c>
      <c r="P547" s="2">
        <f t="shared" si="94"/>
        <v>0.16128558085939915</v>
      </c>
      <c r="Q547" s="2">
        <f t="shared" si="95"/>
        <v>0.1169629413040844</v>
      </c>
      <c r="R547" s="2">
        <v>157.49288734223535</v>
      </c>
      <c r="S547" s="2">
        <f t="shared" si="96"/>
        <v>35.98630472530207</v>
      </c>
      <c r="T547" s="2">
        <f t="shared" si="97"/>
        <v>1.47231446979319E-2</v>
      </c>
      <c r="U547" s="2">
        <f t="shared" si="98"/>
        <v>9.7467170031565397E-4</v>
      </c>
    </row>
    <row r="548" spans="1:21" x14ac:dyDescent="0.25">
      <c r="A548" t="s">
        <v>727</v>
      </c>
      <c r="B548" s="2">
        <v>3.4590000000000003E-2</v>
      </c>
      <c r="C548" s="2">
        <v>8.7000000000000001E-4</v>
      </c>
      <c r="D548" s="2">
        <v>16.4495</v>
      </c>
      <c r="E548" s="2">
        <v>6.3819000000000001E-2</v>
      </c>
      <c r="F548" s="2">
        <v>-0.15267900000000001</v>
      </c>
      <c r="G548" s="2">
        <v>0.10963000000000001</v>
      </c>
      <c r="H548" s="2">
        <v>-1.9262000000000001E-2</v>
      </c>
      <c r="I548" s="2">
        <v>3.1572000000000003E-2</v>
      </c>
      <c r="J548" s="2">
        <f t="shared" si="90"/>
        <v>0.20502100000000001</v>
      </c>
      <c r="K548" s="2">
        <f t="shared" si="99"/>
        <v>35.680346247000003</v>
      </c>
      <c r="L548" s="2">
        <f t="shared" si="91"/>
        <v>136.79469309508909</v>
      </c>
      <c r="M548" s="1">
        <f t="shared" si="92"/>
        <v>4.5532459717206301E+24</v>
      </c>
      <c r="N548" s="2">
        <f t="shared" si="100"/>
        <v>147.56065252030092</v>
      </c>
      <c r="O548" s="2">
        <f t="shared" si="93"/>
        <v>35.844852835150469</v>
      </c>
      <c r="P548" s="2">
        <f t="shared" si="94"/>
        <v>-0.16450658815046637</v>
      </c>
      <c r="Q548" s="2">
        <f t="shared" si="95"/>
        <v>0.64382805238424645</v>
      </c>
      <c r="R548" s="2">
        <v>157.86714261995377</v>
      </c>
      <c r="S548" s="2">
        <f t="shared" si="96"/>
        <v>35.991458741753071</v>
      </c>
      <c r="T548" s="2">
        <f t="shared" si="97"/>
        <v>-0.31111249475306835</v>
      </c>
      <c r="U548" s="2">
        <f t="shared" si="98"/>
        <v>2.3027045113656732</v>
      </c>
    </row>
    <row r="549" spans="1:21" x14ac:dyDescent="0.25">
      <c r="A549" t="s">
        <v>728</v>
      </c>
      <c r="B549" s="2">
        <v>3.4790000000000001E-2</v>
      </c>
      <c r="C549" s="2">
        <v>8.5999999999999998E-4</v>
      </c>
      <c r="D549" s="2">
        <v>16.842300000000002</v>
      </c>
      <c r="E549" s="2">
        <v>5.6534599999999997E-2</v>
      </c>
      <c r="F549" s="2">
        <v>-0.627251</v>
      </c>
      <c r="G549" s="2">
        <v>0.17133999999999999</v>
      </c>
      <c r="H549" s="2">
        <v>5.8668999999999999E-2</v>
      </c>
      <c r="I549" s="2">
        <v>3.7372000000000002E-2</v>
      </c>
      <c r="J549" s="2">
        <f t="shared" si="90"/>
        <v>0.2652466</v>
      </c>
      <c r="K549" s="2">
        <f t="shared" si="99"/>
        <v>35.759460133000005</v>
      </c>
      <c r="L549" s="2">
        <f t="shared" si="91"/>
        <v>141.87047623824591</v>
      </c>
      <c r="M549" s="1">
        <f t="shared" si="92"/>
        <v>4.5800079995226331E+24</v>
      </c>
      <c r="N549" s="2">
        <f t="shared" si="100"/>
        <v>148.42795077516277</v>
      </c>
      <c r="O549" s="2">
        <f t="shared" si="93"/>
        <v>35.857578457693435</v>
      </c>
      <c r="P549" s="2">
        <f t="shared" si="94"/>
        <v>-9.8118324693430736E-2</v>
      </c>
      <c r="Q549" s="2">
        <f t="shared" si="95"/>
        <v>0.13683607146404161</v>
      </c>
      <c r="R549" s="2">
        <v>158.80296376251547</v>
      </c>
      <c r="S549" s="2">
        <f t="shared" si="96"/>
        <v>36.004293017334952</v>
      </c>
      <c r="T549" s="2">
        <f t="shared" si="97"/>
        <v>-0.24483288433494721</v>
      </c>
      <c r="U549" s="2">
        <f t="shared" si="98"/>
        <v>0.85200049383762044</v>
      </c>
    </row>
    <row r="550" spans="1:21" x14ac:dyDescent="0.25">
      <c r="A550" t="s">
        <v>730</v>
      </c>
      <c r="B550" s="2">
        <v>3.4909999999999997E-2</v>
      </c>
      <c r="C550" s="2">
        <v>8.8000000000000003E-4</v>
      </c>
      <c r="D550" s="2">
        <v>16.792100000000001</v>
      </c>
      <c r="E550" s="2">
        <v>8.1193199999999993E-2</v>
      </c>
      <c r="F550" s="2">
        <v>-2.0723500000000001</v>
      </c>
      <c r="G550" s="2">
        <v>0.18828</v>
      </c>
      <c r="H550" s="2">
        <v>-7.6634999999999995E-2</v>
      </c>
      <c r="I550" s="2">
        <v>3.6789000000000002E-2</v>
      </c>
      <c r="J550" s="2">
        <f t="shared" si="90"/>
        <v>0.30626219999999998</v>
      </c>
      <c r="K550" s="2">
        <f t="shared" si="99"/>
        <v>35.920332099999996</v>
      </c>
      <c r="L550" s="2">
        <f t="shared" si="91"/>
        <v>152.77996985462335</v>
      </c>
      <c r="M550" s="1">
        <f t="shared" si="92"/>
        <v>4.5960675761315076E+24</v>
      </c>
      <c r="N550" s="2">
        <f t="shared" si="100"/>
        <v>148.94840620812715</v>
      </c>
      <c r="O550" s="2">
        <f t="shared" si="93"/>
        <v>35.865179302484449</v>
      </c>
      <c r="P550" s="2">
        <f t="shared" si="94"/>
        <v>5.5152797515546581E-2</v>
      </c>
      <c r="Q550" s="2">
        <f t="shared" si="95"/>
        <v>3.2430100631798228E-2</v>
      </c>
      <c r="R550" s="2">
        <v>159.36458187921207</v>
      </c>
      <c r="S550" s="2">
        <f t="shared" si="96"/>
        <v>36.011959038136972</v>
      </c>
      <c r="T550" s="2">
        <f t="shared" si="97"/>
        <v>-9.1626938136975866E-2</v>
      </c>
      <c r="U550" s="2">
        <f t="shared" si="98"/>
        <v>8.9507525827418916E-2</v>
      </c>
    </row>
    <row r="551" spans="1:21" x14ac:dyDescent="0.25">
      <c r="A551" t="s">
        <v>731</v>
      </c>
      <c r="B551" s="2">
        <v>3.5119999999999998E-2</v>
      </c>
      <c r="C551" s="2">
        <v>8.5999999999999998E-4</v>
      </c>
      <c r="D551" s="2">
        <v>16.418900000000001</v>
      </c>
      <c r="E551" s="2">
        <v>3.6190899999999998E-2</v>
      </c>
      <c r="F551" s="2">
        <v>0.22914999999999999</v>
      </c>
      <c r="G551" s="2">
        <v>0.15282000000000001</v>
      </c>
      <c r="H551" s="2">
        <v>-8.5932999999999995E-2</v>
      </c>
      <c r="I551" s="2">
        <v>3.1868E-2</v>
      </c>
      <c r="J551" s="2">
        <f t="shared" si="90"/>
        <v>0.22087890000000002</v>
      </c>
      <c r="K551" s="2">
        <f t="shared" si="99"/>
        <v>35.91455534</v>
      </c>
      <c r="L551" s="2">
        <f t="shared" si="91"/>
        <v>152.37407001357883</v>
      </c>
      <c r="M551" s="1">
        <f t="shared" si="92"/>
        <v>4.6241760930198724E+24</v>
      </c>
      <c r="N551" s="2">
        <f t="shared" si="100"/>
        <v>149.85934120245554</v>
      </c>
      <c r="O551" s="2">
        <f t="shared" si="93"/>
        <v>35.878419095308573</v>
      </c>
      <c r="P551" s="2">
        <f t="shared" si="94"/>
        <v>3.6136244691427066E-2</v>
      </c>
      <c r="Q551" s="2">
        <f t="shared" si="95"/>
        <v>2.676563646701894E-2</v>
      </c>
      <c r="R551" s="2">
        <v>160.34763990185581</v>
      </c>
      <c r="S551" s="2">
        <f t="shared" si="96"/>
        <v>36.025312860450953</v>
      </c>
      <c r="T551" s="2">
        <f t="shared" si="97"/>
        <v>-0.110757520450953</v>
      </c>
      <c r="U551" s="2">
        <f t="shared" si="98"/>
        <v>0.25144209555265257</v>
      </c>
    </row>
    <row r="552" spans="1:21" x14ac:dyDescent="0.25">
      <c r="A552" t="s">
        <v>732</v>
      </c>
      <c r="B552" s="2">
        <v>3.5150000000000001E-2</v>
      </c>
      <c r="C552" s="2">
        <v>8.8000000000000003E-4</v>
      </c>
      <c r="D552" s="2">
        <v>16.5793</v>
      </c>
      <c r="E552" s="2">
        <v>0.10989</v>
      </c>
      <c r="F552" s="2">
        <v>-0.45270899999999997</v>
      </c>
      <c r="G552" s="2">
        <v>0.12174</v>
      </c>
      <c r="H552" s="2">
        <v>-5.2285999999999999E-2</v>
      </c>
      <c r="I552" s="2">
        <v>5.2964999999999998E-2</v>
      </c>
      <c r="J552" s="2">
        <f t="shared" si="90"/>
        <v>0.28459499999999999</v>
      </c>
      <c r="K552" s="2">
        <f t="shared" si="99"/>
        <v>35.869406956999995</v>
      </c>
      <c r="L552" s="2">
        <f t="shared" si="91"/>
        <v>149.2386773546958</v>
      </c>
      <c r="M552" s="1">
        <f t="shared" si="92"/>
        <v>4.6281920377254484E+24</v>
      </c>
      <c r="N552" s="2">
        <f t="shared" si="100"/>
        <v>149.98948910681227</v>
      </c>
      <c r="O552" s="2">
        <f t="shared" si="93"/>
        <v>35.880304129183294</v>
      </c>
      <c r="P552" s="2">
        <f t="shared" si="94"/>
        <v>-1.0897172183298665E-2</v>
      </c>
      <c r="Q552" s="2">
        <f t="shared" si="95"/>
        <v>1.466132073861443E-3</v>
      </c>
      <c r="R552" s="2">
        <v>160.48810027261675</v>
      </c>
      <c r="S552" s="2">
        <f t="shared" si="96"/>
        <v>36.027214181289203</v>
      </c>
      <c r="T552" s="2">
        <f t="shared" si="97"/>
        <v>-0.15780722428920768</v>
      </c>
      <c r="U552" s="2">
        <f t="shared" si="98"/>
        <v>0.30746750975849507</v>
      </c>
    </row>
    <row r="553" spans="1:21" x14ac:dyDescent="0.25">
      <c r="A553" t="s">
        <v>733</v>
      </c>
      <c r="B553" s="2">
        <v>3.5159999999999997E-2</v>
      </c>
      <c r="C553" s="2">
        <v>5.0699999999999999E-3</v>
      </c>
      <c r="D553" s="2">
        <v>16.1294</v>
      </c>
      <c r="E553" s="2">
        <v>7.8186800000000001E-2</v>
      </c>
      <c r="F553" s="2">
        <v>9.8192000000000002E-2</v>
      </c>
      <c r="G553" s="2">
        <v>6.9361999999999993E-2</v>
      </c>
      <c r="H553" s="2">
        <v>-0.18957099999999999</v>
      </c>
      <c r="I553" s="2">
        <v>3.2689999999999997E-2</v>
      </c>
      <c r="J553" s="2">
        <f t="shared" si="90"/>
        <v>0.18023879999999998</v>
      </c>
      <c r="K553" s="2">
        <f t="shared" si="99"/>
        <v>35.930191453999996</v>
      </c>
      <c r="L553" s="2">
        <f t="shared" si="91"/>
        <v>153.47522926061995</v>
      </c>
      <c r="M553" s="1">
        <f t="shared" si="92"/>
        <v>4.6295307105294522E+24</v>
      </c>
      <c r="N553" s="2">
        <f t="shared" si="100"/>
        <v>150.03287253781883</v>
      </c>
      <c r="O553" s="2">
        <f t="shared" si="93"/>
        <v>35.880932121867581</v>
      </c>
      <c r="P553" s="2">
        <f t="shared" si="94"/>
        <v>4.9259332132415068E-2</v>
      </c>
      <c r="Q553" s="2">
        <f t="shared" si="95"/>
        <v>7.4693096500153155E-2</v>
      </c>
      <c r="R553" s="2">
        <v>160.53492170221188</v>
      </c>
      <c r="S553" s="2">
        <f t="shared" si="96"/>
        <v>36.027847602796705</v>
      </c>
      <c r="T553" s="2">
        <f t="shared" si="97"/>
        <v>-9.7656148796708919E-2</v>
      </c>
      <c r="U553" s="2">
        <f t="shared" si="98"/>
        <v>0.29356387524594624</v>
      </c>
    </row>
    <row r="554" spans="1:21" x14ac:dyDescent="0.25">
      <c r="A554" t="s">
        <v>733</v>
      </c>
      <c r="B554" s="2">
        <v>3.5159999999999997E-2</v>
      </c>
      <c r="C554" s="2">
        <v>5.0699999999999999E-3</v>
      </c>
      <c r="D554" s="2">
        <v>16.250800000000002</v>
      </c>
      <c r="E554" s="2">
        <v>7.8876699999999994E-2</v>
      </c>
      <c r="F554" s="2">
        <v>0.85504000000000002</v>
      </c>
      <c r="G554" s="2">
        <v>9.6376000000000003E-2</v>
      </c>
      <c r="H554" s="2">
        <v>-8.3511000000000002E-2</v>
      </c>
      <c r="I554" s="2">
        <v>3.5278999999999998E-2</v>
      </c>
      <c r="J554" s="2">
        <f t="shared" si="90"/>
        <v>0.21053169999999999</v>
      </c>
      <c r="K554" s="2">
        <f t="shared" si="99"/>
        <v>35.830880309999998</v>
      </c>
      <c r="L554" s="2">
        <f t="shared" si="91"/>
        <v>146.61420911792848</v>
      </c>
      <c r="M554" s="1">
        <f t="shared" si="92"/>
        <v>4.6295307105294522E+24</v>
      </c>
      <c r="N554" s="2">
        <f t="shared" si="100"/>
        <v>150.03287253781883</v>
      </c>
      <c r="O554" s="2">
        <f t="shared" si="93"/>
        <v>35.880932121867581</v>
      </c>
      <c r="P554" s="2">
        <f t="shared" si="94"/>
        <v>-5.0051811867582785E-2</v>
      </c>
      <c r="Q554" s="2">
        <f t="shared" si="95"/>
        <v>5.6520320043240466E-2</v>
      </c>
      <c r="R554" s="2">
        <v>160.53492170221188</v>
      </c>
      <c r="S554" s="2">
        <f t="shared" si="96"/>
        <v>36.027847602796705</v>
      </c>
      <c r="T554" s="2">
        <f t="shared" si="97"/>
        <v>-0.19696729279670677</v>
      </c>
      <c r="U554" s="2">
        <f t="shared" si="98"/>
        <v>0.8752925600774506</v>
      </c>
    </row>
    <row r="555" spans="1:21" x14ac:dyDescent="0.25">
      <c r="A555" t="s">
        <v>735</v>
      </c>
      <c r="B555" s="2">
        <v>3.5220000000000001E-2</v>
      </c>
      <c r="C555" s="2">
        <v>8.8000000000000003E-4</v>
      </c>
      <c r="D555" s="2">
        <v>17.339200000000002</v>
      </c>
      <c r="E555" s="2">
        <v>9.6040399999999998E-2</v>
      </c>
      <c r="F555" s="2">
        <v>-1.5318799999999999</v>
      </c>
      <c r="G555" s="2">
        <v>0.1908</v>
      </c>
      <c r="H555" s="2">
        <v>0.21412</v>
      </c>
      <c r="I555" s="2">
        <v>5.1836E-2</v>
      </c>
      <c r="J555" s="2">
        <f t="shared" si="90"/>
        <v>0.33867639999999999</v>
      </c>
      <c r="K555" s="2">
        <f t="shared" si="99"/>
        <v>35.636818040000001</v>
      </c>
      <c r="L555" s="2">
        <f t="shared" si="91"/>
        <v>134.07987858056669</v>
      </c>
      <c r="M555" s="1">
        <f t="shared" si="92"/>
        <v>4.6375630053133299E+24</v>
      </c>
      <c r="N555" s="2">
        <f t="shared" si="100"/>
        <v>150.29318148376765</v>
      </c>
      <c r="O555" s="2">
        <f t="shared" si="93"/>
        <v>35.884696389589678</v>
      </c>
      <c r="P555" s="2">
        <f t="shared" si="94"/>
        <v>-0.24787834958967636</v>
      </c>
      <c r="Q555" s="2">
        <f t="shared" si="95"/>
        <v>0.53568233162242185</v>
      </c>
      <c r="R555" s="2">
        <v>160.81586399234737</v>
      </c>
      <c r="S555" s="2">
        <f t="shared" si="96"/>
        <v>36.031644441729611</v>
      </c>
      <c r="T555" s="2">
        <f t="shared" si="97"/>
        <v>-0.3948264017296097</v>
      </c>
      <c r="U555" s="2">
        <f t="shared" si="98"/>
        <v>1.3590721164491899</v>
      </c>
    </row>
    <row r="556" spans="1:21" x14ac:dyDescent="0.25">
      <c r="A556" t="s">
        <v>734</v>
      </c>
      <c r="B556" s="2">
        <v>3.5290000000000002E-2</v>
      </c>
      <c r="C556" s="2">
        <v>8.5999999999999998E-4</v>
      </c>
      <c r="D556" s="2">
        <v>16.251799999999999</v>
      </c>
      <c r="E556" s="2">
        <v>4.0328000000000003E-2</v>
      </c>
      <c r="F556" s="2">
        <v>1.54158</v>
      </c>
      <c r="G556" s="2">
        <v>0.2321</v>
      </c>
      <c r="H556" s="2">
        <v>-5.2528999999999999E-2</v>
      </c>
      <c r="I556" s="2">
        <v>3.4322999999999999E-2</v>
      </c>
      <c r="J556" s="2">
        <f t="shared" si="90"/>
        <v>0.306751</v>
      </c>
      <c r="K556" s="2">
        <f t="shared" si="99"/>
        <v>35.835828030000002</v>
      </c>
      <c r="L556" s="2">
        <f t="shared" si="91"/>
        <v>146.94865182223842</v>
      </c>
      <c r="M556" s="1">
        <f t="shared" si="92"/>
        <v>4.6469345747690903E+24</v>
      </c>
      <c r="N556" s="2">
        <f t="shared" si="100"/>
        <v>150.59689336593263</v>
      </c>
      <c r="O556" s="2">
        <f t="shared" si="93"/>
        <v>35.889080064902799</v>
      </c>
      <c r="P556" s="2">
        <f t="shared" si="94"/>
        <v>-5.3252034902797618E-2</v>
      </c>
      <c r="Q556" s="2">
        <f t="shared" si="95"/>
        <v>3.0137029386386953E-2</v>
      </c>
      <c r="R556" s="2">
        <v>161.14365970647967</v>
      </c>
      <c r="S556" s="2">
        <f t="shared" si="96"/>
        <v>36.036066113043844</v>
      </c>
      <c r="T556" s="2">
        <f t="shared" si="97"/>
        <v>-0.20023808304384261</v>
      </c>
      <c r="U556" s="2">
        <f t="shared" si="98"/>
        <v>0.42610966359192637</v>
      </c>
    </row>
    <row r="557" spans="1:21" x14ac:dyDescent="0.25">
      <c r="A557" t="s">
        <v>736</v>
      </c>
      <c r="B557" s="2">
        <v>3.551E-2</v>
      </c>
      <c r="C557" s="2">
        <v>8.5999999999999998E-4</v>
      </c>
      <c r="D557" s="2">
        <v>17.453700000000001</v>
      </c>
      <c r="E557" s="2">
        <v>0.16039</v>
      </c>
      <c r="F557" s="2">
        <v>-1.3948199999999999</v>
      </c>
      <c r="G557" s="2">
        <v>0.5232</v>
      </c>
      <c r="H557" s="2">
        <v>0.20526</v>
      </c>
      <c r="I557" s="2">
        <v>7.0167999999999994E-2</v>
      </c>
      <c r="J557" s="2">
        <f t="shared" si="90"/>
        <v>0.75375800000000004</v>
      </c>
      <c r="K557" s="2">
        <f t="shared" si="99"/>
        <v>35.799197660000004</v>
      </c>
      <c r="L557" s="2">
        <f t="shared" si="91"/>
        <v>144.49057920910928</v>
      </c>
      <c r="M557" s="1">
        <f t="shared" si="92"/>
        <v>4.6763919963626396E+24</v>
      </c>
      <c r="N557" s="2">
        <f t="shared" si="100"/>
        <v>151.5515433846021</v>
      </c>
      <c r="O557" s="2">
        <f t="shared" si="93"/>
        <v>35.902801817672056</v>
      </c>
      <c r="P557" s="2">
        <f t="shared" si="94"/>
        <v>-0.10360415767205211</v>
      </c>
      <c r="Q557" s="2">
        <f t="shared" si="95"/>
        <v>1.8892546473366002E-2</v>
      </c>
      <c r="R557" s="2">
        <v>162.17408306959808</v>
      </c>
      <c r="S557" s="2">
        <f t="shared" si="96"/>
        <v>36.049907255565984</v>
      </c>
      <c r="T557" s="2">
        <f t="shared" si="97"/>
        <v>-0.25070959556597927</v>
      </c>
      <c r="U557" s="2">
        <f t="shared" si="98"/>
        <v>0.11063130708111288</v>
      </c>
    </row>
    <row r="558" spans="1:21" x14ac:dyDescent="0.25">
      <c r="A558" t="s">
        <v>737</v>
      </c>
      <c r="B558" s="2">
        <v>3.5680000000000003E-2</v>
      </c>
      <c r="C558" s="2">
        <v>8.5999999999999998E-4</v>
      </c>
      <c r="D558" s="2">
        <v>16.734500000000001</v>
      </c>
      <c r="E558" s="2">
        <v>0.12736</v>
      </c>
      <c r="F558" s="2">
        <v>-0.13961899999999999</v>
      </c>
      <c r="G558" s="2">
        <v>0.15966</v>
      </c>
      <c r="H558" s="2">
        <v>-0.12529399999999999</v>
      </c>
      <c r="I558" s="2">
        <v>4.9017999999999999E-2</v>
      </c>
      <c r="J558" s="2">
        <f t="shared" si="90"/>
        <v>0.336038</v>
      </c>
      <c r="K558" s="2">
        <f t="shared" si="99"/>
        <v>36.299146227000001</v>
      </c>
      <c r="L558" s="2">
        <f t="shared" si="91"/>
        <v>181.89855347254957</v>
      </c>
      <c r="M558" s="1">
        <f t="shared" si="92"/>
        <v>4.6991586195925627E+24</v>
      </c>
      <c r="N558" s="2">
        <f t="shared" si="100"/>
        <v>152.28935939549987</v>
      </c>
      <c r="O558" s="2">
        <f t="shared" si="93"/>
        <v>35.913347799107754</v>
      </c>
      <c r="P558" s="2">
        <f t="shared" si="94"/>
        <v>0.38579842789224728</v>
      </c>
      <c r="Q558" s="2">
        <f t="shared" si="95"/>
        <v>1.3180871455805532</v>
      </c>
      <c r="R558" s="2">
        <v>162.97053568914109</v>
      </c>
      <c r="S558" s="2">
        <f t="shared" si="96"/>
        <v>36.060545465446324</v>
      </c>
      <c r="T558" s="2">
        <f t="shared" si="97"/>
        <v>0.23860076155367693</v>
      </c>
      <c r="U558" s="2">
        <f t="shared" si="98"/>
        <v>0.50415823856655739</v>
      </c>
    </row>
    <row r="559" spans="1:21" x14ac:dyDescent="0.25">
      <c r="A559" t="s">
        <v>900</v>
      </c>
      <c r="B559" s="2">
        <v>3.576E-2</v>
      </c>
      <c r="C559" s="2">
        <v>8.5999999999999998E-4</v>
      </c>
      <c r="D559" s="2">
        <v>17.006499999999999</v>
      </c>
      <c r="E559" s="2">
        <v>4.0218200000000003E-2</v>
      </c>
      <c r="F559" s="2">
        <v>-0.49121799999999999</v>
      </c>
      <c r="G559" s="2">
        <v>0.11336</v>
      </c>
      <c r="H559" s="2">
        <v>9.2858999999999997E-2</v>
      </c>
      <c r="I559" s="2">
        <v>2.8476999999999999E-2</v>
      </c>
      <c r="J559" s="2">
        <f t="shared" si="90"/>
        <v>0.1820552</v>
      </c>
      <c r="K559" s="2">
        <f t="shared" si="99"/>
        <v>35.836642284</v>
      </c>
      <c r="L559" s="2">
        <f t="shared" si="91"/>
        <v>147.00376464040292</v>
      </c>
      <c r="M559" s="1">
        <f t="shared" si="92"/>
        <v>4.7098735521655196E+24</v>
      </c>
      <c r="N559" s="2">
        <f t="shared" si="100"/>
        <v>152.63660671137001</v>
      </c>
      <c r="O559" s="2">
        <f t="shared" si="93"/>
        <v>35.918293512988903</v>
      </c>
      <c r="P559" s="2">
        <f t="shared" si="94"/>
        <v>-8.1651228988903313E-2</v>
      </c>
      <c r="Q559" s="2">
        <f t="shared" si="95"/>
        <v>0.20114964747163946</v>
      </c>
      <c r="R559" s="2">
        <v>163.34540218452511</v>
      </c>
      <c r="S559" s="2">
        <f t="shared" si="96"/>
        <v>36.065534572722967</v>
      </c>
      <c r="T559" s="2">
        <f t="shared" si="97"/>
        <v>-0.22889228872296741</v>
      </c>
      <c r="U559" s="2">
        <f t="shared" si="98"/>
        <v>1.5807243642616131</v>
      </c>
    </row>
    <row r="560" spans="1:21" x14ac:dyDescent="0.25">
      <c r="A560" t="s">
        <v>738</v>
      </c>
      <c r="B560" s="2">
        <v>3.576E-2</v>
      </c>
      <c r="C560" s="2">
        <v>8.5999999999999998E-4</v>
      </c>
      <c r="D560" s="2">
        <v>17.1389</v>
      </c>
      <c r="E560" s="2">
        <v>4.7667099999999997E-2</v>
      </c>
      <c r="F560" s="2">
        <v>-8.2419999999999993E-3</v>
      </c>
      <c r="G560" s="2">
        <v>0.13757</v>
      </c>
      <c r="H560" s="2">
        <v>8.6893999999999999E-2</v>
      </c>
      <c r="I560" s="2">
        <v>3.4901000000000001E-2</v>
      </c>
      <c r="J560" s="2">
        <f t="shared" si="90"/>
        <v>0.2201381</v>
      </c>
      <c r="K560" s="2">
        <f t="shared" si="99"/>
        <v>36.058710206000001</v>
      </c>
      <c r="L560" s="2">
        <f t="shared" si="91"/>
        <v>162.832856362732</v>
      </c>
      <c r="M560" s="1">
        <f t="shared" si="92"/>
        <v>4.7098735521655196E+24</v>
      </c>
      <c r="N560" s="2">
        <f t="shared" si="100"/>
        <v>152.63660671137001</v>
      </c>
      <c r="O560" s="2">
        <f t="shared" si="93"/>
        <v>35.918293512988903</v>
      </c>
      <c r="P560" s="2">
        <f t="shared" si="94"/>
        <v>0.14041669301109749</v>
      </c>
      <c r="Q560" s="2">
        <f t="shared" si="95"/>
        <v>0.40686192889284123</v>
      </c>
      <c r="R560" s="2">
        <v>163.34540218452511</v>
      </c>
      <c r="S560" s="2">
        <f t="shared" si="96"/>
        <v>36.065534572722967</v>
      </c>
      <c r="T560" s="2">
        <f t="shared" si="97"/>
        <v>-6.8243667229666016E-3</v>
      </c>
      <c r="U560" s="2">
        <f t="shared" si="98"/>
        <v>9.6102411512242732E-4</v>
      </c>
    </row>
    <row r="561" spans="1:21" x14ac:dyDescent="0.25">
      <c r="A561" t="s">
        <v>739</v>
      </c>
      <c r="B561" s="2">
        <v>3.5830000000000001E-2</v>
      </c>
      <c r="C561" s="2">
        <v>8.5999999999999998E-4</v>
      </c>
      <c r="D561" s="2">
        <v>16.985600000000002</v>
      </c>
      <c r="E561" s="2">
        <v>4.60261E-2</v>
      </c>
      <c r="F561" s="2">
        <v>-1.51339</v>
      </c>
      <c r="G561" s="2">
        <v>0.15185999999999999</v>
      </c>
      <c r="H561" s="2">
        <v>3.1814000000000002E-2</v>
      </c>
      <c r="I561" s="2">
        <v>3.1788999999999998E-2</v>
      </c>
      <c r="J561" s="2">
        <f t="shared" si="90"/>
        <v>0.22967510000000002</v>
      </c>
      <c r="K561" s="2">
        <f t="shared" si="99"/>
        <v>35.856553849999997</v>
      </c>
      <c r="L561" s="2">
        <f t="shared" si="91"/>
        <v>148.35793167395605</v>
      </c>
      <c r="M561" s="1">
        <f t="shared" si="92"/>
        <v>4.7192497625154388E+24</v>
      </c>
      <c r="N561" s="2">
        <f t="shared" si="100"/>
        <v>152.94046899467179</v>
      </c>
      <c r="O561" s="2">
        <f t="shared" si="93"/>
        <v>35.922612088133576</v>
      </c>
      <c r="P561" s="2">
        <f t="shared" si="94"/>
        <v>-6.6058238133578584E-2</v>
      </c>
      <c r="Q561" s="2">
        <f t="shared" si="95"/>
        <v>8.2722974906733998E-2</v>
      </c>
      <c r="R561" s="2">
        <v>163.67344462670951</v>
      </c>
      <c r="S561" s="2">
        <f t="shared" si="96"/>
        <v>36.069891112770939</v>
      </c>
      <c r="T561" s="2">
        <f t="shared" si="97"/>
        <v>-0.213337262770942</v>
      </c>
      <c r="U561" s="2">
        <f t="shared" si="98"/>
        <v>0.86279100524136398</v>
      </c>
    </row>
    <row r="562" spans="1:21" x14ac:dyDescent="0.25">
      <c r="A562" t="s">
        <v>740</v>
      </c>
      <c r="B562" s="2">
        <v>3.585E-2</v>
      </c>
      <c r="C562" s="2">
        <v>8.5999999999999998E-4</v>
      </c>
      <c r="D562" s="2">
        <v>16.2652</v>
      </c>
      <c r="E562" s="2">
        <v>3.75196E-2</v>
      </c>
      <c r="F562" s="2">
        <v>0.49531999999999998</v>
      </c>
      <c r="G562" s="2">
        <v>0.14480000000000001</v>
      </c>
      <c r="H562" s="2">
        <v>-7.5760000000000003E-3</v>
      </c>
      <c r="I562" s="2">
        <v>3.2119000000000002E-2</v>
      </c>
      <c r="J562" s="2">
        <f t="shared" si="90"/>
        <v>0.21443860000000003</v>
      </c>
      <c r="K562" s="2">
        <f t="shared" si="99"/>
        <v>35.554724919999998</v>
      </c>
      <c r="L562" s="2">
        <f t="shared" si="91"/>
        <v>129.1055713579473</v>
      </c>
      <c r="M562" s="1">
        <f t="shared" si="92"/>
        <v>4.721928790208805E+24</v>
      </c>
      <c r="N562" s="2">
        <f t="shared" si="100"/>
        <v>153.02729036935887</v>
      </c>
      <c r="O562" s="2">
        <f t="shared" si="93"/>
        <v>35.923844441667434</v>
      </c>
      <c r="P562" s="2">
        <f t="shared" si="94"/>
        <v>-0.36911952166743589</v>
      </c>
      <c r="Q562" s="2">
        <f t="shared" si="95"/>
        <v>2.9629757861713348</v>
      </c>
      <c r="R562" s="2">
        <v>163.76717691130622</v>
      </c>
      <c r="S562" s="2">
        <f t="shared" si="96"/>
        <v>36.071134312679895</v>
      </c>
      <c r="T562" s="2">
        <f t="shared" si="97"/>
        <v>-0.51640939267989694</v>
      </c>
      <c r="U562" s="2">
        <f t="shared" si="98"/>
        <v>5.7993903185741402</v>
      </c>
    </row>
    <row r="563" spans="1:21" x14ac:dyDescent="0.25">
      <c r="A563" t="s">
        <v>741</v>
      </c>
      <c r="B563" s="2">
        <v>3.5990000000000001E-2</v>
      </c>
      <c r="C563" s="2">
        <v>8.7000000000000001E-4</v>
      </c>
      <c r="D563" s="2">
        <v>16.344200000000001</v>
      </c>
      <c r="E563" s="2">
        <v>0.13425000000000001</v>
      </c>
      <c r="F563" s="2">
        <v>0.79388000000000003</v>
      </c>
      <c r="G563" s="2">
        <v>0.23175999999999999</v>
      </c>
      <c r="H563" s="2">
        <v>-0.120564</v>
      </c>
      <c r="I563" s="2">
        <v>5.0478000000000002E-2</v>
      </c>
      <c r="J563" s="2">
        <f t="shared" si="90"/>
        <v>0.41648800000000002</v>
      </c>
      <c r="K563" s="2">
        <f t="shared" si="99"/>
        <v>36.031265680000004</v>
      </c>
      <c r="L563" s="2">
        <f t="shared" si="91"/>
        <v>160.78781593490635</v>
      </c>
      <c r="M563" s="1">
        <f t="shared" si="92"/>
        <v>4.7406833584026298E+24</v>
      </c>
      <c r="N563" s="2">
        <f t="shared" si="100"/>
        <v>153.6350845315028</v>
      </c>
      <c r="O563" s="2">
        <f t="shared" si="93"/>
        <v>35.932452018533311</v>
      </c>
      <c r="P563" s="2">
        <f t="shared" si="94"/>
        <v>9.8813661466692793E-2</v>
      </c>
      <c r="Q563" s="2">
        <f t="shared" si="95"/>
        <v>5.628970833244476E-2</v>
      </c>
      <c r="R563" s="2">
        <v>164.42337597763444</v>
      </c>
      <c r="S563" s="2">
        <f t="shared" si="96"/>
        <v>36.079817804961927</v>
      </c>
      <c r="T563" s="2">
        <f t="shared" si="97"/>
        <v>-4.8552124961922516E-2</v>
      </c>
      <c r="U563" s="2">
        <f t="shared" si="98"/>
        <v>1.3589750980413382E-2</v>
      </c>
    </row>
    <row r="564" spans="1:21" x14ac:dyDescent="0.25">
      <c r="A564" t="s">
        <v>742</v>
      </c>
      <c r="B564" s="2">
        <v>3.6159999999999998E-2</v>
      </c>
      <c r="C564" s="2">
        <v>9.3000000000000005E-4</v>
      </c>
      <c r="D564" s="2">
        <v>16.457699999999999</v>
      </c>
      <c r="E564" s="2">
        <v>3.4058199999999997E-2</v>
      </c>
      <c r="F564" s="2">
        <v>1.2403000000000001E-2</v>
      </c>
      <c r="G564" s="2">
        <v>0.15725</v>
      </c>
      <c r="H564" s="2">
        <v>-7.0943000000000006E-2</v>
      </c>
      <c r="I564" s="2">
        <v>4.5185000000000003E-2</v>
      </c>
      <c r="J564" s="2">
        <f t="shared" si="90"/>
        <v>0.23649319999999999</v>
      </c>
      <c r="K564" s="2">
        <f t="shared" si="99"/>
        <v>35.874574830999997</v>
      </c>
      <c r="L564" s="2">
        <f t="shared" si="91"/>
        <v>149.59427254818488</v>
      </c>
      <c r="M564" s="1">
        <f t="shared" si="92"/>
        <v>4.7634599954948147E+24</v>
      </c>
      <c r="N564" s="2">
        <f t="shared" si="100"/>
        <v>154.373225069575</v>
      </c>
      <c r="O564" s="2">
        <f t="shared" si="93"/>
        <v>35.942859886316818</v>
      </c>
      <c r="P564" s="2">
        <f t="shared" si="94"/>
        <v>-6.8285055316820831E-2</v>
      </c>
      <c r="Q564" s="2">
        <f t="shared" si="95"/>
        <v>8.3370808963275464E-2</v>
      </c>
      <c r="R564" s="2">
        <v>165.22036102800178</v>
      </c>
      <c r="S564" s="2">
        <f t="shared" si="96"/>
        <v>36.090317834087017</v>
      </c>
      <c r="T564" s="2">
        <f t="shared" si="97"/>
        <v>-0.21574300308702021</v>
      </c>
      <c r="U564" s="2">
        <f t="shared" si="98"/>
        <v>0.83221612008193802</v>
      </c>
    </row>
    <row r="565" spans="1:21" x14ac:dyDescent="0.25">
      <c r="A565" t="s">
        <v>743</v>
      </c>
      <c r="B565" s="2">
        <v>3.6240000000000001E-2</v>
      </c>
      <c r="C565" s="2">
        <v>8.7000000000000001E-4</v>
      </c>
      <c r="D565" s="2">
        <v>16.633099999999999</v>
      </c>
      <c r="E565" s="2">
        <v>6.2007899999999998E-2</v>
      </c>
      <c r="F565" s="2">
        <v>1.50732</v>
      </c>
      <c r="G565" s="2">
        <v>0.25123000000000001</v>
      </c>
      <c r="H565" s="2">
        <v>-4.7187E-2</v>
      </c>
      <c r="I565" s="2">
        <v>3.7276999999999998E-2</v>
      </c>
      <c r="J565" s="2">
        <f t="shared" si="90"/>
        <v>0.35051490000000002</v>
      </c>
      <c r="K565" s="2">
        <f t="shared" si="99"/>
        <v>36.195371350000002</v>
      </c>
      <c r="L565" s="2">
        <f t="shared" si="91"/>
        <v>173.41005261226712</v>
      </c>
      <c r="M565" s="1">
        <f t="shared" si="92"/>
        <v>4.7741796396056132E+24</v>
      </c>
      <c r="N565" s="2">
        <f t="shared" si="100"/>
        <v>154.72062507598781</v>
      </c>
      <c r="O565" s="2">
        <f t="shared" si="93"/>
        <v>35.947741056526326</v>
      </c>
      <c r="P565" s="2">
        <f t="shared" si="94"/>
        <v>0.24763029347367649</v>
      </c>
      <c r="Q565" s="2">
        <f t="shared" si="95"/>
        <v>0.49910805229420985</v>
      </c>
      <c r="R565" s="2">
        <v>165.59547804330936</v>
      </c>
      <c r="S565" s="2">
        <f t="shared" si="96"/>
        <v>36.095242366119557</v>
      </c>
      <c r="T565" s="2">
        <f t="shared" si="97"/>
        <v>0.10012898388044533</v>
      </c>
      <c r="U565" s="2">
        <f t="shared" si="98"/>
        <v>8.1603098557875536E-2</v>
      </c>
    </row>
    <row r="566" spans="1:21" x14ac:dyDescent="0.25">
      <c r="A566" t="s">
        <v>744</v>
      </c>
      <c r="B566" s="2">
        <v>3.635E-2</v>
      </c>
      <c r="C566" s="2">
        <v>8.5999999999999998E-4</v>
      </c>
      <c r="D566" s="2">
        <v>16.774999999999999</v>
      </c>
      <c r="E566" s="2">
        <v>4.0726100000000001E-2</v>
      </c>
      <c r="F566" s="2">
        <v>-0.59034500000000001</v>
      </c>
      <c r="G566" s="2">
        <v>0.23379</v>
      </c>
      <c r="H566" s="2">
        <v>-4.1140999999999997E-2</v>
      </c>
      <c r="I566" s="2">
        <v>3.4646000000000003E-2</v>
      </c>
      <c r="J566" s="2">
        <f t="shared" si="90"/>
        <v>0.3091621</v>
      </c>
      <c r="K566" s="2">
        <f t="shared" si="99"/>
        <v>36.009990614999992</v>
      </c>
      <c r="L566" s="2">
        <f t="shared" si="91"/>
        <v>159.22018456159935</v>
      </c>
      <c r="M566" s="1">
        <f t="shared" si="92"/>
        <v>4.7889204318864995E+24</v>
      </c>
      <c r="N566" s="2">
        <f t="shared" si="100"/>
        <v>155.19834161955765</v>
      </c>
      <c r="O566" s="2">
        <f t="shared" si="93"/>
        <v>35.954435381346578</v>
      </c>
      <c r="P566" s="2">
        <f t="shared" si="94"/>
        <v>5.5555233653414859E-2</v>
      </c>
      <c r="Q566" s="2">
        <f t="shared" si="95"/>
        <v>3.2290699998068516E-2</v>
      </c>
      <c r="R566" s="2">
        <v>166.1113320921263</v>
      </c>
      <c r="S566" s="2">
        <f t="shared" si="96"/>
        <v>36.101996304857941</v>
      </c>
      <c r="T566" s="2">
        <f t="shared" si="97"/>
        <v>-9.200568985794888E-2</v>
      </c>
      <c r="U566" s="2">
        <f t="shared" si="98"/>
        <v>8.8563928944334153E-2</v>
      </c>
    </row>
    <row r="567" spans="1:21" x14ac:dyDescent="0.25">
      <c r="A567" t="s">
        <v>745</v>
      </c>
      <c r="B567" s="2">
        <v>3.6819999999999999E-2</v>
      </c>
      <c r="C567" s="2">
        <v>8.8000000000000003E-4</v>
      </c>
      <c r="D567" s="2">
        <v>16.494499999999999</v>
      </c>
      <c r="E567" s="2">
        <v>2.8714099999999999E-2</v>
      </c>
      <c r="F567" s="2">
        <v>0.18381</v>
      </c>
      <c r="G567" s="2">
        <v>3.6396999999999999E-2</v>
      </c>
      <c r="H567" s="2">
        <v>-7.5499999999999998E-2</v>
      </c>
      <c r="I567" s="2">
        <v>2.205E-2</v>
      </c>
      <c r="J567" s="2">
        <f t="shared" si="90"/>
        <v>8.7161100000000005E-2</v>
      </c>
      <c r="K567" s="2">
        <f t="shared" si="99"/>
        <v>35.950835069999997</v>
      </c>
      <c r="L567" s="2">
        <f t="shared" si="91"/>
        <v>154.94123524856801</v>
      </c>
      <c r="M567" s="1">
        <f t="shared" si="92"/>
        <v>4.8519205280307445E+24</v>
      </c>
      <c r="N567" s="2">
        <f t="shared" si="100"/>
        <v>157.2400356887172</v>
      </c>
      <c r="O567" s="2">
        <f t="shared" si="93"/>
        <v>35.982815668598661</v>
      </c>
      <c r="P567" s="2">
        <f t="shared" si="94"/>
        <v>-3.1980598598664756E-2</v>
      </c>
      <c r="Q567" s="2">
        <f t="shared" si="95"/>
        <v>0.13462563716157411</v>
      </c>
      <c r="R567" s="2">
        <v>168.31632445271475</v>
      </c>
      <c r="S567" s="2">
        <f t="shared" si="96"/>
        <v>36.130631194137095</v>
      </c>
      <c r="T567" s="2">
        <f t="shared" si="97"/>
        <v>-0.17979612413709845</v>
      </c>
      <c r="U567" s="2">
        <f t="shared" si="98"/>
        <v>4.2551536406479631</v>
      </c>
    </row>
    <row r="568" spans="1:21" x14ac:dyDescent="0.25">
      <c r="A568" t="s">
        <v>745</v>
      </c>
      <c r="B568" s="2">
        <v>3.6819999999999999E-2</v>
      </c>
      <c r="C568" s="2">
        <v>8.8000000000000003E-4</v>
      </c>
      <c r="D568" s="2">
        <v>16.5136</v>
      </c>
      <c r="E568" s="2">
        <v>3.8763699999999998E-2</v>
      </c>
      <c r="F568" s="2">
        <v>-0.463779</v>
      </c>
      <c r="G568" s="2">
        <v>0.30542999999999998</v>
      </c>
      <c r="H568" s="2">
        <v>-9.0515999999999999E-2</v>
      </c>
      <c r="I568" s="2">
        <v>3.2309999999999998E-2</v>
      </c>
      <c r="J568" s="2">
        <f t="shared" si="90"/>
        <v>0.3765037</v>
      </c>
      <c r="K568" s="2">
        <f t="shared" si="99"/>
        <v>35.921739567000003</v>
      </c>
      <c r="L568" s="2">
        <f t="shared" si="91"/>
        <v>152.87902820233109</v>
      </c>
      <c r="M568" s="1">
        <f t="shared" si="92"/>
        <v>4.8519205280307445E+24</v>
      </c>
      <c r="N568" s="2">
        <f t="shared" si="100"/>
        <v>157.2400356887172</v>
      </c>
      <c r="O568" s="2">
        <f t="shared" si="93"/>
        <v>35.982815668598661</v>
      </c>
      <c r="P568" s="2">
        <f t="shared" si="94"/>
        <v>-6.1076101598658283E-2</v>
      </c>
      <c r="Q568" s="2">
        <f t="shared" si="95"/>
        <v>2.6315045227020165E-2</v>
      </c>
      <c r="R568" s="2">
        <v>168.31632445271475</v>
      </c>
      <c r="S568" s="2">
        <f t="shared" si="96"/>
        <v>36.130631194137095</v>
      </c>
      <c r="T568" s="2">
        <f t="shared" si="97"/>
        <v>-0.20889162713709197</v>
      </c>
      <c r="U568" s="2">
        <f t="shared" si="98"/>
        <v>0.30782477352681326</v>
      </c>
    </row>
    <row r="569" spans="1:21" x14ac:dyDescent="0.25">
      <c r="A569" t="s">
        <v>746</v>
      </c>
      <c r="B569" s="2">
        <v>3.6970000000000003E-2</v>
      </c>
      <c r="C569" s="2">
        <v>8.7000000000000001E-4</v>
      </c>
      <c r="D569" s="2">
        <v>16.7545</v>
      </c>
      <c r="E569" s="2">
        <v>8.7712799999999994E-2</v>
      </c>
      <c r="F569" s="2">
        <v>-1.33287</v>
      </c>
      <c r="G569" s="2">
        <v>0.42753999999999998</v>
      </c>
      <c r="H569" s="2">
        <v>-0.12839400000000001</v>
      </c>
      <c r="I569" s="2">
        <v>6.3073000000000004E-2</v>
      </c>
      <c r="J569" s="2">
        <f t="shared" si="90"/>
        <v>0.5783258</v>
      </c>
      <c r="K569" s="2">
        <f t="shared" si="99"/>
        <v>36.15344133</v>
      </c>
      <c r="L569" s="2">
        <f t="shared" si="91"/>
        <v>170.09371475213308</v>
      </c>
      <c r="M569" s="1">
        <f t="shared" si="92"/>
        <v>4.8720326407431155E+24</v>
      </c>
      <c r="N569" s="2">
        <f t="shared" si="100"/>
        <v>157.89182487248445</v>
      </c>
      <c r="O569" s="2">
        <f t="shared" si="93"/>
        <v>35.991798221140847</v>
      </c>
      <c r="P569" s="2">
        <f t="shared" si="94"/>
        <v>0.16164310885915256</v>
      </c>
      <c r="Q569" s="2">
        <f t="shared" si="95"/>
        <v>7.8121262749672446E-2</v>
      </c>
      <c r="R569" s="2">
        <v>169.02034852191102</v>
      </c>
      <c r="S569" s="2">
        <f t="shared" si="96"/>
        <v>36.139694964452893</v>
      </c>
      <c r="T569" s="2">
        <f t="shared" si="97"/>
        <v>1.374636554710662E-2</v>
      </c>
      <c r="U569" s="2">
        <f t="shared" si="98"/>
        <v>5.6497683665408251E-4</v>
      </c>
    </row>
    <row r="570" spans="1:21" x14ac:dyDescent="0.25">
      <c r="A570" t="s">
        <v>729</v>
      </c>
      <c r="B570" s="2">
        <v>3.7019999999999997E-2</v>
      </c>
      <c r="C570" s="2">
        <v>8.5999999999999998E-4</v>
      </c>
      <c r="D570" s="2">
        <v>17.3659</v>
      </c>
      <c r="E570" s="2">
        <v>3.3950500000000002E-2</v>
      </c>
      <c r="F570" s="2">
        <v>-1.4815</v>
      </c>
      <c r="G570" s="2">
        <v>0.24187</v>
      </c>
      <c r="H570" s="2">
        <v>0.24238000000000001</v>
      </c>
      <c r="I570" s="2">
        <v>2.9985000000000001E-2</v>
      </c>
      <c r="J570" s="2">
        <f t="shared" si="90"/>
        <v>0.30580550000000001</v>
      </c>
      <c r="K570" s="2">
        <f t="shared" si="99"/>
        <v>35.582470100000002</v>
      </c>
      <c r="L570" s="2">
        <f t="shared" si="91"/>
        <v>130.76575330596563</v>
      </c>
      <c r="M570" s="1">
        <f t="shared" si="92"/>
        <v>4.8787372909133501E+24</v>
      </c>
      <c r="N570" s="2">
        <f t="shared" si="100"/>
        <v>158.1091077867361</v>
      </c>
      <c r="O570" s="2">
        <f t="shared" si="93"/>
        <v>35.994784439717769</v>
      </c>
      <c r="P570" s="2">
        <f t="shared" si="94"/>
        <v>-0.4123143397177671</v>
      </c>
      <c r="Q570" s="2">
        <f t="shared" si="95"/>
        <v>1.8178845319454859</v>
      </c>
      <c r="R570" s="2">
        <v>169.25505579505312</v>
      </c>
      <c r="S570" s="2">
        <f t="shared" si="96"/>
        <v>36.142708251515572</v>
      </c>
      <c r="T570" s="2">
        <f t="shared" si="97"/>
        <v>-0.56023815151556988</v>
      </c>
      <c r="U570" s="2">
        <f t="shared" si="98"/>
        <v>3.3562536603857267</v>
      </c>
    </row>
    <row r="571" spans="1:21" x14ac:dyDescent="0.25">
      <c r="A571" t="s">
        <v>729</v>
      </c>
      <c r="B571" s="2">
        <v>3.7019999999999997E-2</v>
      </c>
      <c r="C571" s="2">
        <v>8.5999999999999998E-4</v>
      </c>
      <c r="D571" s="2">
        <v>17.342600000000001</v>
      </c>
      <c r="E571" s="2">
        <v>6.01106E-2</v>
      </c>
      <c r="F571" s="2">
        <v>-1.20109</v>
      </c>
      <c r="G571" s="2">
        <v>0.43480000000000002</v>
      </c>
      <c r="H571" s="2">
        <v>0.19738</v>
      </c>
      <c r="I571" s="2">
        <v>3.9716000000000001E-2</v>
      </c>
      <c r="J571" s="2">
        <f t="shared" si="90"/>
        <v>0.53462660000000006</v>
      </c>
      <c r="K571" s="2">
        <f t="shared" si="99"/>
        <v>35.74124037</v>
      </c>
      <c r="L571" s="2">
        <f t="shared" si="91"/>
        <v>140.68509040653959</v>
      </c>
      <c r="M571" s="1">
        <f t="shared" si="92"/>
        <v>4.8787372909133501E+24</v>
      </c>
      <c r="N571" s="2">
        <f t="shared" si="100"/>
        <v>158.1091077867361</v>
      </c>
      <c r="O571" s="2">
        <f t="shared" si="93"/>
        <v>35.994784439717769</v>
      </c>
      <c r="P571" s="2">
        <f t="shared" si="94"/>
        <v>-0.2535440697177691</v>
      </c>
      <c r="Q571" s="2">
        <f t="shared" si="95"/>
        <v>0.22490845805266788</v>
      </c>
      <c r="R571" s="2">
        <v>169.25505579505312</v>
      </c>
      <c r="S571" s="2">
        <f t="shared" si="96"/>
        <v>36.142708251515572</v>
      </c>
      <c r="T571" s="2">
        <f t="shared" si="97"/>
        <v>-0.40146788151557189</v>
      </c>
      <c r="U571" s="2">
        <f t="shared" si="98"/>
        <v>0.56389791216603102</v>
      </c>
    </row>
    <row r="572" spans="1:21" x14ac:dyDescent="0.25">
      <c r="A572" t="s">
        <v>747</v>
      </c>
      <c r="B572" s="2">
        <v>3.7019999999999997E-2</v>
      </c>
      <c r="C572" s="2">
        <v>8.8000000000000003E-4</v>
      </c>
      <c r="D572" s="2">
        <v>17.1662</v>
      </c>
      <c r="E572" s="2">
        <v>4.4002899999999998E-2</v>
      </c>
      <c r="F572" s="2">
        <v>-2.1932999999999998</v>
      </c>
      <c r="G572" s="2">
        <v>0.11243</v>
      </c>
      <c r="H572" s="2">
        <v>9.8150000000000008E-3</v>
      </c>
      <c r="I572" s="2">
        <v>3.1168999999999999E-2</v>
      </c>
      <c r="J572" s="2">
        <f t="shared" si="90"/>
        <v>0.18760189999999999</v>
      </c>
      <c r="K572" s="2">
        <f t="shared" si="99"/>
        <v>36.006063949999998</v>
      </c>
      <c r="L572" s="2">
        <f t="shared" si="91"/>
        <v>158.93252749232727</v>
      </c>
      <c r="M572" s="1">
        <f t="shared" si="92"/>
        <v>4.8787372909133501E+24</v>
      </c>
      <c r="N572" s="2">
        <f t="shared" si="100"/>
        <v>158.1091077867361</v>
      </c>
      <c r="O572" s="2">
        <f t="shared" si="93"/>
        <v>35.994784439717769</v>
      </c>
      <c r="P572" s="2">
        <f t="shared" si="94"/>
        <v>1.1279510282228955E-2</v>
      </c>
      <c r="Q572" s="2">
        <f t="shared" si="95"/>
        <v>3.6149810405644201E-3</v>
      </c>
      <c r="R572" s="2">
        <v>169.25505579505312</v>
      </c>
      <c r="S572" s="2">
        <f t="shared" si="96"/>
        <v>36.142708251515572</v>
      </c>
      <c r="T572" s="2">
        <f t="shared" si="97"/>
        <v>-0.13664430151557383</v>
      </c>
      <c r="U572" s="2">
        <f t="shared" si="98"/>
        <v>0.53052833603808325</v>
      </c>
    </row>
    <row r="573" spans="1:21" x14ac:dyDescent="0.25">
      <c r="A573" t="s">
        <v>748</v>
      </c>
      <c r="B573" s="2">
        <v>3.7019999999999997E-2</v>
      </c>
      <c r="C573" s="2">
        <v>1E-3</v>
      </c>
      <c r="D573" s="2">
        <v>17.439800000000002</v>
      </c>
      <c r="E573" s="2">
        <v>6.00843E-2</v>
      </c>
      <c r="F573" s="2">
        <v>8.0204999999999999E-2</v>
      </c>
      <c r="G573" s="2">
        <v>0.22258</v>
      </c>
      <c r="H573" s="2">
        <v>0.18318000000000001</v>
      </c>
      <c r="I573" s="2">
        <v>3.1433999999999997E-2</v>
      </c>
      <c r="J573" s="2">
        <f t="shared" si="90"/>
        <v>0.3140983</v>
      </c>
      <c r="K573" s="2">
        <f t="shared" si="99"/>
        <v>36.071236734999999</v>
      </c>
      <c r="L573" s="2">
        <f t="shared" si="91"/>
        <v>163.77490153618612</v>
      </c>
      <c r="M573" s="1">
        <f t="shared" si="92"/>
        <v>4.8787372909133501E+24</v>
      </c>
      <c r="N573" s="2">
        <f t="shared" si="100"/>
        <v>158.1091077867361</v>
      </c>
      <c r="O573" s="2">
        <f t="shared" si="93"/>
        <v>35.994784439717769</v>
      </c>
      <c r="P573" s="2">
        <f t="shared" si="94"/>
        <v>7.6452295282230409E-2</v>
      </c>
      <c r="Q573" s="2">
        <f t="shared" si="95"/>
        <v>5.9244751924237719E-2</v>
      </c>
      <c r="R573" s="2">
        <v>169.25505579505312</v>
      </c>
      <c r="S573" s="2">
        <f t="shared" si="96"/>
        <v>36.142708251515572</v>
      </c>
      <c r="T573" s="2">
        <f t="shared" si="97"/>
        <v>-7.1471516515572375E-2</v>
      </c>
      <c r="U573" s="2">
        <f t="shared" si="98"/>
        <v>5.1776754324860744E-2</v>
      </c>
    </row>
    <row r="574" spans="1:21" x14ac:dyDescent="0.25">
      <c r="A574" t="s">
        <v>749</v>
      </c>
      <c r="B574" s="2">
        <v>3.705E-2</v>
      </c>
      <c r="C574" s="2">
        <v>1.32E-3</v>
      </c>
      <c r="D574" s="2">
        <v>16.397099999999998</v>
      </c>
      <c r="E574" s="2">
        <v>3.7342800000000002E-2</v>
      </c>
      <c r="F574" s="2">
        <v>0.52295000000000003</v>
      </c>
      <c r="G574" s="2">
        <v>9.3246999999999997E-2</v>
      </c>
      <c r="H574" s="2">
        <v>-9.9791000000000005E-2</v>
      </c>
      <c r="I574" s="2">
        <v>2.6596000000000002E-2</v>
      </c>
      <c r="J574" s="2">
        <f t="shared" si="90"/>
        <v>0.15718580000000001</v>
      </c>
      <c r="K574" s="2">
        <f t="shared" si="99"/>
        <v>35.979319480000001</v>
      </c>
      <c r="L574" s="2">
        <f t="shared" si="91"/>
        <v>156.98707438064832</v>
      </c>
      <c r="M574" s="1">
        <f t="shared" si="92"/>
        <v>4.8827602280227581E+24</v>
      </c>
      <c r="N574" s="2">
        <f t="shared" si="100"/>
        <v>158.23948229946819</v>
      </c>
      <c r="O574" s="2">
        <f t="shared" si="93"/>
        <v>35.9965742670298</v>
      </c>
      <c r="P574" s="2">
        <f t="shared" si="94"/>
        <v>-1.725478702979899E-2</v>
      </c>
      <c r="Q574" s="2">
        <f t="shared" si="95"/>
        <v>1.205015371919706E-2</v>
      </c>
      <c r="R574" s="2">
        <v>169.39588797827162</v>
      </c>
      <c r="S574" s="2">
        <f t="shared" si="96"/>
        <v>36.144514318933858</v>
      </c>
      <c r="T574" s="2">
        <f t="shared" si="97"/>
        <v>-0.16519483893385711</v>
      </c>
      <c r="U574" s="2">
        <f t="shared" si="98"/>
        <v>1.1045015511898975</v>
      </c>
    </row>
    <row r="575" spans="1:21" x14ac:dyDescent="0.25">
      <c r="A575" t="s">
        <v>750</v>
      </c>
      <c r="B575" s="2">
        <v>3.7069999999999999E-2</v>
      </c>
      <c r="C575" s="2">
        <v>8.7000000000000001E-4</v>
      </c>
      <c r="D575" s="2">
        <v>16.789400000000001</v>
      </c>
      <c r="E575" s="2">
        <v>3.8627099999999998E-2</v>
      </c>
      <c r="F575" s="2">
        <v>-0.52047900000000002</v>
      </c>
      <c r="G575" s="2">
        <v>8.3082000000000003E-2</v>
      </c>
      <c r="H575" s="2">
        <v>-4.7118E-2</v>
      </c>
      <c r="I575" s="2">
        <v>2.8055E-2</v>
      </c>
      <c r="J575" s="2">
        <f t="shared" si="90"/>
        <v>0.14976410000000001</v>
      </c>
      <c r="K575" s="2">
        <f t="shared" si="99"/>
        <v>36.053368927000001</v>
      </c>
      <c r="L575" s="2">
        <f t="shared" si="91"/>
        <v>162.43282045956818</v>
      </c>
      <c r="M575" s="1">
        <f t="shared" si="92"/>
        <v>4.8854422473457153E+24</v>
      </c>
      <c r="N575" s="2">
        <f t="shared" si="100"/>
        <v>158.32640062626749</v>
      </c>
      <c r="O575" s="2">
        <f t="shared" si="93"/>
        <v>35.99776669339947</v>
      </c>
      <c r="P575" s="2">
        <f t="shared" si="94"/>
        <v>5.5602233600531292E-2</v>
      </c>
      <c r="Q575" s="2">
        <f t="shared" si="95"/>
        <v>0.13783802256457856</v>
      </c>
      <c r="R575" s="2">
        <v>169.48977935834873</v>
      </c>
      <c r="S575" s="2">
        <f t="shared" si="96"/>
        <v>36.145717571630541</v>
      </c>
      <c r="T575" s="2">
        <f t="shared" si="97"/>
        <v>-9.2348644630540377E-2</v>
      </c>
      <c r="U575" s="2">
        <f t="shared" si="98"/>
        <v>0.38022932600844139</v>
      </c>
    </row>
    <row r="576" spans="1:21" x14ac:dyDescent="0.25">
      <c r="A576" t="s">
        <v>752</v>
      </c>
      <c r="B576" s="2">
        <v>3.7249999999999998E-2</v>
      </c>
      <c r="C576" s="2">
        <v>8.8000000000000003E-4</v>
      </c>
      <c r="D576" s="2">
        <v>16.381499999999999</v>
      </c>
      <c r="E576" s="2">
        <v>4.3401500000000003E-2</v>
      </c>
      <c r="F576" s="2">
        <v>1.7855300000000001</v>
      </c>
      <c r="G576" s="2">
        <v>9.1746999999999995E-2</v>
      </c>
      <c r="H576" s="2">
        <v>-4.2862999999999998E-2</v>
      </c>
      <c r="I576" s="2">
        <v>2.5635999999999999E-2</v>
      </c>
      <c r="J576" s="2">
        <f t="shared" si="90"/>
        <v>0.1607845</v>
      </c>
      <c r="K576" s="2">
        <f t="shared" si="99"/>
        <v>35.9711341</v>
      </c>
      <c r="L576" s="2">
        <f t="shared" si="91"/>
        <v>156.39642446606794</v>
      </c>
      <c r="M576" s="1">
        <f t="shared" si="92"/>
        <v>4.9095826260041511E+24</v>
      </c>
      <c r="N576" s="2">
        <f t="shared" si="100"/>
        <v>159.10873701860166</v>
      </c>
      <c r="O576" s="2">
        <f t="shared" si="93"/>
        <v>36.008470141940776</v>
      </c>
      <c r="P576" s="2">
        <f t="shared" si="94"/>
        <v>-3.7336041940775999E-2</v>
      </c>
      <c r="Q576" s="2">
        <f t="shared" si="95"/>
        <v>5.3922273218643207E-2</v>
      </c>
      <c r="R576" s="2">
        <v>170.33491905429835</v>
      </c>
      <c r="S576" s="2">
        <f t="shared" si="96"/>
        <v>36.156518442339227</v>
      </c>
      <c r="T576" s="2">
        <f t="shared" si="97"/>
        <v>-0.18538434233922629</v>
      </c>
      <c r="U576" s="2">
        <f t="shared" si="98"/>
        <v>1.3294063300502934</v>
      </c>
    </row>
    <row r="577" spans="1:21" x14ac:dyDescent="0.25">
      <c r="A577" t="s">
        <v>752</v>
      </c>
      <c r="B577" s="2">
        <v>3.7249999999999998E-2</v>
      </c>
      <c r="C577" s="2">
        <v>8.8000000000000003E-4</v>
      </c>
      <c r="D577" s="2">
        <v>16.4071</v>
      </c>
      <c r="E577" s="2">
        <v>4.5365700000000002E-2</v>
      </c>
      <c r="F577" s="2">
        <v>1.7126300000000001</v>
      </c>
      <c r="G577" s="2">
        <v>0.13209000000000001</v>
      </c>
      <c r="H577" s="2">
        <v>-3.0117000000000001E-2</v>
      </c>
      <c r="I577" s="2">
        <v>2.8355000000000002E-2</v>
      </c>
      <c r="J577" s="2">
        <f t="shared" si="90"/>
        <v>0.20581070000000001</v>
      </c>
      <c r="K577" s="2">
        <f t="shared" si="99"/>
        <v>35.946122819999999</v>
      </c>
      <c r="L577" s="2">
        <f t="shared" si="91"/>
        <v>154.60536627914732</v>
      </c>
      <c r="M577" s="1">
        <f t="shared" si="92"/>
        <v>4.9095826260041511E+24</v>
      </c>
      <c r="N577" s="2">
        <f t="shared" si="100"/>
        <v>159.10873701860166</v>
      </c>
      <c r="O577" s="2">
        <f t="shared" si="93"/>
        <v>36.008470141940776</v>
      </c>
      <c r="P577" s="2">
        <f t="shared" si="94"/>
        <v>-6.2347321940777078E-2</v>
      </c>
      <c r="Q577" s="2">
        <f t="shared" si="95"/>
        <v>9.1769783601617805E-2</v>
      </c>
      <c r="R577" s="2">
        <v>170.33491905429835</v>
      </c>
      <c r="S577" s="2">
        <f t="shared" si="96"/>
        <v>36.156518442339227</v>
      </c>
      <c r="T577" s="2">
        <f t="shared" si="97"/>
        <v>-0.21039562233922737</v>
      </c>
      <c r="U577" s="2">
        <f t="shared" si="98"/>
        <v>1.0450510333871121</v>
      </c>
    </row>
    <row r="578" spans="1:21" x14ac:dyDescent="0.25">
      <c r="A578" t="s">
        <v>753</v>
      </c>
      <c r="B578" s="2">
        <v>3.73E-2</v>
      </c>
      <c r="C578" s="2">
        <v>8.5999999999999998E-4</v>
      </c>
      <c r="D578" s="2">
        <v>16.816500000000001</v>
      </c>
      <c r="E578" s="2">
        <v>4.3386399999999999E-2</v>
      </c>
      <c r="F578" s="2">
        <v>-1.00742</v>
      </c>
      <c r="G578" s="2">
        <v>0.15357000000000001</v>
      </c>
      <c r="H578" s="2">
        <v>1.6022000000000002E-2</v>
      </c>
      <c r="I578" s="2">
        <v>3.6459999999999999E-2</v>
      </c>
      <c r="J578" s="2">
        <f t="shared" si="90"/>
        <v>0.2334164</v>
      </c>
      <c r="K578" s="2">
        <f t="shared" si="99"/>
        <v>35.811260400000002</v>
      </c>
      <c r="L578" s="2">
        <f t="shared" si="91"/>
        <v>145.29547195982843</v>
      </c>
      <c r="M578" s="1">
        <f t="shared" si="92"/>
        <v>4.9162889909518963E+24</v>
      </c>
      <c r="N578" s="2">
        <f t="shared" si="100"/>
        <v>159.32607550500776</v>
      </c>
      <c r="O578" s="2">
        <f t="shared" si="93"/>
        <v>36.011434293983697</v>
      </c>
      <c r="P578" s="2">
        <f t="shared" si="94"/>
        <v>-0.20017389398369545</v>
      </c>
      <c r="Q578" s="2">
        <f t="shared" si="95"/>
        <v>0.73544828902546344</v>
      </c>
      <c r="R578" s="2">
        <v>170.56971754031201</v>
      </c>
      <c r="S578" s="2">
        <f t="shared" si="96"/>
        <v>36.159509651375807</v>
      </c>
      <c r="T578" s="2">
        <f t="shared" si="97"/>
        <v>-0.34824925137580465</v>
      </c>
      <c r="U578" s="2">
        <f t="shared" si="98"/>
        <v>2.2259615062659903</v>
      </c>
    </row>
    <row r="579" spans="1:21" x14ac:dyDescent="0.25">
      <c r="A579" t="s">
        <v>754</v>
      </c>
      <c r="B579" s="2">
        <v>3.7400000000000003E-2</v>
      </c>
      <c r="C579" s="2">
        <v>8.7000000000000001E-4</v>
      </c>
      <c r="D579" s="2">
        <v>16.656400000000001</v>
      </c>
      <c r="E579" s="2">
        <v>5.45461E-2</v>
      </c>
      <c r="F579" s="2">
        <v>-1.00508</v>
      </c>
      <c r="G579" s="2">
        <v>0.17591000000000001</v>
      </c>
      <c r="H579" s="2">
        <v>-9.6866999999999995E-2</v>
      </c>
      <c r="I579" s="2">
        <v>3.5762000000000002E-2</v>
      </c>
      <c r="J579" s="2">
        <f t="shared" si="90"/>
        <v>0.26621810000000001</v>
      </c>
      <c r="K579" s="2">
        <f t="shared" si="99"/>
        <v>36.004846950000001</v>
      </c>
      <c r="L579" s="2">
        <f t="shared" si="91"/>
        <v>158.84347883854593</v>
      </c>
      <c r="M579" s="1">
        <f t="shared" si="92"/>
        <v>4.9297026392324696E+24</v>
      </c>
      <c r="N579" s="2">
        <f t="shared" si="100"/>
        <v>159.76078224065361</v>
      </c>
      <c r="O579" s="2">
        <f t="shared" si="93"/>
        <v>36.017350891573109</v>
      </c>
      <c r="P579" s="2">
        <f t="shared" si="94"/>
        <v>-1.2503941573108079E-2</v>
      </c>
      <c r="Q579" s="2">
        <f t="shared" si="95"/>
        <v>2.2060670717519463E-3</v>
      </c>
      <c r="R579" s="2">
        <v>171.03936336623249</v>
      </c>
      <c r="S579" s="2">
        <f t="shared" si="96"/>
        <v>36.165480356797588</v>
      </c>
      <c r="T579" s="2">
        <f t="shared" si="97"/>
        <v>-0.16063340679758653</v>
      </c>
      <c r="U579" s="2">
        <f t="shared" si="98"/>
        <v>0.36407979780255939</v>
      </c>
    </row>
    <row r="580" spans="1:21" x14ac:dyDescent="0.25">
      <c r="A580" t="s">
        <v>755</v>
      </c>
      <c r="B580" s="2">
        <v>3.7530000000000001E-2</v>
      </c>
      <c r="C580" s="2">
        <v>8.7000000000000001E-4</v>
      </c>
      <c r="D580" s="2">
        <v>16.864799999999999</v>
      </c>
      <c r="E580" s="2">
        <v>4.2693500000000002E-2</v>
      </c>
      <c r="F580" s="2">
        <v>0.56777999999999995</v>
      </c>
      <c r="G580" s="2">
        <v>0.15933</v>
      </c>
      <c r="H580" s="2">
        <v>5.6404999999999997E-2</v>
      </c>
      <c r="I580" s="2">
        <v>3.1777E-2</v>
      </c>
      <c r="J580" s="2">
        <f t="shared" si="90"/>
        <v>0.23380049999999999</v>
      </c>
      <c r="K580" s="2">
        <f t="shared" si="99"/>
        <v>35.964716010000004</v>
      </c>
      <c r="L580" s="2">
        <f t="shared" si="91"/>
        <v>155.93485544124849</v>
      </c>
      <c r="M580" s="1">
        <f t="shared" si="92"/>
        <v>4.9471422123932403E+24</v>
      </c>
      <c r="N580" s="2">
        <f t="shared" si="100"/>
        <v>160.32596031608853</v>
      </c>
      <c r="O580" s="2">
        <f t="shared" si="93"/>
        <v>36.02501924961188</v>
      </c>
      <c r="P580" s="2">
        <f t="shared" si="94"/>
        <v>-6.0303239611876336E-2</v>
      </c>
      <c r="Q580" s="2">
        <f t="shared" si="95"/>
        <v>6.6525847619088474E-2</v>
      </c>
      <c r="R580" s="2">
        <v>171.65000031163416</v>
      </c>
      <c r="S580" s="2">
        <f t="shared" si="96"/>
        <v>36.173219042751199</v>
      </c>
      <c r="T580" s="2">
        <f t="shared" si="97"/>
        <v>-0.20850303275119586</v>
      </c>
      <c r="U580" s="2">
        <f t="shared" si="98"/>
        <v>0.79530530879825756</v>
      </c>
    </row>
    <row r="581" spans="1:21" x14ac:dyDescent="0.25">
      <c r="A581" t="s">
        <v>901</v>
      </c>
      <c r="B581" s="2">
        <v>3.7560000000000003E-2</v>
      </c>
      <c r="C581" s="2">
        <v>8.5999999999999998E-4</v>
      </c>
      <c r="D581" s="2">
        <v>16.922899999999998</v>
      </c>
      <c r="E581" s="2">
        <v>7.2830800000000001E-2</v>
      </c>
      <c r="F581" s="2">
        <v>-0.41146199999999999</v>
      </c>
      <c r="G581" s="2">
        <v>0.25624999999999998</v>
      </c>
      <c r="H581" s="2">
        <v>-0.104639</v>
      </c>
      <c r="I581" s="2">
        <v>3.2620999999999997E-2</v>
      </c>
      <c r="J581" s="2">
        <f t="shared" si="90"/>
        <v>0.36170179999999996</v>
      </c>
      <c r="K581" s="2">
        <f t="shared" si="99"/>
        <v>36.382935156000002</v>
      </c>
      <c r="L581" s="2">
        <f t="shared" si="91"/>
        <v>189.05450523007622</v>
      </c>
      <c r="M581" s="1">
        <f t="shared" si="92"/>
        <v>4.9511670230818394E+24</v>
      </c>
      <c r="N581" s="2">
        <f t="shared" si="100"/>
        <v>160.45639554738702</v>
      </c>
      <c r="O581" s="2">
        <f t="shared" si="93"/>
        <v>36.026785160463433</v>
      </c>
      <c r="P581" s="2">
        <f t="shared" si="94"/>
        <v>0.35614999553656901</v>
      </c>
      <c r="Q581" s="2">
        <f t="shared" si="95"/>
        <v>0.96953735477145753</v>
      </c>
      <c r="R581" s="2">
        <v>171.7909321598332</v>
      </c>
      <c r="S581" s="2">
        <f t="shared" si="96"/>
        <v>36.175001181152474</v>
      </c>
      <c r="T581" s="2">
        <f t="shared" si="97"/>
        <v>0.20793397484752774</v>
      </c>
      <c r="U581" s="2">
        <f t="shared" si="98"/>
        <v>0.33048333997586343</v>
      </c>
    </row>
    <row r="582" spans="1:21" x14ac:dyDescent="0.25">
      <c r="A582" t="s">
        <v>901</v>
      </c>
      <c r="B582" s="2">
        <v>3.7560000000000003E-2</v>
      </c>
      <c r="C582" s="2">
        <v>8.5999999999999998E-4</v>
      </c>
      <c r="D582" s="2">
        <v>16.997299999999999</v>
      </c>
      <c r="E582" s="2">
        <v>6.1389100000000002E-2</v>
      </c>
      <c r="F582" s="2">
        <v>-0.553643</v>
      </c>
      <c r="G582" s="2">
        <v>5.8285000000000003E-2</v>
      </c>
      <c r="H582" s="2">
        <v>-3.4680999999999997E-2</v>
      </c>
      <c r="I582" s="2">
        <v>2.6346000000000001E-2</v>
      </c>
      <c r="J582" s="2">
        <f t="shared" si="90"/>
        <v>0.14602010000000001</v>
      </c>
      <c r="K582" s="2">
        <f t="shared" si="99"/>
        <v>36.217466008999999</v>
      </c>
      <c r="L582" s="2">
        <f t="shared" si="91"/>
        <v>175.18350117602378</v>
      </c>
      <c r="M582" s="1">
        <f t="shared" si="92"/>
        <v>4.9511670230818394E+24</v>
      </c>
      <c r="N582" s="2">
        <f t="shared" si="100"/>
        <v>160.45639554738702</v>
      </c>
      <c r="O582" s="2">
        <f t="shared" si="93"/>
        <v>36.026785160463433</v>
      </c>
      <c r="P582" s="2">
        <f t="shared" si="94"/>
        <v>0.19068084853656586</v>
      </c>
      <c r="Q582" s="2">
        <f t="shared" si="95"/>
        <v>1.7052531824782708</v>
      </c>
      <c r="R582" s="2">
        <v>171.7909321598332</v>
      </c>
      <c r="S582" s="2">
        <f t="shared" si="96"/>
        <v>36.175001181152474</v>
      </c>
      <c r="T582" s="2">
        <f t="shared" si="97"/>
        <v>4.2464827847524589E-2</v>
      </c>
      <c r="U582" s="2">
        <f t="shared" si="98"/>
        <v>8.4573334215530524E-2</v>
      </c>
    </row>
    <row r="583" spans="1:21" x14ac:dyDescent="0.25">
      <c r="A583" t="s">
        <v>756</v>
      </c>
      <c r="B583" s="2">
        <v>3.7870000000000001E-2</v>
      </c>
      <c r="C583" s="2">
        <v>8.7000000000000001E-4</v>
      </c>
      <c r="D583" s="2">
        <v>17.078099999999999</v>
      </c>
      <c r="E583" s="2">
        <v>6.6472199999999995E-2</v>
      </c>
      <c r="F583" s="2">
        <v>-1.83186</v>
      </c>
      <c r="G583" s="2">
        <v>0.18447</v>
      </c>
      <c r="H583" s="2">
        <v>2.0594999999999999E-2</v>
      </c>
      <c r="I583" s="2">
        <v>4.3041999999999997E-2</v>
      </c>
      <c r="J583" s="2">
        <f t="shared" ref="J583:J646" si="101">PeakMagnitudeError+StretchError+ColorError</f>
        <v>0.29398420000000003</v>
      </c>
      <c r="K583" s="2">
        <f t="shared" si="99"/>
        <v>35.937354229999997</v>
      </c>
      <c r="L583" s="2">
        <f t="shared" ref="L583:L646" si="102">10^((ObservedDistanceModuli-25)/5)</f>
        <v>153.98231549300979</v>
      </c>
      <c r="M583" s="1">
        <f t="shared" ref="M583:M646" si="103">-(RedShift*Age*(-2*InitialTangentVelocity+UniverseAcceleration*Age))/(2+RedShift)*(1+RedShift)</f>
        <v>4.9927631835184836E+24</v>
      </c>
      <c r="N583" s="2">
        <f t="shared" si="100"/>
        <v>161.80443530067336</v>
      </c>
      <c r="O583" s="2">
        <f t="shared" ref="O583:O646" si="104">(LOG10(T2LuminousDistance)*5+25)</f>
        <v>36.044952110491508</v>
      </c>
      <c r="P583" s="2">
        <f t="shared" ref="P583:P646" si="105">ObservedDistanceModuli-T2DistanceModuli</f>
        <v>-0.10759788049151098</v>
      </c>
      <c r="Q583" s="2">
        <f t="shared" ref="Q583:Q646" si="106">(ObservedDistanceModuli-T2DistanceModuli)^2/TotalError^2</f>
        <v>0.13395516162083429</v>
      </c>
      <c r="R583" s="2">
        <v>173.24757107248544</v>
      </c>
      <c r="S583" s="2">
        <f t="shared" ref="S583:S646" si="107">(LOG10(ΛCDMLuminousDistance)*5+25)</f>
        <v>36.193335772632466</v>
      </c>
      <c r="T583" s="2">
        <f t="shared" ref="T583:T646" si="108">ObservedDistanceModuli-ΛCDMDistanceModuli</f>
        <v>-0.25598154263246897</v>
      </c>
      <c r="U583" s="2">
        <f t="shared" ref="U583:U646" si="109">(ObservedDistanceModuli-ΛCDMDistanceModuli)^2/TotalError^2</f>
        <v>0.75817476197459865</v>
      </c>
    </row>
    <row r="584" spans="1:21" x14ac:dyDescent="0.25">
      <c r="A584" t="s">
        <v>757</v>
      </c>
      <c r="B584" s="2">
        <v>3.7900000000000003E-2</v>
      </c>
      <c r="C584" s="2">
        <v>9.3000000000000005E-4</v>
      </c>
      <c r="D584" s="2">
        <v>17.1311</v>
      </c>
      <c r="E584" s="2">
        <v>4.0458599999999997E-2</v>
      </c>
      <c r="F584" s="2">
        <v>-2.0680999999999998</v>
      </c>
      <c r="G584" s="2">
        <v>0.11</v>
      </c>
      <c r="H584" s="2">
        <v>5.8970000000000003E-3</v>
      </c>
      <c r="I584" s="2">
        <v>2.4232E-2</v>
      </c>
      <c r="J584" s="2">
        <f t="shared" si="101"/>
        <v>0.1746906</v>
      </c>
      <c r="K584" s="2">
        <f t="shared" si="99"/>
        <v>36.001631689999996</v>
      </c>
      <c r="L584" s="2">
        <f t="shared" si="102"/>
        <v>158.60845620650147</v>
      </c>
      <c r="M584" s="1">
        <f t="shared" si="103"/>
        <v>4.9967892424784858E+24</v>
      </c>
      <c r="N584" s="2">
        <f t="shared" si="100"/>
        <v>161.93491098569302</v>
      </c>
      <c r="O584" s="2">
        <f t="shared" si="104"/>
        <v>36.04670243444022</v>
      </c>
      <c r="P584" s="2">
        <f t="shared" si="105"/>
        <v>-4.5070744440224075E-2</v>
      </c>
      <c r="Q584" s="2">
        <f t="shared" si="106"/>
        <v>6.6565682610358737E-2</v>
      </c>
      <c r="R584" s="2">
        <v>173.38856933173008</v>
      </c>
      <c r="S584" s="2">
        <f t="shared" si="107"/>
        <v>36.1951023157648</v>
      </c>
      <c r="T584" s="2">
        <f t="shared" si="108"/>
        <v>-0.19347062576480312</v>
      </c>
      <c r="U584" s="2">
        <f t="shared" si="109"/>
        <v>1.2265662195122564</v>
      </c>
    </row>
    <row r="585" spans="1:21" x14ac:dyDescent="0.25">
      <c r="A585" t="s">
        <v>758</v>
      </c>
      <c r="B585" s="2">
        <v>3.7960000000000001E-2</v>
      </c>
      <c r="C585" s="2">
        <v>8.7000000000000001E-4</v>
      </c>
      <c r="D585" s="2">
        <v>16.808800000000002</v>
      </c>
      <c r="E585" s="2">
        <v>0.11287999999999999</v>
      </c>
      <c r="F585" s="2">
        <v>3.5542999999999998E-2</v>
      </c>
      <c r="G585" s="2">
        <v>0.26811000000000001</v>
      </c>
      <c r="H585" s="2">
        <v>-2.6254E-2</v>
      </c>
      <c r="I585" s="2">
        <v>4.1743000000000002E-2</v>
      </c>
      <c r="J585" s="2">
        <f t="shared" si="101"/>
        <v>0.42273300000000003</v>
      </c>
      <c r="K585" s="2">
        <f t="shared" si="99"/>
        <v>36.089199841000003</v>
      </c>
      <c r="L585" s="2">
        <f t="shared" si="102"/>
        <v>165.13531841910213</v>
      </c>
      <c r="M585" s="1">
        <f t="shared" si="103"/>
        <v>5.0048416907284269E+24</v>
      </c>
      <c r="N585" s="2">
        <f t="shared" si="100"/>
        <v>162.19587306099646</v>
      </c>
      <c r="O585" s="2">
        <f t="shared" si="104"/>
        <v>36.05019899877032</v>
      </c>
      <c r="P585" s="2">
        <f t="shared" si="105"/>
        <v>3.900084222968303E-2</v>
      </c>
      <c r="Q585" s="2">
        <f t="shared" si="106"/>
        <v>8.5116874560349862E-3</v>
      </c>
      <c r="R585" s="2">
        <v>173.67058342569428</v>
      </c>
      <c r="S585" s="2">
        <f t="shared" si="107"/>
        <v>36.198631316248189</v>
      </c>
      <c r="T585" s="2">
        <f t="shared" si="108"/>
        <v>-0.10943147524818642</v>
      </c>
      <c r="U585" s="2">
        <f t="shared" si="109"/>
        <v>6.7011942107132641E-2</v>
      </c>
    </row>
    <row r="586" spans="1:21" x14ac:dyDescent="0.25">
      <c r="A586" t="s">
        <v>751</v>
      </c>
      <c r="B586" s="2">
        <v>3.8179999999999999E-2</v>
      </c>
      <c r="C586" s="2">
        <v>8.7000000000000001E-4</v>
      </c>
      <c r="D586" s="2">
        <v>16.4877</v>
      </c>
      <c r="E586" s="2">
        <v>3.2688300000000003E-2</v>
      </c>
      <c r="F586" s="2">
        <v>-0.12425899999999999</v>
      </c>
      <c r="G586" s="2">
        <v>0.20085</v>
      </c>
      <c r="H586" s="2">
        <v>-6.8867999999999999E-2</v>
      </c>
      <c r="I586" s="2">
        <v>2.7716999999999999E-2</v>
      </c>
      <c r="J586" s="2">
        <f t="shared" si="101"/>
        <v>0.26125530000000002</v>
      </c>
      <c r="K586" s="2">
        <f t="shared" si="99"/>
        <v>35.877990767</v>
      </c>
      <c r="L586" s="2">
        <f t="shared" si="102"/>
        <v>149.82978399161732</v>
      </c>
      <c r="M586" s="1">
        <f t="shared" si="103"/>
        <v>5.0343711019465837E+24</v>
      </c>
      <c r="N586" s="2">
        <f t="shared" si="100"/>
        <v>163.15285610451187</v>
      </c>
      <c r="O586" s="2">
        <f t="shared" si="104"/>
        <v>36.062973404090883</v>
      </c>
      <c r="P586" s="2">
        <f t="shared" si="105"/>
        <v>-0.18498263709088292</v>
      </c>
      <c r="Q586" s="2">
        <f t="shared" si="106"/>
        <v>0.50133925765106724</v>
      </c>
      <c r="R586" s="2">
        <v>174.70483557047575</v>
      </c>
      <c r="S586" s="2">
        <f t="shared" si="107"/>
        <v>36.211524628878905</v>
      </c>
      <c r="T586" s="2">
        <f t="shared" si="108"/>
        <v>-0.33353386187890521</v>
      </c>
      <c r="U586" s="2">
        <f t="shared" si="109"/>
        <v>1.6298575360980498</v>
      </c>
    </row>
    <row r="587" spans="1:21" x14ac:dyDescent="0.25">
      <c r="A587" t="s">
        <v>751</v>
      </c>
      <c r="B587" s="2">
        <v>3.8179999999999999E-2</v>
      </c>
      <c r="C587" s="2">
        <v>8.7000000000000001E-4</v>
      </c>
      <c r="D587" s="2">
        <v>16.540700000000001</v>
      </c>
      <c r="E587" s="2">
        <v>3.80664E-2</v>
      </c>
      <c r="F587" s="2">
        <v>-0.53156800000000004</v>
      </c>
      <c r="G587" s="2">
        <v>9.9740999999999996E-2</v>
      </c>
      <c r="H587" s="2">
        <v>-6.0188999999999999E-2</v>
      </c>
      <c r="I587" s="2">
        <v>2.9274999999999999E-2</v>
      </c>
      <c r="J587" s="2">
        <f t="shared" si="101"/>
        <v>0.16708239999999999</v>
      </c>
      <c r="K587" s="2">
        <f t="shared" si="99"/>
        <v>35.843951074000003</v>
      </c>
      <c r="L587" s="2">
        <f t="shared" si="102"/>
        <v>147.49938679214389</v>
      </c>
      <c r="M587" s="1">
        <f t="shared" si="103"/>
        <v>5.0343711019465837E+24</v>
      </c>
      <c r="N587" s="2">
        <f t="shared" si="100"/>
        <v>163.15285610451187</v>
      </c>
      <c r="O587" s="2">
        <f t="shared" si="104"/>
        <v>36.062973404090883</v>
      </c>
      <c r="P587" s="2">
        <f t="shared" si="105"/>
        <v>-0.21902233009087979</v>
      </c>
      <c r="Q587" s="2">
        <f t="shared" si="106"/>
        <v>1.7183648485473706</v>
      </c>
      <c r="R587" s="2">
        <v>174.70483557047575</v>
      </c>
      <c r="S587" s="2">
        <f t="shared" si="107"/>
        <v>36.211524628878905</v>
      </c>
      <c r="T587" s="2">
        <f t="shared" si="108"/>
        <v>-0.36757355487890209</v>
      </c>
      <c r="U587" s="2">
        <f t="shared" si="109"/>
        <v>4.8397965663908549</v>
      </c>
    </row>
    <row r="588" spans="1:21" x14ac:dyDescent="0.25">
      <c r="A588" t="s">
        <v>759</v>
      </c>
      <c r="B588" s="2">
        <v>3.8280000000000002E-2</v>
      </c>
      <c r="C588" s="2">
        <v>2.1800000000000001E-3</v>
      </c>
      <c r="D588" s="2">
        <v>16.528700000000001</v>
      </c>
      <c r="E588" s="2">
        <v>4.1666799999999997E-2</v>
      </c>
      <c r="F588" s="2">
        <v>0.49770999999999999</v>
      </c>
      <c r="G588" s="2">
        <v>0.11284</v>
      </c>
      <c r="H588" s="2">
        <v>-0.117726</v>
      </c>
      <c r="I588" s="2">
        <v>2.9092E-2</v>
      </c>
      <c r="J588" s="2">
        <f t="shared" si="101"/>
        <v>0.18359880000000001</v>
      </c>
      <c r="K588" s="2">
        <f t="shared" si="99"/>
        <v>36.163345750000005</v>
      </c>
      <c r="L588" s="2">
        <f t="shared" si="102"/>
        <v>170.87131039295909</v>
      </c>
      <c r="M588" s="1">
        <f t="shared" si="103"/>
        <v>5.0477955184393182E+24</v>
      </c>
      <c r="N588" s="2">
        <f t="shared" si="100"/>
        <v>163.58791181414742</v>
      </c>
      <c r="O588" s="2">
        <f t="shared" si="104"/>
        <v>36.068756043547758</v>
      </c>
      <c r="P588" s="2">
        <f t="shared" si="105"/>
        <v>9.4589706452246958E-2</v>
      </c>
      <c r="Q588" s="2">
        <f t="shared" si="106"/>
        <v>0.2654288214437916</v>
      </c>
      <c r="R588" s="2">
        <v>175.1750543053106</v>
      </c>
      <c r="S588" s="2">
        <f t="shared" si="107"/>
        <v>36.217361303997556</v>
      </c>
      <c r="T588" s="2">
        <f t="shared" si="108"/>
        <v>-5.4015553997551535E-2</v>
      </c>
      <c r="U588" s="2">
        <f t="shared" si="109"/>
        <v>8.6556162327319872E-2</v>
      </c>
    </row>
    <row r="589" spans="1:21" x14ac:dyDescent="0.25">
      <c r="A589" t="s">
        <v>760</v>
      </c>
      <c r="B589" s="2">
        <v>3.8339999999999999E-2</v>
      </c>
      <c r="C589" s="2">
        <v>1.3600000000000001E-3</v>
      </c>
      <c r="D589" s="2">
        <v>17.1524</v>
      </c>
      <c r="E589" s="2">
        <v>5.8361900000000001E-2</v>
      </c>
      <c r="F589" s="2">
        <v>1.4631000000000001</v>
      </c>
      <c r="G589" s="2">
        <v>0.2636</v>
      </c>
      <c r="H589" s="2">
        <v>1.2272999999999999E-2</v>
      </c>
      <c r="I589" s="2">
        <v>3.8448000000000003E-2</v>
      </c>
      <c r="J589" s="2">
        <f t="shared" si="101"/>
        <v>0.36040990000000001</v>
      </c>
      <c r="K589" s="2">
        <f t="shared" si="99"/>
        <v>36.522061210000004</v>
      </c>
      <c r="L589" s="2">
        <f t="shared" si="102"/>
        <v>201.56366292869936</v>
      </c>
      <c r="M589" s="1">
        <f t="shared" si="103"/>
        <v>5.0558507552799515E+24</v>
      </c>
      <c r="N589" s="2">
        <f t="shared" si="100"/>
        <v>163.84896426152054</v>
      </c>
      <c r="O589" s="2">
        <f t="shared" si="104"/>
        <v>36.07221850210653</v>
      </c>
      <c r="P589" s="2">
        <f t="shared" si="105"/>
        <v>0.44984270789347391</v>
      </c>
      <c r="Q589" s="2">
        <f t="shared" si="106"/>
        <v>1.5578582754596153</v>
      </c>
      <c r="R589" s="2">
        <v>175.45721677875719</v>
      </c>
      <c r="S589" s="2">
        <f t="shared" si="107"/>
        <v>36.22085618001941</v>
      </c>
      <c r="T589" s="2">
        <f t="shared" si="108"/>
        <v>0.30120502998059351</v>
      </c>
      <c r="U589" s="2">
        <f t="shared" si="109"/>
        <v>0.69844307582186249</v>
      </c>
    </row>
    <row r="590" spans="1:21" x14ac:dyDescent="0.25">
      <c r="A590" t="s">
        <v>762</v>
      </c>
      <c r="B590" s="2">
        <v>3.8469999999999997E-2</v>
      </c>
      <c r="C590" s="2">
        <v>8.8000000000000003E-4</v>
      </c>
      <c r="D590" s="2">
        <v>17.858699999999999</v>
      </c>
      <c r="E590" s="2">
        <v>5.4484400000000002E-2</v>
      </c>
      <c r="F590" s="2">
        <v>-1.93144</v>
      </c>
      <c r="G590" s="2">
        <v>7.0934999999999998E-2</v>
      </c>
      <c r="H590" s="2">
        <v>0.25163999999999997</v>
      </c>
      <c r="I590" s="2">
        <v>2.6716E-2</v>
      </c>
      <c r="J590" s="2">
        <f t="shared" si="101"/>
        <v>0.1521354</v>
      </c>
      <c r="K590" s="2">
        <f t="shared" si="99"/>
        <v>35.980145120000003</v>
      </c>
      <c r="L590" s="2">
        <f t="shared" si="102"/>
        <v>157.04677555474601</v>
      </c>
      <c r="M590" s="1">
        <f t="shared" si="103"/>
        <v>5.0733052783803677E+24</v>
      </c>
      <c r="N590" s="2">
        <f t="shared" si="100"/>
        <v>164.41462683150351</v>
      </c>
      <c r="O590" s="2">
        <f t="shared" si="104"/>
        <v>36.079702255486062</v>
      </c>
      <c r="P590" s="2">
        <f t="shared" si="105"/>
        <v>-9.9557135486058712E-2</v>
      </c>
      <c r="Q590" s="2">
        <f t="shared" si="106"/>
        <v>0.42823703487347314</v>
      </c>
      <c r="R590" s="2">
        <v>176.06864915441014</v>
      </c>
      <c r="S590" s="2">
        <f t="shared" si="107"/>
        <v>36.228410161115178</v>
      </c>
      <c r="T590" s="2">
        <f t="shared" si="108"/>
        <v>-0.24826504111517522</v>
      </c>
      <c r="U590" s="2">
        <f t="shared" si="109"/>
        <v>2.6629963913831873</v>
      </c>
    </row>
    <row r="591" spans="1:21" x14ac:dyDescent="0.25">
      <c r="A591" t="s">
        <v>761</v>
      </c>
      <c r="B591" s="2">
        <v>3.848E-2</v>
      </c>
      <c r="C591" s="2">
        <v>8.7000000000000001E-4</v>
      </c>
      <c r="D591" s="2">
        <v>16.617799999999999</v>
      </c>
      <c r="E591" s="2">
        <v>2.9583700000000001E-2</v>
      </c>
      <c r="F591" s="2">
        <v>0.46162999999999998</v>
      </c>
      <c r="G591" s="2">
        <v>8.5532999999999998E-2</v>
      </c>
      <c r="H591" s="2">
        <v>-0.139538</v>
      </c>
      <c r="I591" s="2">
        <v>2.8849E-2</v>
      </c>
      <c r="J591" s="2">
        <f t="shared" si="101"/>
        <v>0.1439657</v>
      </c>
      <c r="K591" s="2">
        <f t="shared" si="99"/>
        <v>36.315413550000002</v>
      </c>
      <c r="L591" s="2">
        <f t="shared" si="102"/>
        <v>183.26634140445651</v>
      </c>
      <c r="M591" s="1">
        <f t="shared" si="103"/>
        <v>5.0746480195790488E+24</v>
      </c>
      <c r="N591" s="2">
        <f t="shared" si="100"/>
        <v>164.45814211020223</v>
      </c>
      <c r="O591" s="2">
        <f t="shared" si="104"/>
        <v>36.080276898549045</v>
      </c>
      <c r="P591" s="2">
        <f t="shared" si="105"/>
        <v>0.23513665145095786</v>
      </c>
      <c r="Q591" s="2">
        <f t="shared" si="106"/>
        <v>2.6676115669007223</v>
      </c>
      <c r="R591" s="2">
        <v>176.11568696797104</v>
      </c>
      <c r="S591" s="2">
        <f t="shared" si="107"/>
        <v>36.228990205736594</v>
      </c>
      <c r="T591" s="2">
        <f t="shared" si="108"/>
        <v>8.6423344263408808E-2</v>
      </c>
      <c r="U591" s="2">
        <f t="shared" si="109"/>
        <v>0.3603662158242103</v>
      </c>
    </row>
    <row r="592" spans="1:21" x14ac:dyDescent="0.25">
      <c r="A592">
        <v>2008051</v>
      </c>
      <c r="B592" s="2">
        <v>3.8730000000000001E-2</v>
      </c>
      <c r="C592" s="2">
        <v>8.7000000000000001E-4</v>
      </c>
      <c r="D592" s="2">
        <v>16.37</v>
      </c>
      <c r="E592" s="2">
        <v>4.2245100000000001E-2</v>
      </c>
      <c r="F592" s="2">
        <v>0.71931</v>
      </c>
      <c r="G592" s="2">
        <v>0.13508999999999999</v>
      </c>
      <c r="H592" s="2">
        <v>-0.132215</v>
      </c>
      <c r="I592" s="2">
        <v>3.0391000000000001E-2</v>
      </c>
      <c r="J592" s="2">
        <f t="shared" si="101"/>
        <v>0.2077261</v>
      </c>
      <c r="K592" s="2">
        <f t="shared" si="99"/>
        <v>36.082571520000002</v>
      </c>
      <c r="L592" s="2">
        <f t="shared" si="102"/>
        <v>164.63201889287737</v>
      </c>
      <c r="M592" s="1">
        <f t="shared" si="103"/>
        <v>5.1082205219374968E+24</v>
      </c>
      <c r="N592" s="2">
        <f t="shared" si="100"/>
        <v>165.54615281410889</v>
      </c>
      <c r="O592" s="2">
        <f t="shared" si="104"/>
        <v>36.09459546240759</v>
      </c>
      <c r="P592" s="2">
        <f t="shared" si="105"/>
        <v>-1.202394240758764E-2</v>
      </c>
      <c r="Q592" s="2">
        <f t="shared" si="106"/>
        <v>3.3505155659688522E-3</v>
      </c>
      <c r="R592" s="2">
        <v>177.29184370640388</v>
      </c>
      <c r="S592" s="2">
        <f t="shared" si="107"/>
        <v>36.243443781930694</v>
      </c>
      <c r="T592" s="2">
        <f t="shared" si="108"/>
        <v>-0.16087226193069171</v>
      </c>
      <c r="U592" s="2">
        <f t="shared" si="109"/>
        <v>0.59976373388887549</v>
      </c>
    </row>
    <row r="593" spans="1:21" x14ac:dyDescent="0.25">
      <c r="A593" t="s">
        <v>763</v>
      </c>
      <c r="B593" s="2">
        <v>3.884E-2</v>
      </c>
      <c r="C593" s="2">
        <v>8.7000000000000001E-4</v>
      </c>
      <c r="D593" s="2">
        <v>17.0748</v>
      </c>
      <c r="E593" s="2">
        <v>4.7087400000000001E-2</v>
      </c>
      <c r="F593" s="2">
        <v>-1.06429</v>
      </c>
      <c r="G593" s="2">
        <v>0.23568</v>
      </c>
      <c r="H593" s="2">
        <v>5.253E-2</v>
      </c>
      <c r="I593" s="2">
        <v>3.7157999999999997E-2</v>
      </c>
      <c r="J593" s="2">
        <f t="shared" si="101"/>
        <v>0.31992540000000003</v>
      </c>
      <c r="K593" s="2">
        <f t="shared" si="99"/>
        <v>35.946930469999998</v>
      </c>
      <c r="L593" s="2">
        <f t="shared" si="102"/>
        <v>154.66288036392839</v>
      </c>
      <c r="M593" s="1">
        <f t="shared" si="103"/>
        <v>5.122994842639127E+24</v>
      </c>
      <c r="N593" s="2">
        <f t="shared" si="100"/>
        <v>166.02495593979484</v>
      </c>
      <c r="O593" s="2">
        <f t="shared" si="104"/>
        <v>36.100866868282566</v>
      </c>
      <c r="P593" s="2">
        <f t="shared" si="105"/>
        <v>-0.15393639828256767</v>
      </c>
      <c r="Q593" s="2">
        <f t="shared" si="106"/>
        <v>0.23151823275662131</v>
      </c>
      <c r="R593" s="2">
        <v>177.80948144416638</v>
      </c>
      <c r="S593" s="2">
        <f t="shared" si="107"/>
        <v>36.249774577015003</v>
      </c>
      <c r="T593" s="2">
        <f t="shared" si="108"/>
        <v>-0.30284410701500519</v>
      </c>
      <c r="U593" s="2">
        <f t="shared" si="109"/>
        <v>0.89606767599686243</v>
      </c>
    </row>
    <row r="594" spans="1:21" x14ac:dyDescent="0.25">
      <c r="A594" t="s">
        <v>764</v>
      </c>
      <c r="B594" s="2">
        <v>3.9019999999999999E-2</v>
      </c>
      <c r="C594" s="2">
        <v>8.8000000000000003E-4</v>
      </c>
      <c r="D594" s="2">
        <v>16.872900000000001</v>
      </c>
      <c r="E594" s="2">
        <v>6.0764699999999998E-2</v>
      </c>
      <c r="F594" s="2">
        <v>0.19176000000000001</v>
      </c>
      <c r="G594" s="2">
        <v>0.11415</v>
      </c>
      <c r="H594" s="2">
        <v>5.8848999999999999E-2</v>
      </c>
      <c r="I594" s="2">
        <v>3.2377999999999997E-2</v>
      </c>
      <c r="J594" s="2">
        <f t="shared" si="101"/>
        <v>0.2072927</v>
      </c>
      <c r="K594" s="2">
        <f t="shared" si="99"/>
        <v>35.909891350000002</v>
      </c>
      <c r="L594" s="2">
        <f t="shared" si="102"/>
        <v>152.04714507754935</v>
      </c>
      <c r="M594" s="1">
        <f t="shared" si="103"/>
        <v>5.1471741924995204E+24</v>
      </c>
      <c r="N594" s="2">
        <f t="shared" si="100"/>
        <v>166.80855530277148</v>
      </c>
      <c r="O594" s="2">
        <f t="shared" si="104"/>
        <v>36.111091605174721</v>
      </c>
      <c r="P594" s="2">
        <f t="shared" si="105"/>
        <v>-0.20120025517471873</v>
      </c>
      <c r="Q594" s="2">
        <f t="shared" si="106"/>
        <v>0.94208271977515246</v>
      </c>
      <c r="R594" s="2">
        <v>178.65669472612268</v>
      </c>
      <c r="S594" s="2">
        <f t="shared" si="107"/>
        <v>36.260096474876363</v>
      </c>
      <c r="T594" s="2">
        <f t="shared" si="108"/>
        <v>-0.35020512487636068</v>
      </c>
      <c r="U594" s="2">
        <f t="shared" si="109"/>
        <v>2.8541512100781454</v>
      </c>
    </row>
    <row r="595" spans="1:21" x14ac:dyDescent="0.25">
      <c r="A595" t="s">
        <v>765</v>
      </c>
      <c r="B595" s="2">
        <v>3.909E-2</v>
      </c>
      <c r="C595" s="2">
        <v>8.7000000000000001E-4</v>
      </c>
      <c r="D595" s="2">
        <v>16.951899999999998</v>
      </c>
      <c r="E595" s="2">
        <v>6.5344600000000003E-2</v>
      </c>
      <c r="F595" s="2">
        <v>0.38124000000000002</v>
      </c>
      <c r="G595" s="2">
        <v>0.18135999999999999</v>
      </c>
      <c r="H595" s="2">
        <v>1.4469999999999999E-3</v>
      </c>
      <c r="I595" s="2">
        <v>3.7809000000000002E-2</v>
      </c>
      <c r="J595" s="2">
        <f t="shared" si="101"/>
        <v>0.28451359999999998</v>
      </c>
      <c r="K595" s="2">
        <f t="shared" si="99"/>
        <v>36.19641317</v>
      </c>
      <c r="L595" s="2">
        <f t="shared" si="102"/>
        <v>173.4932705273545</v>
      </c>
      <c r="M595" s="1">
        <f t="shared" si="103"/>
        <v>5.1565783418247841E+24</v>
      </c>
      <c r="N595" s="2">
        <f t="shared" si="100"/>
        <v>167.11332302660034</v>
      </c>
      <c r="O595" s="2">
        <f t="shared" si="104"/>
        <v>36.115055375926595</v>
      </c>
      <c r="P595" s="2">
        <f t="shared" si="105"/>
        <v>8.1357794073404932E-2</v>
      </c>
      <c r="Q595" s="2">
        <f t="shared" si="106"/>
        <v>8.1769674234010312E-2</v>
      </c>
      <c r="R595" s="2">
        <v>178.98622344565592</v>
      </c>
      <c r="S595" s="2">
        <f t="shared" si="107"/>
        <v>36.264098023285385</v>
      </c>
      <c r="T595" s="2">
        <f t="shared" si="108"/>
        <v>-6.7684853285385316E-2</v>
      </c>
      <c r="U595" s="2">
        <f t="shared" si="109"/>
        <v>5.659485114266722E-2</v>
      </c>
    </row>
    <row r="596" spans="1:21" x14ac:dyDescent="0.25">
      <c r="A596" t="s">
        <v>766</v>
      </c>
      <c r="B596" s="2">
        <v>3.9100000000000003E-2</v>
      </c>
      <c r="C596" s="2">
        <v>1.32E-3</v>
      </c>
      <c r="D596" s="2">
        <v>16.5274</v>
      </c>
      <c r="E596" s="2">
        <v>3.3178899999999997E-2</v>
      </c>
      <c r="F596" s="2">
        <v>2.2668300000000001</v>
      </c>
      <c r="G596" s="2">
        <v>8.4175E-2</v>
      </c>
      <c r="H596" s="2">
        <v>-5.7718999999999999E-2</v>
      </c>
      <c r="I596" s="2">
        <v>2.6522E-2</v>
      </c>
      <c r="J596" s="2">
        <f t="shared" si="101"/>
        <v>0.1438759</v>
      </c>
      <c r="K596" s="2">
        <f t="shared" si="99"/>
        <v>36.234284479999999</v>
      </c>
      <c r="L596" s="2">
        <f t="shared" si="102"/>
        <v>176.54559909520708</v>
      </c>
      <c r="M596" s="1">
        <f t="shared" si="103"/>
        <v>5.1579218405826883E+24</v>
      </c>
      <c r="N596" s="2">
        <f t="shared" si="100"/>
        <v>167.15686285612151</v>
      </c>
      <c r="O596" s="2">
        <f t="shared" si="104"/>
        <v>36.115621059275256</v>
      </c>
      <c r="P596" s="2">
        <f t="shared" si="105"/>
        <v>0.11866342072474367</v>
      </c>
      <c r="Q596" s="2">
        <f t="shared" si="106"/>
        <v>0.68023288046365038</v>
      </c>
      <c r="R596" s="2">
        <v>179.03330157733865</v>
      </c>
      <c r="S596" s="2">
        <f t="shared" si="107"/>
        <v>36.264669103114755</v>
      </c>
      <c r="T596" s="2">
        <f t="shared" si="108"/>
        <v>-3.0384623114755982E-2</v>
      </c>
      <c r="U596" s="2">
        <f t="shared" si="109"/>
        <v>4.4599665445483404E-2</v>
      </c>
    </row>
    <row r="597" spans="1:21" x14ac:dyDescent="0.25">
      <c r="A597" t="s">
        <v>768</v>
      </c>
      <c r="B597" s="2">
        <v>4.0140000000000002E-2</v>
      </c>
      <c r="C597" s="2">
        <v>8.7000000000000001E-4</v>
      </c>
      <c r="D597" s="2">
        <v>17.234500000000001</v>
      </c>
      <c r="E597" s="2">
        <v>3.2175799999999997E-2</v>
      </c>
      <c r="F597" s="2">
        <v>-1.3874599999999999</v>
      </c>
      <c r="G597" s="2">
        <v>8.2156000000000007E-2</v>
      </c>
      <c r="H597" s="2">
        <v>-1.6149999999999999E-3</v>
      </c>
      <c r="I597" s="2">
        <v>2.1236999999999999E-2</v>
      </c>
      <c r="J597" s="2">
        <f t="shared" si="101"/>
        <v>0.13556880000000002</v>
      </c>
      <c r="K597" s="2">
        <f t="shared" si="99"/>
        <v>36.228598329999997</v>
      </c>
      <c r="L597" s="2">
        <f t="shared" si="102"/>
        <v>176.08390703967149</v>
      </c>
      <c r="M597" s="1">
        <f t="shared" si="103"/>
        <v>5.2977123609089914E+24</v>
      </c>
      <c r="N597" s="2">
        <f t="shared" si="100"/>
        <v>171.68716508965244</v>
      </c>
      <c r="O597" s="2">
        <f t="shared" si="104"/>
        <v>36.173689147933629</v>
      </c>
      <c r="P597" s="2">
        <f t="shared" si="105"/>
        <v>5.4909182066367634E-2</v>
      </c>
      <c r="Q597" s="2">
        <f t="shared" si="106"/>
        <v>0.1640478130756278</v>
      </c>
      <c r="R597" s="2">
        <v>183.9329751937797</v>
      </c>
      <c r="S597" s="2">
        <f t="shared" si="107"/>
        <v>36.323297979004529</v>
      </c>
      <c r="T597" s="2">
        <f t="shared" si="108"/>
        <v>-9.4699649004532205E-2</v>
      </c>
      <c r="U597" s="2">
        <f t="shared" si="109"/>
        <v>0.4879521488903335</v>
      </c>
    </row>
    <row r="598" spans="1:21" x14ac:dyDescent="0.25">
      <c r="A598" t="s">
        <v>769</v>
      </c>
      <c r="B598" s="2">
        <v>4.0349999999999997E-2</v>
      </c>
      <c r="C598" s="2">
        <v>8.7000000000000001E-4</v>
      </c>
      <c r="D598" s="2">
        <v>17.597200000000001</v>
      </c>
      <c r="E598" s="2">
        <v>0.12296</v>
      </c>
      <c r="F598" s="2">
        <v>-1.5116799999999999</v>
      </c>
      <c r="G598" s="2">
        <v>0.24032000000000001</v>
      </c>
      <c r="H598" s="2">
        <v>3.0005E-2</v>
      </c>
      <c r="I598" s="2">
        <v>4.777E-2</v>
      </c>
      <c r="J598" s="2">
        <f t="shared" si="101"/>
        <v>0.41104999999999997</v>
      </c>
      <c r="K598" s="2">
        <f t="shared" si="99"/>
        <v>36.474067390000002</v>
      </c>
      <c r="L598" s="2">
        <f t="shared" si="102"/>
        <v>197.15757964073208</v>
      </c>
      <c r="M598" s="1">
        <f t="shared" si="103"/>
        <v>5.3259553045194403E+24</v>
      </c>
      <c r="N598" s="2">
        <f t="shared" si="100"/>
        <v>172.60245655735167</v>
      </c>
      <c r="O598" s="2">
        <f t="shared" si="104"/>
        <v>36.185234862507485</v>
      </c>
      <c r="P598" s="2">
        <f t="shared" si="105"/>
        <v>0.28883252749251653</v>
      </c>
      <c r="Q598" s="2">
        <f t="shared" si="106"/>
        <v>0.49374521092808565</v>
      </c>
      <c r="R598" s="2">
        <v>184.92318482199332</v>
      </c>
      <c r="S598" s="2">
        <f t="shared" si="107"/>
        <v>36.334956822129669</v>
      </c>
      <c r="T598" s="2">
        <f t="shared" si="108"/>
        <v>0.1391105678703326</v>
      </c>
      <c r="U598" s="2">
        <f t="shared" si="109"/>
        <v>0.11453308053624874</v>
      </c>
    </row>
    <row r="599" spans="1:21" x14ac:dyDescent="0.25">
      <c r="A599" t="s">
        <v>770</v>
      </c>
      <c r="B599" s="2">
        <v>4.0559999999999999E-2</v>
      </c>
      <c r="C599" s="2">
        <v>8.8000000000000003E-4</v>
      </c>
      <c r="D599" s="2">
        <v>16.363900000000001</v>
      </c>
      <c r="E599" s="2">
        <v>3.5133900000000003E-2</v>
      </c>
      <c r="F599" s="2">
        <v>1.18712</v>
      </c>
      <c r="G599" s="2">
        <v>5.6014000000000001E-2</v>
      </c>
      <c r="H599" s="2">
        <v>-9.4286999999999996E-2</v>
      </c>
      <c r="I599" s="2">
        <v>2.6124999999999999E-2</v>
      </c>
      <c r="J599" s="2">
        <f t="shared" si="101"/>
        <v>0.1172729</v>
      </c>
      <c r="K599" s="2">
        <f t="shared" si="99"/>
        <v>36.026524949999995</v>
      </c>
      <c r="L599" s="2">
        <f t="shared" si="102"/>
        <v>160.43716899339606</v>
      </c>
      <c r="M599" s="1">
        <f t="shared" si="103"/>
        <v>5.3542036241854379E+24</v>
      </c>
      <c r="N599" s="2">
        <f t="shared" si="100"/>
        <v>173.51792225114585</v>
      </c>
      <c r="O599" s="2">
        <f t="shared" si="104"/>
        <v>36.196721693409415</v>
      </c>
      <c r="P599" s="2">
        <f t="shared" si="105"/>
        <v>-0.17019674340942004</v>
      </c>
      <c r="Q599" s="2">
        <f t="shared" si="106"/>
        <v>2.1062366340653949</v>
      </c>
      <c r="R599" s="2">
        <v>185.9136807156803</v>
      </c>
      <c r="S599" s="2">
        <f t="shared" si="107"/>
        <v>36.346556745543673</v>
      </c>
      <c r="T599" s="2">
        <f t="shared" si="108"/>
        <v>-0.32003179554367733</v>
      </c>
      <c r="U599" s="2">
        <f t="shared" si="109"/>
        <v>7.4471641507136415</v>
      </c>
    </row>
    <row r="600" spans="1:21" x14ac:dyDescent="0.25">
      <c r="A600" t="s">
        <v>770</v>
      </c>
      <c r="B600" s="2">
        <v>4.0559999999999999E-2</v>
      </c>
      <c r="C600" s="2">
        <v>8.8000000000000003E-4</v>
      </c>
      <c r="D600" s="2">
        <v>16.473700000000001</v>
      </c>
      <c r="E600" s="2">
        <v>3.5837099999999997E-2</v>
      </c>
      <c r="F600" s="2">
        <v>1.5096799999999999</v>
      </c>
      <c r="G600" s="2">
        <v>9.6390000000000003E-2</v>
      </c>
      <c r="H600" s="2">
        <v>-5.2498999999999997E-2</v>
      </c>
      <c r="I600" s="2">
        <v>2.6370000000000001E-2</v>
      </c>
      <c r="J600" s="2">
        <f t="shared" si="101"/>
        <v>0.15859709999999999</v>
      </c>
      <c r="K600" s="2">
        <f t="shared" si="99"/>
        <v>36.052944830000001</v>
      </c>
      <c r="L600" s="2">
        <f t="shared" si="102"/>
        <v>162.401099796198</v>
      </c>
      <c r="M600" s="1">
        <f t="shared" si="103"/>
        <v>5.3542036241854379E+24</v>
      </c>
      <c r="N600" s="2">
        <f t="shared" si="100"/>
        <v>173.51792225114585</v>
      </c>
      <c r="O600" s="2">
        <f t="shared" si="104"/>
        <v>36.196721693409415</v>
      </c>
      <c r="P600" s="2">
        <f t="shared" si="105"/>
        <v>-0.14377686340941409</v>
      </c>
      <c r="Q600" s="2">
        <f t="shared" si="106"/>
        <v>0.82184047519968895</v>
      </c>
      <c r="R600" s="2">
        <v>185.9136807156803</v>
      </c>
      <c r="S600" s="2">
        <f t="shared" si="107"/>
        <v>36.346556745543673</v>
      </c>
      <c r="T600" s="2">
        <f t="shared" si="108"/>
        <v>-0.29361191554367139</v>
      </c>
      <c r="U600" s="2">
        <f t="shared" si="109"/>
        <v>3.4273374713004721</v>
      </c>
    </row>
    <row r="601" spans="1:21" x14ac:dyDescent="0.25">
      <c r="A601" t="s">
        <v>771</v>
      </c>
      <c r="B601" s="2">
        <v>4.0770000000000001E-2</v>
      </c>
      <c r="C601" s="2">
        <v>8.7000000000000001E-4</v>
      </c>
      <c r="D601" s="2">
        <v>16.625900000000001</v>
      </c>
      <c r="E601" s="2">
        <v>5.9343899999999998E-2</v>
      </c>
      <c r="F601" s="2">
        <v>1.1187100000000001</v>
      </c>
      <c r="G601" s="2">
        <v>0.26330999999999999</v>
      </c>
      <c r="H601" s="2">
        <v>-3.29E-3</v>
      </c>
      <c r="I601" s="2">
        <v>3.6624999999999998E-2</v>
      </c>
      <c r="J601" s="2">
        <f t="shared" si="101"/>
        <v>0.35927890000000001</v>
      </c>
      <c r="K601" s="2">
        <f t="shared" si="99"/>
        <v>35.993648069999999</v>
      </c>
      <c r="L601" s="2">
        <f t="shared" si="102"/>
        <v>158.02638815499529</v>
      </c>
      <c r="M601" s="1">
        <f t="shared" si="103"/>
        <v>5.3824573182473639E+24</v>
      </c>
      <c r="N601" s="2">
        <f t="shared" si="100"/>
        <v>174.43356211725026</v>
      </c>
      <c r="O601" s="2">
        <f t="shared" si="104"/>
        <v>36.208150248165964</v>
      </c>
      <c r="P601" s="2">
        <f t="shared" si="105"/>
        <v>-0.21450217816596506</v>
      </c>
      <c r="Q601" s="2">
        <f t="shared" si="106"/>
        <v>0.35645112392409944</v>
      </c>
      <c r="R601" s="2">
        <v>186.90446280597072</v>
      </c>
      <c r="S601" s="2">
        <f t="shared" si="107"/>
        <v>36.3580983567836</v>
      </c>
      <c r="T601" s="2">
        <f t="shared" si="108"/>
        <v>-0.36445028678360103</v>
      </c>
      <c r="U601" s="2">
        <f t="shared" si="109"/>
        <v>1.0289947710475045</v>
      </c>
    </row>
    <row r="602" spans="1:21" x14ac:dyDescent="0.25">
      <c r="A602" t="s">
        <v>772</v>
      </c>
      <c r="B602" s="2">
        <v>4.0890000000000003E-2</v>
      </c>
      <c r="C602" s="2">
        <v>8.7000000000000001E-4</v>
      </c>
      <c r="D602" s="2">
        <v>16.9177</v>
      </c>
      <c r="E602" s="2">
        <v>5.0742799999999998E-2</v>
      </c>
      <c r="F602" s="2">
        <v>-0.72498499999999999</v>
      </c>
      <c r="G602" s="2">
        <v>0.18817999999999999</v>
      </c>
      <c r="H602" s="2">
        <v>-2.8406000000000001E-2</v>
      </c>
      <c r="I602" s="2">
        <v>3.884E-2</v>
      </c>
      <c r="J602" s="2">
        <f t="shared" si="101"/>
        <v>0.27776279999999998</v>
      </c>
      <c r="K602" s="2">
        <f t="shared" si="99"/>
        <v>36.093037984999995</v>
      </c>
      <c r="L602" s="2">
        <f t="shared" si="102"/>
        <v>165.42745825980563</v>
      </c>
      <c r="M602" s="1">
        <f t="shared" si="103"/>
        <v>5.3986046986383848E+24</v>
      </c>
      <c r="N602" s="2">
        <f t="shared" si="100"/>
        <v>174.95686307700316</v>
      </c>
      <c r="O602" s="2">
        <f t="shared" si="104"/>
        <v>36.214654916661367</v>
      </c>
      <c r="P602" s="2">
        <f t="shared" si="105"/>
        <v>-0.12161693166137155</v>
      </c>
      <c r="Q602" s="2">
        <f t="shared" si="106"/>
        <v>0.19170786096313955</v>
      </c>
      <c r="R602" s="2">
        <v>187.47075247035471</v>
      </c>
      <c r="S602" s="2">
        <f t="shared" si="107"/>
        <v>36.364667612811679</v>
      </c>
      <c r="T602" s="2">
        <f t="shared" si="108"/>
        <v>-0.27162962781168432</v>
      </c>
      <c r="U602" s="2">
        <f t="shared" si="109"/>
        <v>0.95632633242957765</v>
      </c>
    </row>
    <row r="603" spans="1:21" x14ac:dyDescent="0.25">
      <c r="A603" t="s">
        <v>773</v>
      </c>
      <c r="B603" s="2">
        <v>4.095E-2</v>
      </c>
      <c r="C603" s="2">
        <v>3.1199999999999999E-3</v>
      </c>
      <c r="D603" s="2">
        <v>16.972100000000001</v>
      </c>
      <c r="E603" s="2">
        <v>5.5356799999999998E-2</v>
      </c>
      <c r="F603" s="2">
        <v>0.71194999999999997</v>
      </c>
      <c r="G603" s="2">
        <v>0.31661</v>
      </c>
      <c r="H603" s="2">
        <v>-4.7301999999999997E-2</v>
      </c>
      <c r="I603" s="2">
        <v>3.8880999999999999E-2</v>
      </c>
      <c r="J603" s="2">
        <f t="shared" si="101"/>
        <v>0.41084779999999999</v>
      </c>
      <c r="K603" s="2">
        <f t="shared" si="99"/>
        <v>36.417811909999998</v>
      </c>
      <c r="L603" s="2">
        <f t="shared" si="102"/>
        <v>192.11548963605719</v>
      </c>
      <c r="M603" s="1">
        <f t="shared" si="103"/>
        <v>5.4066790466233466E+24</v>
      </c>
      <c r="N603" s="2">
        <f t="shared" si="100"/>
        <v>175.21853487438395</v>
      </c>
      <c r="O603" s="2">
        <f t="shared" si="104"/>
        <v>36.217900222856194</v>
      </c>
      <c r="P603" s="2">
        <f t="shared" si="105"/>
        <v>0.19991168714380336</v>
      </c>
      <c r="Q603" s="2">
        <f t="shared" si="106"/>
        <v>0.23676332873552763</v>
      </c>
      <c r="R603" s="2">
        <v>187.75393233458109</v>
      </c>
      <c r="S603" s="2">
        <f t="shared" si="107"/>
        <v>36.367945208363068</v>
      </c>
      <c r="T603" s="2">
        <f t="shared" si="108"/>
        <v>4.9866701636929633E-2</v>
      </c>
      <c r="U603" s="2">
        <f t="shared" si="109"/>
        <v>1.4731920115548525E-2</v>
      </c>
    </row>
    <row r="604" spans="1:21" x14ac:dyDescent="0.25">
      <c r="A604" t="s">
        <v>774</v>
      </c>
      <c r="B604" s="2">
        <v>4.0989999999999999E-2</v>
      </c>
      <c r="C604" s="2">
        <v>8.7000000000000001E-4</v>
      </c>
      <c r="D604" s="2">
        <v>16.8767</v>
      </c>
      <c r="E604" s="2">
        <v>3.2906600000000001E-2</v>
      </c>
      <c r="F604" s="2">
        <v>-1.1614800000000001</v>
      </c>
      <c r="G604" s="2">
        <v>6.4154000000000003E-2</v>
      </c>
      <c r="H604" s="2">
        <v>-3.5480999999999999E-2</v>
      </c>
      <c r="I604" s="2">
        <v>2.9125000000000002E-2</v>
      </c>
      <c r="J604" s="2">
        <f t="shared" si="101"/>
        <v>0.12618560000000001</v>
      </c>
      <c r="K604" s="2">
        <f t="shared" si="99"/>
        <v>36.01001797</v>
      </c>
      <c r="L604" s="2">
        <f t="shared" si="102"/>
        <v>159.22219034144013</v>
      </c>
      <c r="M604" s="1">
        <f t="shared" si="103"/>
        <v>5.4120621888794505E+24</v>
      </c>
      <c r="N604" s="2">
        <f t="shared" si="100"/>
        <v>175.39299063382541</v>
      </c>
      <c r="O604" s="2">
        <f t="shared" si="104"/>
        <v>36.220061166647319</v>
      </c>
      <c r="P604" s="2">
        <f t="shared" si="105"/>
        <v>-0.21004319664731952</v>
      </c>
      <c r="Q604" s="2">
        <f t="shared" si="106"/>
        <v>2.7707519287054367</v>
      </c>
      <c r="R604" s="2">
        <v>187.94273188446923</v>
      </c>
      <c r="S604" s="2">
        <f t="shared" si="107"/>
        <v>36.370127676758813</v>
      </c>
      <c r="T604" s="2">
        <f t="shared" si="108"/>
        <v>-0.36010970675881282</v>
      </c>
      <c r="U604" s="2">
        <f t="shared" si="109"/>
        <v>8.144230594400236</v>
      </c>
    </row>
    <row r="605" spans="1:21" x14ac:dyDescent="0.25">
      <c r="A605" t="s">
        <v>775</v>
      </c>
      <c r="B605" s="2">
        <v>4.1009999999999998E-2</v>
      </c>
      <c r="C605" s="2">
        <v>8.7000000000000001E-4</v>
      </c>
      <c r="D605" s="2">
        <v>16.701799999999999</v>
      </c>
      <c r="E605" s="2">
        <v>4.80562E-2</v>
      </c>
      <c r="F605" s="2">
        <v>1.11507</v>
      </c>
      <c r="G605" s="2">
        <v>0.40794999999999998</v>
      </c>
      <c r="H605" s="2">
        <v>-8.1270999999999996E-2</v>
      </c>
      <c r="I605" s="2">
        <v>2.9423000000000001E-2</v>
      </c>
      <c r="J605" s="2">
        <f t="shared" si="101"/>
        <v>0.48542919999999995</v>
      </c>
      <c r="K605" s="2">
        <f t="shared" si="99"/>
        <v>36.313093519999995</v>
      </c>
      <c r="L605" s="2">
        <f t="shared" si="102"/>
        <v>183.07064177076433</v>
      </c>
      <c r="M605" s="1">
        <f t="shared" si="103"/>
        <v>5.4147538330830466E+24</v>
      </c>
      <c r="N605" s="2">
        <f t="shared" si="100"/>
        <v>175.48022088176324</v>
      </c>
      <c r="O605" s="2">
        <f t="shared" si="104"/>
        <v>36.221140861958091</v>
      </c>
      <c r="P605" s="2">
        <f t="shared" si="105"/>
        <v>9.1952658041904556E-2</v>
      </c>
      <c r="Q605" s="2">
        <f t="shared" si="106"/>
        <v>3.58820115569006E-2</v>
      </c>
      <c r="R605" s="2">
        <v>188.03713555135593</v>
      </c>
      <c r="S605" s="2">
        <f t="shared" si="107"/>
        <v>36.371218133881996</v>
      </c>
      <c r="T605" s="2">
        <f t="shared" si="108"/>
        <v>-5.8124613882000631E-2</v>
      </c>
      <c r="U605" s="2">
        <f t="shared" si="109"/>
        <v>1.4337332860231783E-2</v>
      </c>
    </row>
    <row r="606" spans="1:21" x14ac:dyDescent="0.25">
      <c r="A606" t="s">
        <v>902</v>
      </c>
      <c r="B606" s="2">
        <v>4.1669999999999999E-2</v>
      </c>
      <c r="C606" s="2">
        <v>8.7000000000000001E-4</v>
      </c>
      <c r="D606" s="2">
        <v>18.0581</v>
      </c>
      <c r="E606" s="2">
        <v>6.15652E-2</v>
      </c>
      <c r="F606" s="2">
        <v>-1.96997</v>
      </c>
      <c r="G606" s="2">
        <v>0.12118</v>
      </c>
      <c r="H606" s="2">
        <v>0.18940000000000001</v>
      </c>
      <c r="I606" s="2">
        <v>2.9163999999999999E-2</v>
      </c>
      <c r="J606" s="2">
        <f t="shared" si="101"/>
        <v>0.21190919999999999</v>
      </c>
      <c r="K606" s="2">
        <f t="shared" si="99"/>
        <v>36.368692409999994</v>
      </c>
      <c r="L606" s="2">
        <f t="shared" si="102"/>
        <v>187.81854940481026</v>
      </c>
      <c r="M606" s="1">
        <f t="shared" si="103"/>
        <v>5.5036054124163623E+24</v>
      </c>
      <c r="N606" s="2">
        <f t="shared" si="100"/>
        <v>178.35970446453328</v>
      </c>
      <c r="O606" s="2">
        <f t="shared" si="104"/>
        <v>36.256483720340952</v>
      </c>
      <c r="P606" s="2">
        <f t="shared" si="105"/>
        <v>0.11220868965904174</v>
      </c>
      <c r="Q606" s="2">
        <f t="shared" si="106"/>
        <v>0.28038408433323392</v>
      </c>
      <c r="R606" s="2">
        <v>191.15391174479095</v>
      </c>
      <c r="S606" s="2">
        <f t="shared" si="107"/>
        <v>36.406915948913472</v>
      </c>
      <c r="T606" s="2">
        <f t="shared" si="108"/>
        <v>-3.8223538913477739E-2</v>
      </c>
      <c r="U606" s="2">
        <f t="shared" si="109"/>
        <v>3.2535850459188574E-2</v>
      </c>
    </row>
    <row r="607" spans="1:21" x14ac:dyDescent="0.25">
      <c r="A607" t="s">
        <v>776</v>
      </c>
      <c r="B607" s="2">
        <v>4.2220000000000001E-2</v>
      </c>
      <c r="C607" s="2">
        <v>8.8999999999999995E-4</v>
      </c>
      <c r="D607" s="2">
        <v>17.049199999999999</v>
      </c>
      <c r="E607" s="2">
        <v>4.1767199999999997E-2</v>
      </c>
      <c r="F607" s="2">
        <v>-1.72194</v>
      </c>
      <c r="G607" s="2">
        <v>8.4356E-2</v>
      </c>
      <c r="H607" s="2">
        <v>-6.9318000000000005E-2</v>
      </c>
      <c r="I607" s="2">
        <v>4.5710000000000001E-2</v>
      </c>
      <c r="J607" s="2">
        <f t="shared" si="101"/>
        <v>0.17183319999999999</v>
      </c>
      <c r="K607" s="2">
        <f t="shared" si="99"/>
        <v>36.206040160000001</v>
      </c>
      <c r="L607" s="2">
        <f t="shared" si="102"/>
        <v>174.26414185716939</v>
      </c>
      <c r="M607" s="1">
        <f t="shared" si="103"/>
        <v>5.5776888829802147E+24</v>
      </c>
      <c r="N607" s="2">
        <f t="shared" si="100"/>
        <v>180.76058623662863</v>
      </c>
      <c r="O607" s="2">
        <f t="shared" si="104"/>
        <v>36.285518705753219</v>
      </c>
      <c r="P607" s="2">
        <f t="shared" si="105"/>
        <v>-7.9478545753218555E-2</v>
      </c>
      <c r="Q607" s="2">
        <f t="shared" si="106"/>
        <v>0.21393688514613537</v>
      </c>
      <c r="R607" s="2">
        <v>193.75338203801135</v>
      </c>
      <c r="S607" s="2">
        <f t="shared" si="107"/>
        <v>36.436246460088554</v>
      </c>
      <c r="T607" s="2">
        <f t="shared" si="108"/>
        <v>-0.23020630008855392</v>
      </c>
      <c r="U607" s="2">
        <f t="shared" si="109"/>
        <v>1.7948173285248703</v>
      </c>
    </row>
    <row r="608" spans="1:21" x14ac:dyDescent="0.25">
      <c r="A608" t="s">
        <v>778</v>
      </c>
      <c r="B608" s="2">
        <v>4.258E-2</v>
      </c>
      <c r="C608" s="2">
        <v>5.0699999999999999E-3</v>
      </c>
      <c r="D608" s="2">
        <v>17.160399999999999</v>
      </c>
      <c r="E608" s="2">
        <v>7.3152800000000004E-2</v>
      </c>
      <c r="F608" s="2">
        <v>0.80842000000000003</v>
      </c>
      <c r="G608" s="2">
        <v>0.42646000000000001</v>
      </c>
      <c r="H608" s="2">
        <v>-1.0656000000000001E-2</v>
      </c>
      <c r="I608" s="2">
        <v>2.9042999999999999E-2</v>
      </c>
      <c r="J608" s="2">
        <f t="shared" si="101"/>
        <v>0.52865580000000001</v>
      </c>
      <c r="K608" s="2">
        <f t="shared" si="99"/>
        <v>36.505591019999997</v>
      </c>
      <c r="L608" s="2">
        <f t="shared" si="102"/>
        <v>200.04062556545148</v>
      </c>
      <c r="M608" s="1">
        <f t="shared" si="103"/>
        <v>5.6261997971519768E+24</v>
      </c>
      <c r="N608" s="2">
        <f t="shared" si="100"/>
        <v>182.33271789698705</v>
      </c>
      <c r="O608" s="2">
        <f t="shared" si="104"/>
        <v>36.304323028606497</v>
      </c>
      <c r="P608" s="2">
        <f t="shared" si="105"/>
        <v>0.20126799139350027</v>
      </c>
      <c r="Q608" s="2">
        <f t="shared" si="106"/>
        <v>0.14494506131244114</v>
      </c>
      <c r="R608" s="2">
        <v>195.4559145744158</v>
      </c>
      <c r="S608" s="2">
        <f t="shared" si="107"/>
        <v>36.455244084462123</v>
      </c>
      <c r="T608" s="2">
        <f t="shared" si="108"/>
        <v>5.034693553787406E-2</v>
      </c>
      <c r="U608" s="2">
        <f t="shared" si="109"/>
        <v>9.0698494951074304E-3</v>
      </c>
    </row>
    <row r="609" spans="1:21" x14ac:dyDescent="0.25">
      <c r="A609" t="s">
        <v>779</v>
      </c>
      <c r="B609" s="2">
        <v>4.2680000000000003E-2</v>
      </c>
      <c r="C609" s="2">
        <v>8.7000000000000001E-4</v>
      </c>
      <c r="D609" s="2">
        <v>16.792000000000002</v>
      </c>
      <c r="E609" s="2">
        <v>4.04032E-2</v>
      </c>
      <c r="F609" s="2">
        <v>-0.26140600000000003</v>
      </c>
      <c r="G609" s="2">
        <v>0.20558000000000001</v>
      </c>
      <c r="H609" s="2">
        <v>-0.12520600000000001</v>
      </c>
      <c r="I609" s="2">
        <v>3.1787999999999997E-2</v>
      </c>
      <c r="J609" s="2">
        <f t="shared" si="101"/>
        <v>0.2777712</v>
      </c>
      <c r="K609" s="2">
        <f t="shared" si="99"/>
        <v>36.338468098000007</v>
      </c>
      <c r="L609" s="2">
        <f t="shared" si="102"/>
        <v>185.22244792565783</v>
      </c>
      <c r="M609" s="1">
        <f t="shared" si="103"/>
        <v>5.6396778461095441E+24</v>
      </c>
      <c r="N609" s="2">
        <f t="shared" si="100"/>
        <v>182.76951171643617</v>
      </c>
      <c r="O609" s="2">
        <f t="shared" si="104"/>
        <v>36.309518757929219</v>
      </c>
      <c r="P609" s="2">
        <f t="shared" si="105"/>
        <v>2.894934007078831E-2</v>
      </c>
      <c r="Q609" s="2">
        <f t="shared" si="106"/>
        <v>1.0861827615387757E-2</v>
      </c>
      <c r="R609" s="2">
        <v>195.92898921196999</v>
      </c>
      <c r="S609" s="2">
        <f t="shared" si="107"/>
        <v>36.460493489911514</v>
      </c>
      <c r="T609" s="2">
        <f t="shared" si="108"/>
        <v>-0.12202539191150663</v>
      </c>
      <c r="U609" s="2">
        <f t="shared" si="109"/>
        <v>0.19298608338688569</v>
      </c>
    </row>
    <row r="610" spans="1:21" x14ac:dyDescent="0.25">
      <c r="A610" t="s">
        <v>780</v>
      </c>
      <c r="B610" s="2">
        <v>4.2680000000000003E-2</v>
      </c>
      <c r="C610" s="2">
        <v>8.9999999999999998E-4</v>
      </c>
      <c r="D610" s="2">
        <v>16.802299999999999</v>
      </c>
      <c r="E610" s="2">
        <v>5.8177600000000003E-2</v>
      </c>
      <c r="F610" s="2">
        <v>1.55722</v>
      </c>
      <c r="G610" s="2">
        <v>0.44264999999999999</v>
      </c>
      <c r="H610" s="2">
        <v>0.14909</v>
      </c>
      <c r="I610" s="2">
        <v>3.7596999999999998E-2</v>
      </c>
      <c r="J610" s="2">
        <f t="shared" si="101"/>
        <v>0.53842460000000003</v>
      </c>
      <c r="K610" s="2">
        <f t="shared" ref="K610:K673" si="110">PeakMagnitude+α*(Stretch-1)-β*Color-Mb</f>
        <v>35.757559639999997</v>
      </c>
      <c r="L610" s="2">
        <f t="shared" si="102"/>
        <v>141.74636418801998</v>
      </c>
      <c r="M610" s="1">
        <f t="shared" si="103"/>
        <v>5.6396778461095441E+24</v>
      </c>
      <c r="N610" s="2">
        <f t="shared" si="100"/>
        <v>182.76951171643617</v>
      </c>
      <c r="O610" s="2">
        <f t="shared" si="104"/>
        <v>36.309518757929219</v>
      </c>
      <c r="P610" s="2">
        <f t="shared" si="105"/>
        <v>-0.55195911792922203</v>
      </c>
      <c r="Q610" s="2">
        <f t="shared" si="106"/>
        <v>1.0509063971513415</v>
      </c>
      <c r="R610" s="2">
        <v>195.92898921196999</v>
      </c>
      <c r="S610" s="2">
        <f t="shared" si="107"/>
        <v>36.460493489911514</v>
      </c>
      <c r="T610" s="2">
        <f t="shared" si="108"/>
        <v>-0.70293384991151697</v>
      </c>
      <c r="U610" s="2">
        <f t="shared" si="109"/>
        <v>1.7044298306169079</v>
      </c>
    </row>
    <row r="611" spans="1:21" x14ac:dyDescent="0.25">
      <c r="A611" t="s">
        <v>777</v>
      </c>
      <c r="B611" s="2">
        <v>4.2849999999999999E-2</v>
      </c>
      <c r="C611" s="2">
        <v>8.8000000000000003E-4</v>
      </c>
      <c r="D611" s="2">
        <v>16.732700000000001</v>
      </c>
      <c r="E611" s="2">
        <v>0.12592</v>
      </c>
      <c r="F611" s="2">
        <v>0.94211</v>
      </c>
      <c r="G611" s="2">
        <v>0.21679000000000001</v>
      </c>
      <c r="H611" s="2">
        <v>-4.9623E-2</v>
      </c>
      <c r="I611" s="2">
        <v>4.2292999999999997E-2</v>
      </c>
      <c r="J611" s="2">
        <f t="shared" si="101"/>
        <v>0.38500299999999998</v>
      </c>
      <c r="K611" s="2">
        <f t="shared" si="110"/>
        <v>36.219510159999999</v>
      </c>
      <c r="L611" s="2">
        <f t="shared" si="102"/>
        <v>175.34849067015907</v>
      </c>
      <c r="M611" s="1">
        <f t="shared" si="103"/>
        <v>5.6625933174221443E+24</v>
      </c>
      <c r="N611" s="2">
        <f t="shared" ref="N611:N674" si="111">M611/Mpc</f>
        <v>183.51215156517242</v>
      </c>
      <c r="O611" s="2">
        <f t="shared" si="104"/>
        <v>36.318324135392103</v>
      </c>
      <c r="P611" s="2">
        <f t="shared" si="105"/>
        <v>-9.881397539210468E-2</v>
      </c>
      <c r="Q611" s="2">
        <f t="shared" si="106"/>
        <v>6.5873162861814147E-2</v>
      </c>
      <c r="R611" s="2">
        <v>196.73336466923212</v>
      </c>
      <c r="S611" s="2">
        <f t="shared" si="107"/>
        <v>36.469390098095843</v>
      </c>
      <c r="T611" s="2">
        <f t="shared" si="108"/>
        <v>-0.24987993809584452</v>
      </c>
      <c r="U611" s="2">
        <f t="shared" si="109"/>
        <v>0.42124479934899911</v>
      </c>
    </row>
    <row r="612" spans="1:21" x14ac:dyDescent="0.25">
      <c r="A612" t="s">
        <v>777</v>
      </c>
      <c r="B612" s="2">
        <v>4.2849999999999999E-2</v>
      </c>
      <c r="C612" s="2">
        <v>8.8000000000000003E-4</v>
      </c>
      <c r="D612" s="2">
        <v>16.6875</v>
      </c>
      <c r="E612" s="2">
        <v>0.12472</v>
      </c>
      <c r="F612" s="2">
        <v>0.93535999999999997</v>
      </c>
      <c r="G612" s="2">
        <v>0.13553000000000001</v>
      </c>
      <c r="H612" s="2">
        <v>-5.0188000000000003E-2</v>
      </c>
      <c r="I612" s="2">
        <v>4.1943000000000001E-2</v>
      </c>
      <c r="J612" s="2">
        <f t="shared" si="101"/>
        <v>0.30219299999999999</v>
      </c>
      <c r="K612" s="2">
        <f t="shared" si="110"/>
        <v>36.175086359999995</v>
      </c>
      <c r="L612" s="2">
        <f t="shared" si="102"/>
        <v>171.79767101617517</v>
      </c>
      <c r="M612" s="1">
        <f t="shared" si="103"/>
        <v>5.6625933174221443E+24</v>
      </c>
      <c r="N612" s="2">
        <f t="shared" si="111"/>
        <v>183.51215156517242</v>
      </c>
      <c r="O612" s="2">
        <f t="shared" si="104"/>
        <v>36.318324135392103</v>
      </c>
      <c r="P612" s="2">
        <f t="shared" si="105"/>
        <v>-0.1432377753921088</v>
      </c>
      <c r="Q612" s="2">
        <f t="shared" si="106"/>
        <v>0.22467064628683345</v>
      </c>
      <c r="R612" s="2">
        <v>196.73336466923212</v>
      </c>
      <c r="S612" s="2">
        <f t="shared" si="107"/>
        <v>36.469390098095843</v>
      </c>
      <c r="T612" s="2">
        <f t="shared" si="108"/>
        <v>-0.29430373809584864</v>
      </c>
      <c r="U612" s="2">
        <f t="shared" si="109"/>
        <v>0.94846816035820902</v>
      </c>
    </row>
    <row r="613" spans="1:21" x14ac:dyDescent="0.25">
      <c r="A613" t="s">
        <v>781</v>
      </c>
      <c r="B613" s="2">
        <v>4.2889999999999998E-2</v>
      </c>
      <c r="C613" s="2">
        <v>8.8000000000000003E-4</v>
      </c>
      <c r="D613" s="2">
        <v>16.857600000000001</v>
      </c>
      <c r="E613" s="2">
        <v>3.7475399999999999E-2</v>
      </c>
      <c r="F613" s="2">
        <v>-0.46655799999999997</v>
      </c>
      <c r="G613" s="2">
        <v>0.20121</v>
      </c>
      <c r="H613" s="2">
        <v>-7.8320000000000001E-2</v>
      </c>
      <c r="I613" s="2">
        <v>3.2697999999999998E-2</v>
      </c>
      <c r="J613" s="2">
        <f t="shared" si="101"/>
        <v>0.2713834</v>
      </c>
      <c r="K613" s="2">
        <f t="shared" si="110"/>
        <v>36.227157574000003</v>
      </c>
      <c r="L613" s="2">
        <f t="shared" si="102"/>
        <v>175.96711540970026</v>
      </c>
      <c r="M613" s="1">
        <f t="shared" si="103"/>
        <v>5.6679857031854138E+24</v>
      </c>
      <c r="N613" s="2">
        <f t="shared" si="111"/>
        <v>183.68690688627987</v>
      </c>
      <c r="O613" s="2">
        <f t="shared" si="104"/>
        <v>36.320391005543961</v>
      </c>
      <c r="P613" s="2">
        <f t="shared" si="105"/>
        <v>-9.3233431543957579E-2</v>
      </c>
      <c r="Q613" s="2">
        <f t="shared" si="106"/>
        <v>0.11802575300246655</v>
      </c>
      <c r="R613" s="2">
        <v>196.92265666938798</v>
      </c>
      <c r="S613" s="2">
        <f t="shared" si="107"/>
        <v>36.471478430879188</v>
      </c>
      <c r="T613" s="2">
        <f t="shared" si="108"/>
        <v>-0.24432085687918459</v>
      </c>
      <c r="U613" s="2">
        <f t="shared" si="109"/>
        <v>0.81050281466169172</v>
      </c>
    </row>
    <row r="614" spans="1:21" x14ac:dyDescent="0.25">
      <c r="A614" t="s">
        <v>782</v>
      </c>
      <c r="B614" s="2">
        <v>4.3060000000000001E-2</v>
      </c>
      <c r="C614" s="2">
        <v>8.7000000000000001E-4</v>
      </c>
      <c r="D614" s="2">
        <v>16.8323</v>
      </c>
      <c r="E614" s="2">
        <v>4.7642499999999997E-2</v>
      </c>
      <c r="F614" s="2">
        <v>1.47021</v>
      </c>
      <c r="G614" s="2">
        <v>0.19608</v>
      </c>
      <c r="H614" s="2">
        <v>-1.683E-3</v>
      </c>
      <c r="I614" s="2">
        <v>3.4256000000000002E-2</v>
      </c>
      <c r="J614" s="2">
        <f t="shared" si="101"/>
        <v>0.27797850000000002</v>
      </c>
      <c r="K614" s="2">
        <f t="shared" si="110"/>
        <v>36.246688660000004</v>
      </c>
      <c r="L614" s="2">
        <f t="shared" si="102"/>
        <v>177.55697277809324</v>
      </c>
      <c r="M614" s="1">
        <f t="shared" si="103"/>
        <v>5.6909055104573283E+24</v>
      </c>
      <c r="N614" s="2">
        <f t="shared" si="111"/>
        <v>184.42968725388764</v>
      </c>
      <c r="O614" s="2">
        <f t="shared" si="104"/>
        <v>36.32915414901133</v>
      </c>
      <c r="P614" s="2">
        <f t="shared" si="105"/>
        <v>-8.2465489011326554E-2</v>
      </c>
      <c r="Q614" s="2">
        <f t="shared" si="106"/>
        <v>8.8007982048198E-2</v>
      </c>
      <c r="R614" s="2">
        <v>197.72726319665307</v>
      </c>
      <c r="S614" s="2">
        <f t="shared" si="107"/>
        <v>36.480332775995372</v>
      </c>
      <c r="T614" s="2">
        <f t="shared" si="108"/>
        <v>-0.23364411599536794</v>
      </c>
      <c r="U614" s="2">
        <f t="shared" si="109"/>
        <v>0.70645952111447941</v>
      </c>
    </row>
    <row r="615" spans="1:21" x14ac:dyDescent="0.25">
      <c r="A615" t="s">
        <v>783</v>
      </c>
      <c r="B615" s="2">
        <v>4.3490000000000001E-2</v>
      </c>
      <c r="C615" s="2">
        <v>8.8000000000000003E-4</v>
      </c>
      <c r="D615" s="2">
        <v>16.924399999999999</v>
      </c>
      <c r="E615" s="2">
        <v>4.7125300000000002E-2</v>
      </c>
      <c r="F615" s="2">
        <v>-0.26311099999999998</v>
      </c>
      <c r="G615" s="2">
        <v>0.16628000000000001</v>
      </c>
      <c r="H615" s="2">
        <v>-0.12859799999999999</v>
      </c>
      <c r="I615" s="2">
        <v>3.5376999999999999E-2</v>
      </c>
      <c r="J615" s="2">
        <f t="shared" si="101"/>
        <v>0.24878230000000001</v>
      </c>
      <c r="K615" s="2">
        <f t="shared" si="110"/>
        <v>36.481234423000004</v>
      </c>
      <c r="L615" s="2">
        <f t="shared" si="102"/>
        <v>197.80938130786055</v>
      </c>
      <c r="M615" s="1">
        <f t="shared" si="103"/>
        <v>5.7488948020041161E+24</v>
      </c>
      <c r="N615" s="2">
        <f t="shared" si="111"/>
        <v>186.30899220533976</v>
      </c>
      <c r="O615" s="2">
        <f t="shared" si="104"/>
        <v>36.35116908314771</v>
      </c>
      <c r="P615" s="2">
        <f t="shared" si="105"/>
        <v>0.13006533985229396</v>
      </c>
      <c r="Q615" s="2">
        <f t="shared" si="106"/>
        <v>0.27332805000220889</v>
      </c>
      <c r="R615" s="2">
        <v>199.76327910637346</v>
      </c>
      <c r="S615" s="2">
        <f t="shared" si="107"/>
        <v>36.502578291643246</v>
      </c>
      <c r="T615" s="2">
        <f t="shared" si="108"/>
        <v>-2.1343868643242558E-2</v>
      </c>
      <c r="U615" s="2">
        <f t="shared" si="109"/>
        <v>7.3605000805424111E-3</v>
      </c>
    </row>
    <row r="616" spans="1:21" x14ac:dyDescent="0.25">
      <c r="A616" t="s">
        <v>790</v>
      </c>
      <c r="B616" s="2">
        <v>4.3490000000000001E-2</v>
      </c>
      <c r="C616" s="2">
        <v>8.7000000000000001E-4</v>
      </c>
      <c r="D616" s="2">
        <v>17.128299999999999</v>
      </c>
      <c r="E616" s="2">
        <v>2.9207299999999999E-2</v>
      </c>
      <c r="F616" s="2">
        <v>-1.89805</v>
      </c>
      <c r="G616" s="2">
        <v>4.9052999999999999E-2</v>
      </c>
      <c r="H616" s="2">
        <v>-4.7926999999999997E-2</v>
      </c>
      <c r="I616" s="2">
        <v>2.3406E-2</v>
      </c>
      <c r="J616" s="2">
        <f t="shared" si="101"/>
        <v>0.1016663</v>
      </c>
      <c r="K616" s="2">
        <f t="shared" si="110"/>
        <v>36.192298159999993</v>
      </c>
      <c r="L616" s="2">
        <f t="shared" si="102"/>
        <v>173.16480652741748</v>
      </c>
      <c r="M616" s="1">
        <f t="shared" si="103"/>
        <v>5.7488948020041161E+24</v>
      </c>
      <c r="N616" s="2">
        <f t="shared" si="111"/>
        <v>186.30899220533976</v>
      </c>
      <c r="O616" s="2">
        <f t="shared" si="104"/>
        <v>36.35116908314771</v>
      </c>
      <c r="P616" s="2">
        <f t="shared" si="105"/>
        <v>-0.15887092314771678</v>
      </c>
      <c r="Q616" s="2">
        <f t="shared" si="106"/>
        <v>2.4419389468889889</v>
      </c>
      <c r="R616" s="2">
        <v>199.76327910637346</v>
      </c>
      <c r="S616" s="2">
        <f t="shared" si="107"/>
        <v>36.502578291643246</v>
      </c>
      <c r="T616" s="2">
        <f t="shared" si="108"/>
        <v>-0.3102801316432533</v>
      </c>
      <c r="U616" s="2">
        <f t="shared" si="109"/>
        <v>9.3143788311735189</v>
      </c>
    </row>
    <row r="617" spans="1:21" x14ac:dyDescent="0.25">
      <c r="A617" t="s">
        <v>790</v>
      </c>
      <c r="B617" s="2">
        <v>4.3490000000000001E-2</v>
      </c>
      <c r="C617" s="2">
        <v>8.7000000000000001E-4</v>
      </c>
      <c r="D617" s="2">
        <v>17.1204</v>
      </c>
      <c r="E617" s="2">
        <v>5.1990000000000001E-2</v>
      </c>
      <c r="F617" s="2">
        <v>-1.7396199999999999</v>
      </c>
      <c r="G617" s="2">
        <v>0.17244999999999999</v>
      </c>
      <c r="H617" s="2">
        <v>-7.5567999999999996E-2</v>
      </c>
      <c r="I617" s="2">
        <v>3.4470000000000001E-2</v>
      </c>
      <c r="J617" s="2">
        <f t="shared" si="101"/>
        <v>0.25890999999999997</v>
      </c>
      <c r="K617" s="2">
        <f t="shared" si="110"/>
        <v>36.294203699999997</v>
      </c>
      <c r="L617" s="2">
        <f t="shared" si="102"/>
        <v>181.48500176223519</v>
      </c>
      <c r="M617" s="1">
        <f t="shared" si="103"/>
        <v>5.7488948020041161E+24</v>
      </c>
      <c r="N617" s="2">
        <f t="shared" si="111"/>
        <v>186.30899220533976</v>
      </c>
      <c r="O617" s="2">
        <f t="shared" si="104"/>
        <v>36.35116908314771</v>
      </c>
      <c r="P617" s="2">
        <f t="shared" si="105"/>
        <v>-5.69653831477126E-2</v>
      </c>
      <c r="Q617" s="2">
        <f t="shared" si="106"/>
        <v>4.8408808809067054E-2</v>
      </c>
      <c r="R617" s="2">
        <v>199.76327910637346</v>
      </c>
      <c r="S617" s="2">
        <f t="shared" si="107"/>
        <v>36.502578291643246</v>
      </c>
      <c r="T617" s="2">
        <f t="shared" si="108"/>
        <v>-0.20837459164324912</v>
      </c>
      <c r="U617" s="2">
        <f t="shared" si="109"/>
        <v>0.64772681116620556</v>
      </c>
    </row>
    <row r="618" spans="1:21" x14ac:dyDescent="0.25">
      <c r="A618" t="s">
        <v>784</v>
      </c>
      <c r="B618" s="2">
        <v>4.369E-2</v>
      </c>
      <c r="C618" s="2">
        <v>8.7000000000000001E-4</v>
      </c>
      <c r="D618" s="2">
        <v>16.8032</v>
      </c>
      <c r="E618" s="2">
        <v>6.4802799999999994E-2</v>
      </c>
      <c r="F618" s="2">
        <v>0.40245999999999998</v>
      </c>
      <c r="G618" s="2">
        <v>0.20036000000000001</v>
      </c>
      <c r="H618" s="2">
        <v>-7.0549000000000001E-2</v>
      </c>
      <c r="I618" s="2">
        <v>4.3894000000000002E-2</v>
      </c>
      <c r="J618" s="2">
        <f t="shared" si="101"/>
        <v>0.30905680000000002</v>
      </c>
      <c r="K618" s="2">
        <f t="shared" si="110"/>
        <v>36.276179990000003</v>
      </c>
      <c r="L618" s="2">
        <f t="shared" si="102"/>
        <v>179.9848697078059</v>
      </c>
      <c r="M618" s="1">
        <f t="shared" si="103"/>
        <v>5.7758742111052583E+24</v>
      </c>
      <c r="N618" s="2">
        <f t="shared" si="111"/>
        <v>187.18333530832663</v>
      </c>
      <c r="O618" s="2">
        <f t="shared" si="104"/>
        <v>36.361335907218916</v>
      </c>
      <c r="P618" s="2">
        <f t="shared" si="105"/>
        <v>-8.5155917218912691E-2</v>
      </c>
      <c r="Q618" s="2">
        <f t="shared" si="106"/>
        <v>7.5919450336155492E-2</v>
      </c>
      <c r="R618" s="2">
        <v>200.71067076674507</v>
      </c>
      <c r="S618" s="2">
        <f t="shared" si="107"/>
        <v>36.51285231166321</v>
      </c>
      <c r="T618" s="2">
        <f t="shared" si="108"/>
        <v>-0.23667232166320673</v>
      </c>
      <c r="U618" s="2">
        <f t="shared" si="109"/>
        <v>0.58643291070343206</v>
      </c>
    </row>
    <row r="619" spans="1:21" x14ac:dyDescent="0.25">
      <c r="A619" t="s">
        <v>785</v>
      </c>
      <c r="B619" s="2">
        <v>4.4080000000000001E-2</v>
      </c>
      <c r="C619" s="2">
        <v>8.7000000000000001E-4</v>
      </c>
      <c r="D619" s="2">
        <v>17.233000000000001</v>
      </c>
      <c r="E619" s="2">
        <v>4.3521400000000002E-2</v>
      </c>
      <c r="F619" s="2">
        <v>-1.55653</v>
      </c>
      <c r="G619" s="2">
        <v>0.15970000000000001</v>
      </c>
      <c r="H619" s="2">
        <v>-4.4880999999999997E-2</v>
      </c>
      <c r="I619" s="2">
        <v>3.7228999999999998E-2</v>
      </c>
      <c r="J619" s="2">
        <f t="shared" si="101"/>
        <v>0.24045040000000001</v>
      </c>
      <c r="K619" s="2">
        <f t="shared" si="110"/>
        <v>36.337667619999998</v>
      </c>
      <c r="L619" s="2">
        <f t="shared" si="102"/>
        <v>185.15418126504363</v>
      </c>
      <c r="M619" s="1">
        <f t="shared" si="103"/>
        <v>5.8284980141907552E+24</v>
      </c>
      <c r="N619" s="2">
        <f t="shared" si="111"/>
        <v>188.88875662086366</v>
      </c>
      <c r="O619" s="2">
        <f t="shared" si="104"/>
        <v>36.381030539136972</v>
      </c>
      <c r="P619" s="2">
        <f t="shared" si="105"/>
        <v>-4.3362919136974654E-2</v>
      </c>
      <c r="Q619" s="2">
        <f t="shared" si="106"/>
        <v>3.2522656603334935E-2</v>
      </c>
      <c r="R619" s="2">
        <v>202.55882841635363</v>
      </c>
      <c r="S619" s="2">
        <f t="shared" si="107"/>
        <v>36.532755882104354</v>
      </c>
      <c r="T619" s="2">
        <f t="shared" si="108"/>
        <v>-0.19508826210435615</v>
      </c>
      <c r="U619" s="2">
        <f t="shared" si="109"/>
        <v>0.6582809271133554</v>
      </c>
    </row>
    <row r="620" spans="1:21" x14ac:dyDescent="0.25">
      <c r="A620" t="s">
        <v>786</v>
      </c>
      <c r="B620" s="2">
        <v>4.4380000000000003E-2</v>
      </c>
      <c r="C620" s="2">
        <v>9.6000000000000002E-4</v>
      </c>
      <c r="D620" s="2">
        <v>17.2196</v>
      </c>
      <c r="E620" s="2">
        <v>7.4128700000000006E-2</v>
      </c>
      <c r="F620" s="2">
        <v>1.4722200000000001</v>
      </c>
      <c r="G620" s="2">
        <v>0.33066000000000001</v>
      </c>
      <c r="H620" s="2">
        <v>5.4703000000000002E-2</v>
      </c>
      <c r="I620" s="2">
        <v>4.3587000000000001E-2</v>
      </c>
      <c r="J620" s="2">
        <f t="shared" si="101"/>
        <v>0.44837569999999999</v>
      </c>
      <c r="K620" s="2">
        <f t="shared" si="110"/>
        <v>36.457795950000005</v>
      </c>
      <c r="L620" s="2">
        <f t="shared" si="102"/>
        <v>195.68574498861378</v>
      </c>
      <c r="M620" s="1">
        <f t="shared" si="103"/>
        <v>5.8689904115986879E+24</v>
      </c>
      <c r="N620" s="2">
        <f t="shared" si="111"/>
        <v>190.20102585049369</v>
      </c>
      <c r="O620" s="2">
        <f t="shared" si="104"/>
        <v>36.396064274889397</v>
      </c>
      <c r="P620" s="2">
        <f t="shared" si="105"/>
        <v>6.1731675110607398E-2</v>
      </c>
      <c r="Q620" s="2">
        <f t="shared" si="106"/>
        <v>1.8955357877054678E-2</v>
      </c>
      <c r="R620" s="2">
        <v>203.98115714852619</v>
      </c>
      <c r="S620" s="2">
        <f t="shared" si="107"/>
        <v>36.547950255649667</v>
      </c>
      <c r="T620" s="2">
        <f t="shared" si="108"/>
        <v>-9.0154305649662092E-2</v>
      </c>
      <c r="U620" s="2">
        <f t="shared" si="109"/>
        <v>4.0428610046907856E-2</v>
      </c>
    </row>
    <row r="621" spans="1:21" x14ac:dyDescent="0.25">
      <c r="A621" t="s">
        <v>903</v>
      </c>
      <c r="B621" s="2">
        <v>4.4389999999999999E-2</v>
      </c>
      <c r="C621" s="2">
        <v>8.7000000000000001E-4</v>
      </c>
      <c r="D621" s="2">
        <v>17.310300000000002</v>
      </c>
      <c r="E621" s="2">
        <v>3.7758699999999999E-2</v>
      </c>
      <c r="F621" s="2">
        <v>-0.19450000000000001</v>
      </c>
      <c r="G621" s="2">
        <v>0.14602000000000001</v>
      </c>
      <c r="H621" s="2">
        <v>6.2239999999999997E-2</v>
      </c>
      <c r="I621" s="2">
        <v>2.4688000000000002E-2</v>
      </c>
      <c r="J621" s="2">
        <f t="shared" si="101"/>
        <v>0.2084667</v>
      </c>
      <c r="K621" s="2">
        <f t="shared" si="110"/>
        <v>36.279897300000002</v>
      </c>
      <c r="L621" s="2">
        <f t="shared" si="102"/>
        <v>180.29324689756501</v>
      </c>
      <c r="M621" s="1">
        <f t="shared" si="103"/>
        <v>5.8703403460446978E+24</v>
      </c>
      <c r="N621" s="2">
        <f t="shared" si="111"/>
        <v>190.24477424646221</v>
      </c>
      <c r="O621" s="2">
        <f t="shared" si="104"/>
        <v>36.396563680771656</v>
      </c>
      <c r="P621" s="2">
        <f t="shared" si="105"/>
        <v>-0.11666638077165459</v>
      </c>
      <c r="Q621" s="2">
        <f t="shared" si="106"/>
        <v>0.31319734185978632</v>
      </c>
      <c r="R621" s="2">
        <v>204.02857812244577</v>
      </c>
      <c r="S621" s="2">
        <f t="shared" si="107"/>
        <v>36.548455014865247</v>
      </c>
      <c r="T621" s="2">
        <f t="shared" si="108"/>
        <v>-0.2685577148652456</v>
      </c>
      <c r="U621" s="2">
        <f t="shared" si="109"/>
        <v>1.6595941011330908</v>
      </c>
    </row>
    <row r="622" spans="1:21" x14ac:dyDescent="0.25">
      <c r="A622" t="s">
        <v>787</v>
      </c>
      <c r="B622" s="2">
        <v>4.4400000000000002E-2</v>
      </c>
      <c r="C622" s="2">
        <v>2.1800000000000001E-3</v>
      </c>
      <c r="D622" s="2">
        <v>17.348600000000001</v>
      </c>
      <c r="E622" s="2">
        <v>3.7708400000000003E-2</v>
      </c>
      <c r="F622" s="2">
        <v>-8.4550000000000007E-3</v>
      </c>
      <c r="G622" s="2">
        <v>0.14974000000000001</v>
      </c>
      <c r="H622" s="2">
        <v>2.3653E-2</v>
      </c>
      <c r="I622" s="2">
        <v>4.5346999999999998E-2</v>
      </c>
      <c r="J622" s="2">
        <f t="shared" si="101"/>
        <v>0.23279540000000001</v>
      </c>
      <c r="K622" s="2">
        <f t="shared" si="110"/>
        <v>36.466323225000004</v>
      </c>
      <c r="L622" s="2">
        <f t="shared" si="102"/>
        <v>196.45570496388547</v>
      </c>
      <c r="M622" s="1">
        <f t="shared" si="103"/>
        <v>5.8716902926091855E+24</v>
      </c>
      <c r="N622" s="2">
        <f t="shared" si="111"/>
        <v>190.28852303516382</v>
      </c>
      <c r="O622" s="2">
        <f t="shared" si="104"/>
        <v>36.397062976306174</v>
      </c>
      <c r="P622" s="2">
        <f t="shared" si="105"/>
        <v>6.9260248693829851E-2</v>
      </c>
      <c r="Q622" s="2">
        <f t="shared" si="106"/>
        <v>8.8515495399750205E-2</v>
      </c>
      <c r="R622" s="2">
        <v>204.07599974249143</v>
      </c>
      <c r="S622" s="2">
        <f t="shared" si="107"/>
        <v>36.548959663651821</v>
      </c>
      <c r="T622" s="2">
        <f t="shared" si="108"/>
        <v>-8.2636438651817912E-2</v>
      </c>
      <c r="U622" s="2">
        <f t="shared" si="109"/>
        <v>0.12600691984790735</v>
      </c>
    </row>
    <row r="623" spans="1:21" x14ac:dyDescent="0.25">
      <c r="A623" t="s">
        <v>789</v>
      </c>
      <c r="B623" s="2">
        <v>4.4639999999999999E-2</v>
      </c>
      <c r="C623" s="2">
        <v>8.7000000000000001E-4</v>
      </c>
      <c r="D623" s="2">
        <v>17.918299999999999</v>
      </c>
      <c r="E623" s="2">
        <v>3.0018900000000001E-2</v>
      </c>
      <c r="F623" s="2">
        <v>-2.0724300000000002</v>
      </c>
      <c r="G623" s="2">
        <v>7.3024000000000006E-2</v>
      </c>
      <c r="H623" s="2">
        <v>9.0384000000000006E-2</v>
      </c>
      <c r="I623" s="2">
        <v>2.3677E-2</v>
      </c>
      <c r="J623" s="2">
        <f t="shared" si="101"/>
        <v>0.1267199</v>
      </c>
      <c r="K623" s="2">
        <f t="shared" si="110"/>
        <v>36.523750870000001</v>
      </c>
      <c r="L623" s="2">
        <f t="shared" si="102"/>
        <v>201.72056411466377</v>
      </c>
      <c r="M623" s="1">
        <f t="shared" si="103"/>
        <v>5.9040926452367006E+24</v>
      </c>
      <c r="N623" s="2">
        <f t="shared" si="111"/>
        <v>191.33861176891659</v>
      </c>
      <c r="O623" s="2">
        <f t="shared" si="104"/>
        <v>36.409013093369602</v>
      </c>
      <c r="P623" s="2">
        <f t="shared" si="105"/>
        <v>0.11473777663039897</v>
      </c>
      <c r="Q623" s="2">
        <f t="shared" si="106"/>
        <v>0.81982888707835022</v>
      </c>
      <c r="R623" s="2">
        <v>205.21431244208122</v>
      </c>
      <c r="S623" s="2">
        <f t="shared" si="107"/>
        <v>36.561038234388363</v>
      </c>
      <c r="T623" s="2">
        <f t="shared" si="108"/>
        <v>-3.7287364388362221E-2</v>
      </c>
      <c r="U623" s="2">
        <f t="shared" si="109"/>
        <v>8.6583219532736691E-2</v>
      </c>
    </row>
    <row r="624" spans="1:21" x14ac:dyDescent="0.25">
      <c r="A624" t="s">
        <v>904</v>
      </c>
      <c r="B624" s="2">
        <v>4.487E-2</v>
      </c>
      <c r="C624" s="2">
        <v>8.7000000000000001E-4</v>
      </c>
      <c r="D624" s="2">
        <v>17.2424</v>
      </c>
      <c r="E624" s="2">
        <v>2.9277600000000001E-2</v>
      </c>
      <c r="F624" s="2">
        <v>-0.13358800000000001</v>
      </c>
      <c r="G624" s="2">
        <v>7.3682999999999998E-2</v>
      </c>
      <c r="H624" s="2">
        <v>1.1651999999999999E-2</v>
      </c>
      <c r="I624" s="2">
        <v>2.4392E-2</v>
      </c>
      <c r="J624" s="2">
        <f t="shared" si="101"/>
        <v>0.12735260000000001</v>
      </c>
      <c r="K624" s="2">
        <f t="shared" si="110"/>
        <v>36.379291804000005</v>
      </c>
      <c r="L624" s="2">
        <f t="shared" si="102"/>
        <v>188.73757069605264</v>
      </c>
      <c r="M624" s="1">
        <f t="shared" si="103"/>
        <v>5.9351514475029023E+24</v>
      </c>
      <c r="N624" s="2">
        <f t="shared" si="111"/>
        <v>192.34515900079563</v>
      </c>
      <c r="O624" s="2">
        <f t="shared" si="104"/>
        <v>36.420406301649358</v>
      </c>
      <c r="P624" s="2">
        <f t="shared" si="105"/>
        <v>-4.1114497649353154E-2</v>
      </c>
      <c r="Q624" s="2">
        <f t="shared" si="106"/>
        <v>0.10422558582506934</v>
      </c>
      <c r="R624" s="2">
        <v>206.30554457797223</v>
      </c>
      <c r="S624" s="2">
        <f t="shared" si="107"/>
        <v>36.572554500196823</v>
      </c>
      <c r="T624" s="2">
        <f t="shared" si="108"/>
        <v>-0.19326269619681824</v>
      </c>
      <c r="U624" s="2">
        <f t="shared" si="109"/>
        <v>2.3029284045232901</v>
      </c>
    </row>
    <row r="625" spans="1:21" x14ac:dyDescent="0.25">
      <c r="A625" t="s">
        <v>791</v>
      </c>
      <c r="B625" s="2">
        <v>4.521E-2</v>
      </c>
      <c r="C625" s="2">
        <v>8.7000000000000001E-4</v>
      </c>
      <c r="D625" s="2">
        <v>18.2514</v>
      </c>
      <c r="E625" s="2">
        <v>7.8487500000000002E-2</v>
      </c>
      <c r="F625" s="2">
        <v>-2.7416499999999999</v>
      </c>
      <c r="G625" s="2">
        <v>0.34484999999999999</v>
      </c>
      <c r="H625" s="2">
        <v>0.17268</v>
      </c>
      <c r="I625" s="2">
        <v>5.8588000000000001E-2</v>
      </c>
      <c r="J625" s="2">
        <f t="shared" si="101"/>
        <v>0.48192550000000001</v>
      </c>
      <c r="K625" s="2">
        <f t="shared" si="110"/>
        <v>36.500889049999998</v>
      </c>
      <c r="L625" s="2">
        <f t="shared" si="102"/>
        <v>199.60793878167178</v>
      </c>
      <c r="M625" s="1">
        <f t="shared" si="103"/>
        <v>5.9810761934513241E+24</v>
      </c>
      <c r="N625" s="2">
        <f t="shared" si="111"/>
        <v>193.83347865694137</v>
      </c>
      <c r="O625" s="2">
        <f t="shared" si="104"/>
        <v>36.437143949751984</v>
      </c>
      <c r="P625" s="2">
        <f t="shared" si="105"/>
        <v>6.3745100248013387E-2</v>
      </c>
      <c r="Q625" s="2">
        <f t="shared" si="106"/>
        <v>1.7495799925458667E-2</v>
      </c>
      <c r="R625" s="2">
        <v>207.91929606848362</v>
      </c>
      <c r="S625" s="2">
        <f t="shared" si="107"/>
        <v>36.589473980740784</v>
      </c>
      <c r="T625" s="2">
        <f t="shared" si="108"/>
        <v>-8.858493074078666E-2</v>
      </c>
      <c r="U625" s="2">
        <f t="shared" si="109"/>
        <v>3.3787797812031943E-2</v>
      </c>
    </row>
    <row r="626" spans="1:21" x14ac:dyDescent="0.25">
      <c r="A626" t="s">
        <v>792</v>
      </c>
      <c r="B626" s="2">
        <v>4.5449999999999997E-2</v>
      </c>
      <c r="C626" s="2">
        <v>8.7000000000000001E-4</v>
      </c>
      <c r="D626" s="2">
        <v>17.102599999999999</v>
      </c>
      <c r="E626" s="2">
        <v>4.2914800000000003E-2</v>
      </c>
      <c r="F626" s="2">
        <v>1.28783</v>
      </c>
      <c r="G626" s="2">
        <v>0.23330000000000001</v>
      </c>
      <c r="H626" s="2">
        <v>3.5847999999999998E-2</v>
      </c>
      <c r="I626" s="2">
        <v>3.6041999999999998E-2</v>
      </c>
      <c r="J626" s="2">
        <f t="shared" si="101"/>
        <v>0.3122568</v>
      </c>
      <c r="K626" s="2">
        <f t="shared" si="110"/>
        <v>36.372706769999994</v>
      </c>
      <c r="L626" s="2">
        <f t="shared" si="102"/>
        <v>188.16608715134788</v>
      </c>
      <c r="M626" s="1">
        <f t="shared" si="103"/>
        <v>6.0135020859084585E+24</v>
      </c>
      <c r="N626" s="2">
        <f t="shared" si="111"/>
        <v>194.88433026461757</v>
      </c>
      <c r="O626" s="2">
        <f t="shared" si="104"/>
        <v>36.448884604690406</v>
      </c>
      <c r="P626" s="2">
        <f t="shared" si="105"/>
        <v>-7.6177834690412283E-2</v>
      </c>
      <c r="Q626" s="2">
        <f t="shared" si="106"/>
        <v>5.9515959334845055E-2</v>
      </c>
      <c r="R626" s="2">
        <v>209.05886406490899</v>
      </c>
      <c r="S626" s="2">
        <f t="shared" si="107"/>
        <v>36.601342931493022</v>
      </c>
      <c r="T626" s="2">
        <f t="shared" si="108"/>
        <v>-0.22863616149302857</v>
      </c>
      <c r="U626" s="2">
        <f t="shared" si="109"/>
        <v>0.53612496514244645</v>
      </c>
    </row>
    <row r="627" spans="1:21" x14ac:dyDescent="0.25">
      <c r="A627" t="s">
        <v>905</v>
      </c>
      <c r="B627" s="2">
        <v>4.5749999999999999E-2</v>
      </c>
      <c r="C627" s="2">
        <v>8.7000000000000001E-4</v>
      </c>
      <c r="D627" s="2">
        <v>17.122900000000001</v>
      </c>
      <c r="E627" s="2">
        <v>3.4299099999999999E-2</v>
      </c>
      <c r="F627" s="2">
        <v>0.42520999999999998</v>
      </c>
      <c r="G627" s="2">
        <v>0.11498999999999999</v>
      </c>
      <c r="H627" s="2">
        <v>-2.6551999999999999E-2</v>
      </c>
      <c r="I627" s="2">
        <v>2.7774E-2</v>
      </c>
      <c r="J627" s="2">
        <f t="shared" si="101"/>
        <v>0.1770631</v>
      </c>
      <c r="K627" s="2">
        <f t="shared" si="110"/>
        <v>36.461513629999999</v>
      </c>
      <c r="L627" s="2">
        <f t="shared" si="102"/>
        <v>196.02105668319317</v>
      </c>
      <c r="M627" s="1">
        <f t="shared" si="103"/>
        <v>6.0540442519036319E+24</v>
      </c>
      <c r="N627" s="2">
        <f t="shared" si="111"/>
        <v>196.19821238431632</v>
      </c>
      <c r="O627" s="2">
        <f t="shared" si="104"/>
        <v>36.463475230429538</v>
      </c>
      <c r="P627" s="2">
        <f t="shared" si="105"/>
        <v>-1.9616004295386347E-3</v>
      </c>
      <c r="Q627" s="2">
        <f t="shared" si="106"/>
        <v>1.2273402271148866E-4</v>
      </c>
      <c r="R627" s="2">
        <v>210.4838467731266</v>
      </c>
      <c r="S627" s="2">
        <f t="shared" si="107"/>
        <v>36.616093861274678</v>
      </c>
      <c r="T627" s="2">
        <f t="shared" si="108"/>
        <v>-0.15458023127467868</v>
      </c>
      <c r="U627" s="2">
        <f t="shared" si="109"/>
        <v>0.76216987369317013</v>
      </c>
    </row>
    <row r="628" spans="1:21" x14ac:dyDescent="0.25">
      <c r="A628" t="s">
        <v>905</v>
      </c>
      <c r="B628" s="2">
        <v>4.5749999999999999E-2</v>
      </c>
      <c r="C628" s="2">
        <v>8.7000000000000001E-4</v>
      </c>
      <c r="D628" s="2">
        <v>17.033799999999999</v>
      </c>
      <c r="E628" s="2">
        <v>2.72435E-2</v>
      </c>
      <c r="F628" s="2">
        <v>0.79279999999999995</v>
      </c>
      <c r="G628" s="2">
        <v>3.8244E-2</v>
      </c>
      <c r="H628" s="2">
        <v>-5.8108E-2</v>
      </c>
      <c r="I628" s="2">
        <v>2.2165000000000001E-2</v>
      </c>
      <c r="J628" s="2">
        <f t="shared" si="101"/>
        <v>8.7652500000000008E-2</v>
      </c>
      <c r="K628" s="2">
        <f t="shared" si="110"/>
        <v>36.525219640000003</v>
      </c>
      <c r="L628" s="2">
        <f t="shared" si="102"/>
        <v>201.8570527642888</v>
      </c>
      <c r="M628" s="1">
        <f t="shared" si="103"/>
        <v>6.0540442519036319E+24</v>
      </c>
      <c r="N628" s="2">
        <f t="shared" si="111"/>
        <v>196.19821238431632</v>
      </c>
      <c r="O628" s="2">
        <f t="shared" si="104"/>
        <v>36.463475230429538</v>
      </c>
      <c r="P628" s="2">
        <f t="shared" si="105"/>
        <v>6.1744409570465564E-2</v>
      </c>
      <c r="Q628" s="2">
        <f t="shared" si="106"/>
        <v>0.49621132193133721</v>
      </c>
      <c r="R628" s="2">
        <v>210.4838467731266</v>
      </c>
      <c r="S628" s="2">
        <f t="shared" si="107"/>
        <v>36.616093861274678</v>
      </c>
      <c r="T628" s="2">
        <f t="shared" si="108"/>
        <v>-9.0874221274674483E-2</v>
      </c>
      <c r="U628" s="2">
        <f t="shared" si="109"/>
        <v>1.0748621988678793</v>
      </c>
    </row>
    <row r="629" spans="1:21" x14ac:dyDescent="0.25">
      <c r="A629" t="s">
        <v>793</v>
      </c>
      <c r="B629" s="2">
        <v>4.5830000000000003E-2</v>
      </c>
      <c r="C629" s="2">
        <v>8.7000000000000001E-4</v>
      </c>
      <c r="D629" s="2">
        <v>16.8475</v>
      </c>
      <c r="E629" s="2">
        <v>4.94449E-2</v>
      </c>
      <c r="F629" s="2">
        <v>-1.2222999999999999</v>
      </c>
      <c r="G629" s="2">
        <v>0.27034999999999998</v>
      </c>
      <c r="H629" s="2">
        <v>-0.11222</v>
      </c>
      <c r="I629" s="2">
        <v>4.0233999999999999E-2</v>
      </c>
      <c r="J629" s="2">
        <f t="shared" si="101"/>
        <v>0.36002889999999999</v>
      </c>
      <c r="K629" s="2">
        <f t="shared" si="110"/>
        <v>36.212070500000003</v>
      </c>
      <c r="L629" s="2">
        <f t="shared" si="102"/>
        <v>174.74875890644549</v>
      </c>
      <c r="M629" s="1">
        <f t="shared" si="103"/>
        <v>6.0648573347035306E+24</v>
      </c>
      <c r="N629" s="2">
        <f t="shared" si="111"/>
        <v>196.54864053241528</v>
      </c>
      <c r="O629" s="2">
        <f t="shared" si="104"/>
        <v>36.467350221413653</v>
      </c>
      <c r="P629" s="2">
        <f t="shared" si="105"/>
        <v>-0.25527972141365041</v>
      </c>
      <c r="Q629" s="2">
        <f t="shared" si="106"/>
        <v>0.5027567467803743</v>
      </c>
      <c r="R629" s="2">
        <v>210.86394022796637</v>
      </c>
      <c r="S629" s="2">
        <f t="shared" si="107"/>
        <v>36.620011587673488</v>
      </c>
      <c r="T629" s="2">
        <f t="shared" si="108"/>
        <v>-0.40794108767348547</v>
      </c>
      <c r="U629" s="2">
        <f t="shared" si="109"/>
        <v>1.2838674014431963</v>
      </c>
    </row>
    <row r="630" spans="1:21" x14ac:dyDescent="0.25">
      <c r="A630" t="s">
        <v>794</v>
      </c>
      <c r="B630" s="2">
        <v>4.5900000000000003E-2</v>
      </c>
      <c r="C630" s="2">
        <v>8.7000000000000001E-4</v>
      </c>
      <c r="D630" s="2">
        <v>17.334900000000001</v>
      </c>
      <c r="E630" s="2">
        <v>3.9386200000000003E-2</v>
      </c>
      <c r="F630" s="2">
        <v>-0.60883799999999999</v>
      </c>
      <c r="G630" s="2">
        <v>0.17910999999999999</v>
      </c>
      <c r="H630" s="2">
        <v>4.3621E-2</v>
      </c>
      <c r="I630" s="2">
        <v>3.5116000000000001E-2</v>
      </c>
      <c r="J630" s="2">
        <f t="shared" si="101"/>
        <v>0.25361220000000001</v>
      </c>
      <c r="K630" s="2">
        <f t="shared" si="110"/>
        <v>36.301867084000001</v>
      </c>
      <c r="L630" s="2">
        <f t="shared" si="102"/>
        <v>182.12661538458084</v>
      </c>
      <c r="M630" s="1">
        <f t="shared" si="103"/>
        <v>6.0743194170339136E+24</v>
      </c>
      <c r="N630" s="2">
        <f t="shared" si="111"/>
        <v>196.85528573707671</v>
      </c>
      <c r="O630" s="2">
        <f t="shared" si="104"/>
        <v>36.470735402352759</v>
      </c>
      <c r="P630" s="2">
        <f t="shared" si="105"/>
        <v>-0.16886831835275729</v>
      </c>
      <c r="Q630" s="2">
        <f t="shared" si="106"/>
        <v>0.44335955675650546</v>
      </c>
      <c r="R630" s="2">
        <v>211.19655586658146</v>
      </c>
      <c r="S630" s="2">
        <f t="shared" si="107"/>
        <v>36.62343415784261</v>
      </c>
      <c r="T630" s="2">
        <f t="shared" si="108"/>
        <v>-0.32156707384260841</v>
      </c>
      <c r="U630" s="2">
        <f t="shared" si="109"/>
        <v>1.6076920514811452</v>
      </c>
    </row>
    <row r="631" spans="1:21" x14ac:dyDescent="0.25">
      <c r="A631">
        <v>2008050</v>
      </c>
      <c r="B631" s="2">
        <v>4.6249999999999999E-2</v>
      </c>
      <c r="C631" s="2">
        <v>8.9999999999999998E-4</v>
      </c>
      <c r="D631" s="2">
        <v>16.872800000000002</v>
      </c>
      <c r="E631" s="2">
        <v>4.3183699999999998E-2</v>
      </c>
      <c r="F631" s="2">
        <v>1.0734300000000001</v>
      </c>
      <c r="G631" s="2">
        <v>0.40803</v>
      </c>
      <c r="H631" s="2">
        <v>-1.1597E-2</v>
      </c>
      <c r="I631" s="2">
        <v>3.4393E-2</v>
      </c>
      <c r="J631" s="2">
        <f t="shared" si="101"/>
        <v>0.4856067</v>
      </c>
      <c r="K631" s="2">
        <f t="shared" si="110"/>
        <v>36.259892820000005</v>
      </c>
      <c r="L631" s="2">
        <f t="shared" si="102"/>
        <v>178.63993991920449</v>
      </c>
      <c r="M631" s="1">
        <f t="shared" si="103"/>
        <v>6.1216387148405746E+24</v>
      </c>
      <c r="N631" s="2">
        <f t="shared" si="111"/>
        <v>198.38879974104665</v>
      </c>
      <c r="O631" s="2">
        <f t="shared" si="104"/>
        <v>36.487585749676384</v>
      </c>
      <c r="P631" s="2">
        <f t="shared" si="105"/>
        <v>-0.22769292967637966</v>
      </c>
      <c r="Q631" s="2">
        <f t="shared" si="106"/>
        <v>0.21985166040277676</v>
      </c>
      <c r="R631" s="2">
        <v>212.86010808758502</v>
      </c>
      <c r="S631" s="2">
        <f t="shared" si="107"/>
        <v>36.640471391720766</v>
      </c>
      <c r="T631" s="2">
        <f t="shared" si="108"/>
        <v>-0.38057857172076126</v>
      </c>
      <c r="U631" s="2">
        <f t="shared" si="109"/>
        <v>0.61421345166641139</v>
      </c>
    </row>
    <row r="632" spans="1:21" x14ac:dyDescent="0.25">
      <c r="A632" t="s">
        <v>795</v>
      </c>
      <c r="B632" s="2">
        <v>4.6309999999999997E-2</v>
      </c>
      <c r="C632" s="2">
        <v>8.7000000000000001E-4</v>
      </c>
      <c r="D632" s="2">
        <v>16.7729</v>
      </c>
      <c r="E632" s="2">
        <v>4.82526E-2</v>
      </c>
      <c r="F632" s="2">
        <v>1.0445</v>
      </c>
      <c r="G632" s="2">
        <v>0.22070999999999999</v>
      </c>
      <c r="H632" s="2">
        <v>-0.15923999999999999</v>
      </c>
      <c r="I632" s="2">
        <v>3.6857000000000001E-2</v>
      </c>
      <c r="J632" s="2">
        <f t="shared" si="101"/>
        <v>0.30581959999999997</v>
      </c>
      <c r="K632" s="2">
        <f t="shared" si="110"/>
        <v>36.617862700000003</v>
      </c>
      <c r="L632" s="2">
        <f t="shared" si="102"/>
        <v>210.65537262709859</v>
      </c>
      <c r="M632" s="1">
        <f t="shared" si="103"/>
        <v>6.1297520811865495E+24</v>
      </c>
      <c r="N632" s="2">
        <f t="shared" si="111"/>
        <v>198.65173603739086</v>
      </c>
      <c r="O632" s="2">
        <f t="shared" si="104"/>
        <v>36.490461823754416</v>
      </c>
      <c r="P632" s="2">
        <f t="shared" si="105"/>
        <v>0.12740087624558782</v>
      </c>
      <c r="Q632" s="2">
        <f t="shared" si="106"/>
        <v>0.17354583614817912</v>
      </c>
      <c r="R632" s="2">
        <v>213.14536778084951</v>
      </c>
      <c r="S632" s="2">
        <f t="shared" si="107"/>
        <v>36.643379493522929</v>
      </c>
      <c r="T632" s="2">
        <f t="shared" si="108"/>
        <v>-2.5516793522925241E-2</v>
      </c>
      <c r="U632" s="2">
        <f t="shared" si="109"/>
        <v>6.9618003898643333E-3</v>
      </c>
    </row>
    <row r="633" spans="1:21" x14ac:dyDescent="0.25">
      <c r="A633" t="s">
        <v>788</v>
      </c>
      <c r="B633" s="2">
        <v>4.6429999999999999E-2</v>
      </c>
      <c r="C633" s="2">
        <v>8.8000000000000003E-4</v>
      </c>
      <c r="D633" s="2">
        <v>17.397099999999998</v>
      </c>
      <c r="E633" s="2">
        <v>5.8724999999999999E-2</v>
      </c>
      <c r="F633" s="2">
        <v>-1.2272700000000001</v>
      </c>
      <c r="G633" s="2">
        <v>0.12822</v>
      </c>
      <c r="H633" s="2">
        <v>5.96E-2</v>
      </c>
      <c r="I633" s="2">
        <v>3.1919999999999997E-2</v>
      </c>
      <c r="J633" s="2">
        <f t="shared" si="101"/>
        <v>0.218865</v>
      </c>
      <c r="K633" s="2">
        <f t="shared" si="110"/>
        <v>36.223143309999998</v>
      </c>
      <c r="L633" s="2">
        <f t="shared" si="102"/>
        <v>175.64211660382279</v>
      </c>
      <c r="M633" s="1">
        <f t="shared" si="103"/>
        <v>6.1459801189548277E+24</v>
      </c>
      <c r="N633" s="2">
        <f t="shared" si="111"/>
        <v>199.1776509247226</v>
      </c>
      <c r="O633" s="2">
        <f t="shared" si="104"/>
        <v>36.496203030262897</v>
      </c>
      <c r="P633" s="2">
        <f t="shared" si="105"/>
        <v>-0.27305972026289993</v>
      </c>
      <c r="Q633" s="2">
        <f t="shared" si="106"/>
        <v>1.5565484700692749</v>
      </c>
      <c r="R633" s="2">
        <v>213.71595679348496</v>
      </c>
      <c r="S633" s="2">
        <f t="shared" si="107"/>
        <v>36.649184746726888</v>
      </c>
      <c r="T633" s="2">
        <f t="shared" si="108"/>
        <v>-0.42604143672689077</v>
      </c>
      <c r="U633" s="2">
        <f t="shared" si="109"/>
        <v>3.7892307074772575</v>
      </c>
    </row>
    <row r="634" spans="1:21" x14ac:dyDescent="0.25">
      <c r="A634">
        <v>360156</v>
      </c>
      <c r="B634" s="2">
        <v>4.6559999999999997E-2</v>
      </c>
      <c r="C634" s="2">
        <v>8.7000000000000001E-4</v>
      </c>
      <c r="D634" s="2">
        <v>17.3611</v>
      </c>
      <c r="E634" s="2">
        <v>4.2515699999999997E-2</v>
      </c>
      <c r="F634" s="2">
        <v>-0.86337399999999997</v>
      </c>
      <c r="G634" s="2">
        <v>0.14774999999999999</v>
      </c>
      <c r="H634" s="2">
        <v>-2.8343E-2</v>
      </c>
      <c r="I634" s="2">
        <v>3.5451999999999997E-2</v>
      </c>
      <c r="J634" s="2">
        <f t="shared" si="101"/>
        <v>0.22571769999999997</v>
      </c>
      <c r="K634" s="2">
        <f t="shared" si="110"/>
        <v>36.515897612000003</v>
      </c>
      <c r="L634" s="2">
        <f t="shared" si="102"/>
        <v>200.99234741405115</v>
      </c>
      <c r="M634" s="1">
        <f t="shared" si="103"/>
        <v>6.1635624565628716E+24</v>
      </c>
      <c r="N634" s="2">
        <f t="shared" si="111"/>
        <v>199.74745568079967</v>
      </c>
      <c r="O634" s="2">
        <f t="shared" si="104"/>
        <v>36.502406280585305</v>
      </c>
      <c r="P634" s="2">
        <f t="shared" si="105"/>
        <v>1.3491331414698493E-2</v>
      </c>
      <c r="Q634" s="2">
        <f t="shared" si="106"/>
        <v>3.5725506042171866E-3</v>
      </c>
      <c r="R634" s="2">
        <v>214.33419963955268</v>
      </c>
      <c r="S634" s="2">
        <f t="shared" si="107"/>
        <v>36.655457367801574</v>
      </c>
      <c r="T634" s="2">
        <f t="shared" si="108"/>
        <v>-0.13955975580157087</v>
      </c>
      <c r="U634" s="2">
        <f t="shared" si="109"/>
        <v>0.3822866826199835</v>
      </c>
    </row>
    <row r="635" spans="1:21" x14ac:dyDescent="0.25">
      <c r="A635" t="s">
        <v>796</v>
      </c>
      <c r="B635" s="2">
        <v>4.6640000000000001E-2</v>
      </c>
      <c r="C635" s="2">
        <v>8.7000000000000001E-4</v>
      </c>
      <c r="D635" s="2">
        <v>17.178100000000001</v>
      </c>
      <c r="E635" s="2">
        <v>2.5643900000000001E-2</v>
      </c>
      <c r="F635" s="2">
        <v>1.4291700000000001</v>
      </c>
      <c r="G635" s="2">
        <v>5.9303000000000002E-2</v>
      </c>
      <c r="H635" s="2">
        <v>6.9815000000000002E-2</v>
      </c>
      <c r="I635" s="2">
        <v>2.2584E-2</v>
      </c>
      <c r="J635" s="2">
        <f t="shared" si="101"/>
        <v>0.10753090000000001</v>
      </c>
      <c r="K635" s="2">
        <f t="shared" si="110"/>
        <v>36.362667040000005</v>
      </c>
      <c r="L635" s="2">
        <f t="shared" si="102"/>
        <v>187.29811561072262</v>
      </c>
      <c r="M635" s="1">
        <f t="shared" si="103"/>
        <v>6.1743833713713297E+24</v>
      </c>
      <c r="N635" s="2">
        <f t="shared" si="111"/>
        <v>200.09813764701011</v>
      </c>
      <c r="O635" s="2">
        <f t="shared" si="104"/>
        <v>36.506215232951405</v>
      </c>
      <c r="P635" s="2">
        <f t="shared" si="105"/>
        <v>-0.14354819295139976</v>
      </c>
      <c r="Q635" s="2">
        <f t="shared" si="106"/>
        <v>1.7820869835096049</v>
      </c>
      <c r="R635" s="2">
        <v>214.71471091593909</v>
      </c>
      <c r="S635" s="2">
        <f t="shared" si="107"/>
        <v>36.659309003055682</v>
      </c>
      <c r="T635" s="2">
        <f t="shared" si="108"/>
        <v>-0.29664196305567714</v>
      </c>
      <c r="U635" s="2">
        <f t="shared" si="109"/>
        <v>7.6102445273917061</v>
      </c>
    </row>
    <row r="636" spans="1:21" x14ac:dyDescent="0.25">
      <c r="A636" t="s">
        <v>797</v>
      </c>
      <c r="B636" s="2">
        <v>4.6820000000000001E-2</v>
      </c>
      <c r="C636" s="2">
        <v>8.8000000000000003E-4</v>
      </c>
      <c r="D636" s="2">
        <v>16.778300000000002</v>
      </c>
      <c r="E636" s="2">
        <v>4.2516900000000003E-2</v>
      </c>
      <c r="F636" s="2">
        <v>1.32938</v>
      </c>
      <c r="G636" s="2">
        <v>8.9557999999999999E-2</v>
      </c>
      <c r="H636" s="2">
        <v>-0.11643299999999999</v>
      </c>
      <c r="I636" s="2">
        <v>2.4493999999999998E-2</v>
      </c>
      <c r="J636" s="2">
        <f t="shared" si="101"/>
        <v>0.15656889999999998</v>
      </c>
      <c r="K636" s="2">
        <f t="shared" si="110"/>
        <v>36.531154150000006</v>
      </c>
      <c r="L636" s="2">
        <f t="shared" si="102"/>
        <v>202.40947107377795</v>
      </c>
      <c r="M636" s="1">
        <f t="shared" si="103"/>
        <v>6.1987332559329544E+24</v>
      </c>
      <c r="N636" s="2">
        <f t="shared" si="111"/>
        <v>200.88726366326824</v>
      </c>
      <c r="O636" s="2">
        <f t="shared" si="104"/>
        <v>36.514762015844219</v>
      </c>
      <c r="P636" s="2">
        <f t="shared" si="105"/>
        <v>1.6392134155786664E-2</v>
      </c>
      <c r="Q636" s="2">
        <f t="shared" si="106"/>
        <v>1.0961247870765476E-2</v>
      </c>
      <c r="R636" s="2">
        <v>215.57101208477471</v>
      </c>
      <c r="S636" s="2">
        <f t="shared" si="107"/>
        <v>36.667951803491185</v>
      </c>
      <c r="T636" s="2">
        <f t="shared" si="108"/>
        <v>-0.13679765349117901</v>
      </c>
      <c r="U636" s="2">
        <f t="shared" si="109"/>
        <v>0.76338969851688465</v>
      </c>
    </row>
    <row r="637" spans="1:21" x14ac:dyDescent="0.25">
      <c r="A637" t="s">
        <v>797</v>
      </c>
      <c r="B637" s="2">
        <v>4.6820000000000001E-2</v>
      </c>
      <c r="C637" s="2">
        <v>8.8000000000000003E-4</v>
      </c>
      <c r="D637" s="2">
        <v>16.740100000000002</v>
      </c>
      <c r="E637" s="2">
        <v>4.8499599999999997E-2</v>
      </c>
      <c r="F637" s="2">
        <v>1.28827</v>
      </c>
      <c r="G637" s="2">
        <v>0.43295</v>
      </c>
      <c r="H637" s="2">
        <v>-0.14353199999999999</v>
      </c>
      <c r="I637" s="2">
        <v>3.1127999999999999E-2</v>
      </c>
      <c r="J637" s="2">
        <f t="shared" si="101"/>
        <v>0.51257759999999997</v>
      </c>
      <c r="K637" s="2">
        <f t="shared" si="110"/>
        <v>36.571730850000002</v>
      </c>
      <c r="L637" s="2">
        <f t="shared" si="102"/>
        <v>206.22730670615056</v>
      </c>
      <c r="M637" s="1">
        <f t="shared" si="103"/>
        <v>6.1987332559329544E+24</v>
      </c>
      <c r="N637" s="2">
        <f t="shared" si="111"/>
        <v>200.88726366326824</v>
      </c>
      <c r="O637" s="2">
        <f t="shared" si="104"/>
        <v>36.514762015844219</v>
      </c>
      <c r="P637" s="2">
        <f t="shared" si="105"/>
        <v>5.6968834155782133E-2</v>
      </c>
      <c r="Q637" s="2">
        <f t="shared" si="106"/>
        <v>1.2352515775201864E-2</v>
      </c>
      <c r="R637" s="2">
        <v>215.57101208477471</v>
      </c>
      <c r="S637" s="2">
        <f t="shared" si="107"/>
        <v>36.667951803491185</v>
      </c>
      <c r="T637" s="2">
        <f t="shared" si="108"/>
        <v>-9.6220953491183536E-2</v>
      </c>
      <c r="U637" s="2">
        <f t="shared" si="109"/>
        <v>3.5238715207217948E-2</v>
      </c>
    </row>
    <row r="638" spans="1:21" x14ac:dyDescent="0.25">
      <c r="A638" t="s">
        <v>798</v>
      </c>
      <c r="B638" s="2">
        <v>4.691E-2</v>
      </c>
      <c r="C638" s="2">
        <v>8.8999999999999995E-4</v>
      </c>
      <c r="D638" s="2">
        <v>17.9803</v>
      </c>
      <c r="E638" s="2">
        <v>5.24477E-2</v>
      </c>
      <c r="F638" s="2">
        <v>-0.599325</v>
      </c>
      <c r="G638" s="2">
        <v>0.56569999999999998</v>
      </c>
      <c r="H638" s="2">
        <v>0.15151999999999999</v>
      </c>
      <c r="I638" s="2">
        <v>4.2439999999999999E-2</v>
      </c>
      <c r="J638" s="2">
        <f t="shared" si="101"/>
        <v>0.6605877</v>
      </c>
      <c r="K638" s="2">
        <f t="shared" si="110"/>
        <v>36.610941624999995</v>
      </c>
      <c r="L638" s="2">
        <f t="shared" si="102"/>
        <v>209.985025339923</v>
      </c>
      <c r="M638" s="1">
        <f t="shared" si="103"/>
        <v>6.2109096654349565E+24</v>
      </c>
      <c r="N638" s="2">
        <f t="shared" si="111"/>
        <v>201.28187422079779</v>
      </c>
      <c r="O638" s="2">
        <f t="shared" si="104"/>
        <v>36.519023338419494</v>
      </c>
      <c r="P638" s="2">
        <f t="shared" si="105"/>
        <v>9.1918286580501274E-2</v>
      </c>
      <c r="Q638" s="2">
        <f t="shared" si="106"/>
        <v>1.9361672708620103E-2</v>
      </c>
      <c r="R638" s="2">
        <v>215.99924095710284</v>
      </c>
      <c r="S638" s="2">
        <f t="shared" si="107"/>
        <v>36.672261124997227</v>
      </c>
      <c r="T638" s="2">
        <f t="shared" si="108"/>
        <v>-6.1319499997232185E-2</v>
      </c>
      <c r="U638" s="2">
        <f t="shared" si="109"/>
        <v>8.6166061775370152E-3</v>
      </c>
    </row>
    <row r="639" spans="1:21" x14ac:dyDescent="0.25">
      <c r="A639" t="s">
        <v>799</v>
      </c>
      <c r="B639" s="2">
        <v>4.7379999999999999E-2</v>
      </c>
      <c r="C639" s="2">
        <v>8.7000000000000001E-4</v>
      </c>
      <c r="D639" s="2">
        <v>17.500299999999999</v>
      </c>
      <c r="E639" s="2">
        <v>5.3449700000000003E-2</v>
      </c>
      <c r="F639" s="2">
        <v>-0.29090300000000002</v>
      </c>
      <c r="G639" s="2">
        <v>0.22075</v>
      </c>
      <c r="H639" s="2">
        <v>3.245E-2</v>
      </c>
      <c r="I639" s="2">
        <v>3.7705000000000002E-2</v>
      </c>
      <c r="J639" s="2">
        <f t="shared" si="101"/>
        <v>0.31190469999999998</v>
      </c>
      <c r="K639" s="2">
        <f t="shared" si="110"/>
        <v>36.548968759000005</v>
      </c>
      <c r="L639" s="2">
        <f t="shared" si="102"/>
        <v>204.07685452938759</v>
      </c>
      <c r="M639" s="1">
        <f t="shared" si="103"/>
        <v>6.2745134678565418E+24</v>
      </c>
      <c r="N639" s="2">
        <f t="shared" si="111"/>
        <v>203.34313307797188</v>
      </c>
      <c r="O639" s="2">
        <f t="shared" si="104"/>
        <v>36.541147554057112</v>
      </c>
      <c r="P639" s="2">
        <f t="shared" si="105"/>
        <v>7.8212049428927344E-3</v>
      </c>
      <c r="Q639" s="2">
        <f t="shared" si="106"/>
        <v>6.2878691285682376E-4</v>
      </c>
      <c r="R639" s="2">
        <v>218.23639500755422</v>
      </c>
      <c r="S639" s="2">
        <f t="shared" si="107"/>
        <v>36.694635895168361</v>
      </c>
      <c r="T639" s="2">
        <f t="shared" si="108"/>
        <v>-0.14566713616835614</v>
      </c>
      <c r="U639" s="2">
        <f t="shared" si="109"/>
        <v>0.2181118824119867</v>
      </c>
    </row>
    <row r="640" spans="1:21" x14ac:dyDescent="0.25">
      <c r="A640" t="s">
        <v>800</v>
      </c>
      <c r="B640" s="2">
        <v>4.7600000000000003E-2</v>
      </c>
      <c r="C640" s="2">
        <v>8.7000000000000001E-4</v>
      </c>
      <c r="D640" s="2">
        <v>17.4422</v>
      </c>
      <c r="E640" s="2">
        <v>3.8453300000000003E-2</v>
      </c>
      <c r="F640" s="2">
        <v>-0.65179799999999999</v>
      </c>
      <c r="G640" s="2">
        <v>0.11284</v>
      </c>
      <c r="H640" s="2">
        <v>-2.8679999999999999E-3</v>
      </c>
      <c r="I640" s="2">
        <v>3.2797E-2</v>
      </c>
      <c r="J640" s="2">
        <f t="shared" si="101"/>
        <v>0.18409029999999998</v>
      </c>
      <c r="K640" s="2">
        <f t="shared" si="110"/>
        <v>36.548362533999999</v>
      </c>
      <c r="L640" s="2">
        <f t="shared" si="102"/>
        <v>204.01988893184728</v>
      </c>
      <c r="M640" s="1">
        <f t="shared" si="103"/>
        <v>6.3042946192803828E+24</v>
      </c>
      <c r="N640" s="2">
        <f t="shared" si="111"/>
        <v>204.30827446594026</v>
      </c>
      <c r="O640" s="2">
        <f t="shared" si="104"/>
        <v>36.551429779371936</v>
      </c>
      <c r="P640" s="2">
        <f t="shared" si="105"/>
        <v>-3.0672453719375881E-3</v>
      </c>
      <c r="Q640" s="2">
        <f t="shared" si="106"/>
        <v>2.7761007839278024E-4</v>
      </c>
      <c r="R640" s="2">
        <v>219.28406227185698</v>
      </c>
      <c r="S640" s="2">
        <f t="shared" si="107"/>
        <v>36.70503533989887</v>
      </c>
      <c r="T640" s="2">
        <f t="shared" si="108"/>
        <v>-0.15667280589887156</v>
      </c>
      <c r="U640" s="2">
        <f t="shared" si="109"/>
        <v>0.72431158549188046</v>
      </c>
    </row>
    <row r="641" spans="1:21" x14ac:dyDescent="0.25">
      <c r="A641" t="s">
        <v>801</v>
      </c>
      <c r="B641" s="2">
        <v>4.777E-2</v>
      </c>
      <c r="C641" s="2">
        <v>8.7000000000000001E-4</v>
      </c>
      <c r="D641" s="2">
        <v>17.137699999999999</v>
      </c>
      <c r="E641" s="2">
        <v>3.8806599999999997E-2</v>
      </c>
      <c r="F641" s="2">
        <v>0.34871000000000002</v>
      </c>
      <c r="G641" s="2">
        <v>0.14260999999999999</v>
      </c>
      <c r="H641" s="2">
        <v>-6.0971999999999998E-2</v>
      </c>
      <c r="I641" s="2">
        <v>3.3404000000000003E-2</v>
      </c>
      <c r="J641" s="2">
        <f t="shared" si="101"/>
        <v>0.21482059999999997</v>
      </c>
      <c r="K641" s="2">
        <f t="shared" si="110"/>
        <v>36.572802729999999</v>
      </c>
      <c r="L641" s="2">
        <f t="shared" si="102"/>
        <v>206.3291295481022</v>
      </c>
      <c r="M641" s="1">
        <f t="shared" si="103"/>
        <v>6.3273113257066233E+24</v>
      </c>
      <c r="N641" s="2">
        <f t="shared" si="111"/>
        <v>205.05419512127457</v>
      </c>
      <c r="O641" s="2">
        <f t="shared" si="104"/>
        <v>36.559343293852301</v>
      </c>
      <c r="P641" s="2">
        <f t="shared" si="105"/>
        <v>1.3459436147698511E-2</v>
      </c>
      <c r="Q641" s="2">
        <f t="shared" si="106"/>
        <v>3.9255623754467801E-3</v>
      </c>
      <c r="R641" s="2">
        <v>220.09383674503957</v>
      </c>
      <c r="S641" s="2">
        <f t="shared" si="107"/>
        <v>36.713039406199343</v>
      </c>
      <c r="T641" s="2">
        <f t="shared" si="108"/>
        <v>-0.14023667619934344</v>
      </c>
      <c r="U641" s="2">
        <f t="shared" si="109"/>
        <v>0.42615871002710809</v>
      </c>
    </row>
    <row r="642" spans="1:21" x14ac:dyDescent="0.25">
      <c r="A642" t="s">
        <v>802</v>
      </c>
      <c r="B642" s="2">
        <v>4.777E-2</v>
      </c>
      <c r="C642" s="2">
        <v>8.7000000000000001E-4</v>
      </c>
      <c r="D642" s="2">
        <v>16.997299999999999</v>
      </c>
      <c r="E642" s="2">
        <v>5.0593199999999998E-2</v>
      </c>
      <c r="F642" s="2">
        <v>1.3535200000000001</v>
      </c>
      <c r="G642" s="2">
        <v>0.24804999999999999</v>
      </c>
      <c r="H642" s="2">
        <v>-6.0005999999999997E-2</v>
      </c>
      <c r="I642" s="2">
        <v>3.8150000000000003E-2</v>
      </c>
      <c r="J642" s="2">
        <f t="shared" si="101"/>
        <v>0.33679320000000001</v>
      </c>
      <c r="K642" s="2">
        <f t="shared" si="110"/>
        <v>36.577086219999998</v>
      </c>
      <c r="L642" s="2">
        <f t="shared" si="102"/>
        <v>206.73654022583301</v>
      </c>
      <c r="M642" s="1">
        <f t="shared" si="103"/>
        <v>6.3273113257066233E+24</v>
      </c>
      <c r="N642" s="2">
        <f t="shared" si="111"/>
        <v>205.05419512127457</v>
      </c>
      <c r="O642" s="2">
        <f t="shared" si="104"/>
        <v>36.559343293852301</v>
      </c>
      <c r="P642" s="2">
        <f t="shared" si="105"/>
        <v>1.7742926147697347E-2</v>
      </c>
      <c r="Q642" s="2">
        <f t="shared" si="106"/>
        <v>2.7753889898505814E-3</v>
      </c>
      <c r="R642" s="2">
        <v>220.09383674503957</v>
      </c>
      <c r="S642" s="2">
        <f t="shared" si="107"/>
        <v>36.713039406199343</v>
      </c>
      <c r="T642" s="2">
        <f t="shared" si="108"/>
        <v>-0.1359531861993446</v>
      </c>
      <c r="U642" s="2">
        <f t="shared" si="109"/>
        <v>0.16294916963018749</v>
      </c>
    </row>
    <row r="643" spans="1:21" x14ac:dyDescent="0.25">
      <c r="A643" t="s">
        <v>803</v>
      </c>
      <c r="B643" s="2">
        <v>4.8189999999999997E-2</v>
      </c>
      <c r="C643" s="2">
        <v>8.8999999999999995E-4</v>
      </c>
      <c r="D643" s="2">
        <v>16.852900000000002</v>
      </c>
      <c r="E643" s="2">
        <v>3.96472E-2</v>
      </c>
      <c r="F643" s="2">
        <v>1.3222100000000001</v>
      </c>
      <c r="G643" s="2">
        <v>0.2059</v>
      </c>
      <c r="H643" s="2">
        <v>-9.4154000000000002E-2</v>
      </c>
      <c r="I643" s="2">
        <v>3.3949E-2</v>
      </c>
      <c r="J643" s="2">
        <f t="shared" si="101"/>
        <v>0.27949619999999997</v>
      </c>
      <c r="K643" s="2">
        <f t="shared" si="110"/>
        <v>36.53496689</v>
      </c>
      <c r="L643" s="2">
        <f t="shared" si="102"/>
        <v>202.7651802221707</v>
      </c>
      <c r="M643" s="1">
        <f t="shared" si="103"/>
        <v>6.3841910685574701E+24</v>
      </c>
      <c r="N643" s="2">
        <f t="shared" si="111"/>
        <v>206.89754204836495</v>
      </c>
      <c r="O643" s="2">
        <f t="shared" si="104"/>
        <v>36.578776656296952</v>
      </c>
      <c r="P643" s="2">
        <f t="shared" si="105"/>
        <v>-4.3809766296952546E-2</v>
      </c>
      <c r="Q643" s="2">
        <f t="shared" si="106"/>
        <v>2.4569145803019523E-2</v>
      </c>
      <c r="R643" s="2">
        <v>222.09525339811759</v>
      </c>
      <c r="S643" s="2">
        <f t="shared" si="107"/>
        <v>36.732696384704695</v>
      </c>
      <c r="T643" s="2">
        <f t="shared" si="108"/>
        <v>-0.1977294947046957</v>
      </c>
      <c r="U643" s="2">
        <f t="shared" si="109"/>
        <v>0.50048503684080048</v>
      </c>
    </row>
    <row r="644" spans="1:21" x14ac:dyDescent="0.25">
      <c r="A644" t="s">
        <v>804</v>
      </c>
      <c r="B644" s="2">
        <v>4.8370000000000003E-2</v>
      </c>
      <c r="C644" s="2">
        <v>8.8999999999999995E-4</v>
      </c>
      <c r="D644" s="2">
        <v>16.989899999999999</v>
      </c>
      <c r="E644" s="2">
        <v>4.1781100000000002E-2</v>
      </c>
      <c r="F644" s="2">
        <v>-7.0477999999999999E-2</v>
      </c>
      <c r="G644" s="2">
        <v>0.17494999999999999</v>
      </c>
      <c r="H644" s="2">
        <v>-5.8198E-2</v>
      </c>
      <c r="I644" s="2">
        <v>3.4851E-2</v>
      </c>
      <c r="J644" s="2">
        <f t="shared" si="101"/>
        <v>0.25158210000000003</v>
      </c>
      <c r="K644" s="2">
        <f t="shared" si="110"/>
        <v>36.354699474</v>
      </c>
      <c r="L644" s="2">
        <f t="shared" si="102"/>
        <v>186.61214067279664</v>
      </c>
      <c r="M644" s="1">
        <f t="shared" si="103"/>
        <v>6.4085746095908978E+24</v>
      </c>
      <c r="N644" s="2">
        <f t="shared" si="111"/>
        <v>207.6877587965914</v>
      </c>
      <c r="O644" s="2">
        <f t="shared" si="104"/>
        <v>36.587054498954714</v>
      </c>
      <c r="P644" s="2">
        <f t="shared" si="105"/>
        <v>-0.23235502495471394</v>
      </c>
      <c r="Q644" s="2">
        <f t="shared" si="106"/>
        <v>0.85299141900339115</v>
      </c>
      <c r="R644" s="2">
        <v>222.95335081000266</v>
      </c>
      <c r="S644" s="2">
        <f t="shared" si="107"/>
        <v>36.741070019161668</v>
      </c>
      <c r="T644" s="2">
        <f t="shared" si="108"/>
        <v>-0.38637054516166813</v>
      </c>
      <c r="U644" s="2">
        <f t="shared" si="109"/>
        <v>2.3585687798758093</v>
      </c>
    </row>
    <row r="645" spans="1:21" x14ac:dyDescent="0.25">
      <c r="A645" t="s">
        <v>805</v>
      </c>
      <c r="B645" s="2">
        <v>4.8599999999999997E-2</v>
      </c>
      <c r="C645" s="2">
        <v>8.7000000000000001E-4</v>
      </c>
      <c r="D645" s="2">
        <v>16.808900000000001</v>
      </c>
      <c r="E645" s="2">
        <v>3.7467100000000003E-2</v>
      </c>
      <c r="F645" s="2">
        <v>0.75619999999999998</v>
      </c>
      <c r="G645" s="2">
        <v>8.7741E-2</v>
      </c>
      <c r="H645" s="2">
        <v>-6.1434999999999997E-2</v>
      </c>
      <c r="I645" s="2">
        <v>2.7623999999999999E-2</v>
      </c>
      <c r="J645" s="2">
        <f t="shared" si="101"/>
        <v>0.1528321</v>
      </c>
      <c r="K645" s="2">
        <f t="shared" si="110"/>
        <v>36.30535295</v>
      </c>
      <c r="L645" s="2">
        <f t="shared" si="102"/>
        <v>182.41921814759272</v>
      </c>
      <c r="M645" s="1">
        <f t="shared" si="103"/>
        <v>6.4397370369471493E+24</v>
      </c>
      <c r="N645" s="2">
        <f t="shared" si="111"/>
        <v>208.69766428892905</v>
      </c>
      <c r="O645" s="2">
        <f t="shared" si="104"/>
        <v>36.597587942689373</v>
      </c>
      <c r="P645" s="2">
        <f t="shared" si="105"/>
        <v>-0.29223499268937303</v>
      </c>
      <c r="Q645" s="2">
        <f t="shared" si="106"/>
        <v>3.6562448731882449</v>
      </c>
      <c r="R645" s="2">
        <v>224.05011186450793</v>
      </c>
      <c r="S645" s="2">
        <f t="shared" si="107"/>
        <v>36.751725825425765</v>
      </c>
      <c r="T645" s="2">
        <f t="shared" si="108"/>
        <v>-0.44637287542576587</v>
      </c>
      <c r="U645" s="2">
        <f t="shared" si="109"/>
        <v>8.5303417584131491</v>
      </c>
    </row>
    <row r="646" spans="1:21" x14ac:dyDescent="0.25">
      <c r="A646" t="s">
        <v>806</v>
      </c>
      <c r="B646" s="2">
        <v>4.8649999999999999E-2</v>
      </c>
      <c r="C646" s="2">
        <v>8.8000000000000003E-4</v>
      </c>
      <c r="D646" s="2">
        <v>17.532800000000002</v>
      </c>
      <c r="E646" s="2">
        <v>8.9542800000000006E-2</v>
      </c>
      <c r="F646" s="2">
        <v>-1.8213299999999999</v>
      </c>
      <c r="G646" s="2">
        <v>0.27783999999999998</v>
      </c>
      <c r="H646" s="2">
        <v>-4.8298000000000001E-2</v>
      </c>
      <c r="I646" s="2">
        <v>4.7876000000000002E-2</v>
      </c>
      <c r="J646" s="2">
        <f t="shared" si="101"/>
        <v>0.41525880000000004</v>
      </c>
      <c r="K646" s="2">
        <f t="shared" si="110"/>
        <v>36.609237230000005</v>
      </c>
      <c r="L646" s="2">
        <f t="shared" si="102"/>
        <v>209.82027214984302</v>
      </c>
      <c r="M646" s="1">
        <f t="shared" si="103"/>
        <v>6.4465123208248758E+24</v>
      </c>
      <c r="N646" s="2">
        <f t="shared" si="111"/>
        <v>208.91723628574559</v>
      </c>
      <c r="O646" s="2">
        <f t="shared" si="104"/>
        <v>36.599871360145357</v>
      </c>
      <c r="P646" s="2">
        <f t="shared" si="105"/>
        <v>9.3658698546477126E-3</v>
      </c>
      <c r="Q646" s="2">
        <f t="shared" si="106"/>
        <v>5.0869626401932842E-4</v>
      </c>
      <c r="R646" s="2">
        <v>224.28858319402184</v>
      </c>
      <c r="S646" s="2">
        <f t="shared" si="107"/>
        <v>36.754035837775994</v>
      </c>
      <c r="T646" s="2">
        <f t="shared" si="108"/>
        <v>-0.1447986077759893</v>
      </c>
      <c r="U646" s="2">
        <f t="shared" si="109"/>
        <v>0.12158810311687029</v>
      </c>
    </row>
    <row r="647" spans="1:21" x14ac:dyDescent="0.25">
      <c r="A647" t="s">
        <v>807</v>
      </c>
      <c r="B647" s="2">
        <v>4.9340000000000002E-2</v>
      </c>
      <c r="C647" s="2">
        <v>8.8999999999999995E-4</v>
      </c>
      <c r="D647" s="2">
        <v>17.5016</v>
      </c>
      <c r="E647" s="2">
        <v>3.7838999999999998E-2</v>
      </c>
      <c r="F647" s="2">
        <v>-2.16797</v>
      </c>
      <c r="G647" s="2">
        <v>0.14105000000000001</v>
      </c>
      <c r="H647" s="2">
        <v>-6.9320000000000007E-2</v>
      </c>
      <c r="I647" s="2">
        <v>4.5490000000000003E-2</v>
      </c>
      <c r="J647" s="2">
        <f t="shared" ref="J647:J710" si="112">PeakMagnitudeError+StretchError+ColorError</f>
        <v>0.22437900000000002</v>
      </c>
      <c r="K647" s="2">
        <f t="shared" si="110"/>
        <v>36.592880010000002</v>
      </c>
      <c r="L647" s="2">
        <f t="shared" ref="L647:L710" si="113">10^((ObservedDistanceModuli-25)/5)</f>
        <v>208.24568055078203</v>
      </c>
      <c r="M647" s="1">
        <f t="shared" ref="M647:M710" si="114">-(RedShift*Age*(-2*InitialTangentVelocity+UniverseAcceleration*Age))/(2+RedShift)*(1+RedShift)</f>
        <v>6.5400419745982359E+24</v>
      </c>
      <c r="N647" s="2">
        <f t="shared" si="111"/>
        <v>211.94832593618665</v>
      </c>
      <c r="O647" s="2">
        <f t="shared" ref="O647:O710" si="115">(LOG10(T2LuminousDistance)*5+25)</f>
        <v>36.631149953316964</v>
      </c>
      <c r="P647" s="2">
        <f t="shared" ref="P647:P710" si="116">ObservedDistanceModuli-T2DistanceModuli</f>
        <v>-3.8269943316961985E-2</v>
      </c>
      <c r="Q647" s="2">
        <f t="shared" ref="Q647:Q710" si="117">(ObservedDistanceModuli-T2DistanceModuli)^2/TotalError^2</f>
        <v>2.9090502397789833E-2</v>
      </c>
      <c r="R647" s="2">
        <v>227.5811286295181</v>
      </c>
      <c r="S647" s="2">
        <f t="shared" ref="S647:S710" si="118">(LOG10(ΛCDMLuminousDistance)*5+25)</f>
        <v>36.785681234312484</v>
      </c>
      <c r="T647" s="2">
        <f t="shared" ref="T647:T710" si="119">ObservedDistanceModuli-ΛCDMDistanceModuli</f>
        <v>-0.19280122431248259</v>
      </c>
      <c r="U647" s="2">
        <f t="shared" ref="U647:U710" si="120">(ObservedDistanceModuli-ΛCDMDistanceModuli)^2/TotalError^2</f>
        <v>0.73833789407461847</v>
      </c>
    </row>
    <row r="648" spans="1:21" x14ac:dyDescent="0.25">
      <c r="A648" t="s">
        <v>808</v>
      </c>
      <c r="B648" s="2">
        <v>4.9399999999999999E-2</v>
      </c>
      <c r="C648" s="2">
        <v>8.7000000000000001E-4</v>
      </c>
      <c r="D648" s="2">
        <v>17.3414</v>
      </c>
      <c r="E648" s="2">
        <v>4.7609600000000002E-2</v>
      </c>
      <c r="F648" s="2">
        <v>-1.31125</v>
      </c>
      <c r="G648" s="2">
        <v>0.15007000000000001</v>
      </c>
      <c r="H648" s="2">
        <v>-4.0141000000000003E-2</v>
      </c>
      <c r="I648" s="2">
        <v>3.8289999999999998E-2</v>
      </c>
      <c r="J648" s="2">
        <f t="shared" si="112"/>
        <v>0.2359696</v>
      </c>
      <c r="K648" s="2">
        <f t="shared" si="110"/>
        <v>36.467287580000004</v>
      </c>
      <c r="L648" s="2">
        <f t="shared" si="113"/>
        <v>196.54297068965985</v>
      </c>
      <c r="M648" s="1">
        <f t="shared" si="114"/>
        <v>6.5481776957485595E+24</v>
      </c>
      <c r="N648" s="2">
        <f t="shared" si="111"/>
        <v>212.21198670240071</v>
      </c>
      <c r="O648" s="2">
        <f t="shared" si="115"/>
        <v>36.633849555971842</v>
      </c>
      <c r="P648" s="2">
        <f t="shared" si="116"/>
        <v>-0.16656197597183819</v>
      </c>
      <c r="Q648" s="2">
        <f t="shared" si="117"/>
        <v>0.49824117606606894</v>
      </c>
      <c r="R648" s="2">
        <v>227.86758151554</v>
      </c>
      <c r="S648" s="2">
        <f t="shared" si="118"/>
        <v>36.788412714748311</v>
      </c>
      <c r="T648" s="2">
        <f t="shared" si="119"/>
        <v>-0.32112513474830706</v>
      </c>
      <c r="U648" s="2">
        <f t="shared" si="120"/>
        <v>1.8519808273141112</v>
      </c>
    </row>
    <row r="649" spans="1:21" x14ac:dyDescent="0.25">
      <c r="A649" t="s">
        <v>809</v>
      </c>
      <c r="B649" s="2">
        <v>4.9439999999999998E-2</v>
      </c>
      <c r="C649" s="2">
        <v>8.8000000000000003E-4</v>
      </c>
      <c r="D649" s="2">
        <v>17.324100000000001</v>
      </c>
      <c r="E649" s="2">
        <v>3.1545700000000003E-2</v>
      </c>
      <c r="F649" s="2">
        <v>-0.16718</v>
      </c>
      <c r="G649" s="2">
        <v>0.50829999999999997</v>
      </c>
      <c r="H649" s="2">
        <v>-6.8570000000000002E-3</v>
      </c>
      <c r="I649" s="2">
        <v>2.9073000000000002E-2</v>
      </c>
      <c r="J649" s="2">
        <f t="shared" si="112"/>
        <v>0.5689187</v>
      </c>
      <c r="K649" s="2">
        <f t="shared" si="110"/>
        <v>36.513986950000003</v>
      </c>
      <c r="L649" s="2">
        <f t="shared" si="113"/>
        <v>200.81557356396317</v>
      </c>
      <c r="M649" s="1">
        <f t="shared" si="114"/>
        <v>6.5536017504474373E+24</v>
      </c>
      <c r="N649" s="2">
        <f t="shared" si="111"/>
        <v>212.38776834381503</v>
      </c>
      <c r="O649" s="2">
        <f t="shared" si="115"/>
        <v>36.635647508051186</v>
      </c>
      <c r="P649" s="2">
        <f t="shared" si="116"/>
        <v>-0.12166055805118248</v>
      </c>
      <c r="Q649" s="2">
        <f t="shared" si="117"/>
        <v>4.5729788256266238E-2</v>
      </c>
      <c r="R649" s="2">
        <v>228.05856295452165</v>
      </c>
      <c r="S649" s="2">
        <f t="shared" si="118"/>
        <v>36.790231917067651</v>
      </c>
      <c r="T649" s="2">
        <f t="shared" si="119"/>
        <v>-0.27624496706764745</v>
      </c>
      <c r="U649" s="2">
        <f t="shared" si="120"/>
        <v>0.2357698844520722</v>
      </c>
    </row>
    <row r="650" spans="1:21" x14ac:dyDescent="0.25">
      <c r="A650" t="s">
        <v>810</v>
      </c>
      <c r="B650" s="2">
        <v>4.9849999999999998E-2</v>
      </c>
      <c r="C650" s="2">
        <v>8.8999999999999995E-4</v>
      </c>
      <c r="D650" s="2">
        <v>17.614100000000001</v>
      </c>
      <c r="E650" s="2">
        <v>7.0058899999999993E-2</v>
      </c>
      <c r="F650" s="2">
        <v>-0.82868600000000003</v>
      </c>
      <c r="G650" s="2">
        <v>0.13624</v>
      </c>
      <c r="H650" s="2">
        <v>4.7308999999999997E-2</v>
      </c>
      <c r="I650" s="2">
        <v>5.0063000000000003E-2</v>
      </c>
      <c r="J650" s="2">
        <f t="shared" si="112"/>
        <v>0.25636190000000003</v>
      </c>
      <c r="K650" s="2">
        <f t="shared" si="110"/>
        <v>36.537205987999997</v>
      </c>
      <c r="L650" s="2">
        <f t="shared" si="113"/>
        <v>202.97436789737125</v>
      </c>
      <c r="M650" s="1">
        <f t="shared" si="114"/>
        <v>6.6092094059631874E+24</v>
      </c>
      <c r="N650" s="2">
        <f t="shared" si="111"/>
        <v>214.18988972798601</v>
      </c>
      <c r="O650" s="2">
        <f t="shared" si="115"/>
        <v>36.65399483623797</v>
      </c>
      <c r="P650" s="2">
        <f t="shared" si="116"/>
        <v>-0.11678884823797375</v>
      </c>
      <c r="Q650" s="2">
        <f t="shared" si="117"/>
        <v>0.20753712092653173</v>
      </c>
      <c r="R650" s="2">
        <v>230.01671521575622</v>
      </c>
      <c r="S650" s="2">
        <f t="shared" si="118"/>
        <v>36.808796985787843</v>
      </c>
      <c r="T650" s="2">
        <f t="shared" si="119"/>
        <v>-0.27159099778784679</v>
      </c>
      <c r="U650" s="2">
        <f t="shared" si="120"/>
        <v>1.1223382855448936</v>
      </c>
    </row>
    <row r="651" spans="1:21" x14ac:dyDescent="0.25">
      <c r="A651" t="s">
        <v>811</v>
      </c>
      <c r="B651" s="2">
        <v>4.9889999999999997E-2</v>
      </c>
      <c r="C651" s="2">
        <v>9.3999999999999997E-4</v>
      </c>
      <c r="D651" s="2">
        <v>17.442499999999999</v>
      </c>
      <c r="E651" s="2">
        <v>5.3357700000000001E-2</v>
      </c>
      <c r="F651" s="2">
        <v>-1.52138</v>
      </c>
      <c r="G651" s="2">
        <v>0.24468999999999999</v>
      </c>
      <c r="H651" s="2">
        <v>3.4199999999999999E-3</v>
      </c>
      <c r="I651" s="2">
        <v>4.0271000000000001E-2</v>
      </c>
      <c r="J651" s="2">
        <f t="shared" si="112"/>
        <v>0.33831869999999997</v>
      </c>
      <c r="K651" s="2">
        <f t="shared" si="110"/>
        <v>36.401152539999998</v>
      </c>
      <c r="L651" s="2">
        <f t="shared" si="113"/>
        <v>190.64723368999327</v>
      </c>
      <c r="M651" s="1">
        <f t="shared" si="114"/>
        <v>6.6146356252525442E+24</v>
      </c>
      <c r="N651" s="2">
        <f t="shared" si="111"/>
        <v>214.36574151900032</v>
      </c>
      <c r="O651" s="2">
        <f t="shared" si="115"/>
        <v>36.65577690281669</v>
      </c>
      <c r="P651" s="2">
        <f t="shared" si="116"/>
        <v>-0.25462436281669198</v>
      </c>
      <c r="Q651" s="2">
        <f t="shared" si="117"/>
        <v>0.56643216084010928</v>
      </c>
      <c r="R651" s="2">
        <v>230.20781225588129</v>
      </c>
      <c r="S651" s="2">
        <f t="shared" si="118"/>
        <v>36.810600288085958</v>
      </c>
      <c r="T651" s="2">
        <f t="shared" si="119"/>
        <v>-0.40944774808595952</v>
      </c>
      <c r="U651" s="2">
        <f t="shared" si="120"/>
        <v>1.464687472585799</v>
      </c>
    </row>
    <row r="652" spans="1:21" x14ac:dyDescent="0.25">
      <c r="A652" t="s">
        <v>828</v>
      </c>
      <c r="B652" s="2">
        <v>5.0180000000000002E-2</v>
      </c>
      <c r="C652" s="2">
        <v>8.8000000000000003E-4</v>
      </c>
      <c r="D652" s="2">
        <v>17.312799999999999</v>
      </c>
      <c r="E652" s="2">
        <v>4.5894499999999998E-2</v>
      </c>
      <c r="F652" s="2">
        <v>-1.59626</v>
      </c>
      <c r="G652" s="2">
        <v>0.29474</v>
      </c>
      <c r="H652" s="2">
        <v>-0.106585</v>
      </c>
      <c r="I652" s="2">
        <v>3.3097000000000001E-2</v>
      </c>
      <c r="J652" s="2">
        <f t="shared" si="112"/>
        <v>0.37373149999999999</v>
      </c>
      <c r="K652" s="2">
        <f t="shared" si="110"/>
        <v>36.604760829999996</v>
      </c>
      <c r="L652" s="2">
        <f t="shared" si="113"/>
        <v>209.38818191213275</v>
      </c>
      <c r="M652" s="1">
        <f t="shared" si="114"/>
        <v>6.6539814665389002E+24</v>
      </c>
      <c r="N652" s="2">
        <f t="shared" si="111"/>
        <v>215.64085339528248</v>
      </c>
      <c r="O652" s="2">
        <f t="shared" si="115"/>
        <v>36.66865520936787</v>
      </c>
      <c r="P652" s="2">
        <f t="shared" si="116"/>
        <v>-6.3894379367873455E-2</v>
      </c>
      <c r="Q652" s="2">
        <f t="shared" si="117"/>
        <v>2.922845801074089E-2</v>
      </c>
      <c r="R652" s="2">
        <v>231.59357298677699</v>
      </c>
      <c r="S652" s="2">
        <f t="shared" si="118"/>
        <v>36.823632515019924</v>
      </c>
      <c r="T652" s="2">
        <f t="shared" si="119"/>
        <v>-0.21887168501992704</v>
      </c>
      <c r="U652" s="2">
        <f t="shared" si="120"/>
        <v>0.34297285996902582</v>
      </c>
    </row>
    <row r="653" spans="1:21" x14ac:dyDescent="0.25">
      <c r="A653" t="s">
        <v>812</v>
      </c>
      <c r="B653" s="2">
        <v>5.0229999999999997E-2</v>
      </c>
      <c r="C653" s="2">
        <v>8.8000000000000003E-4</v>
      </c>
      <c r="D653" s="2">
        <v>17.286799999999999</v>
      </c>
      <c r="E653" s="2">
        <v>6.4336599999999994E-2</v>
      </c>
      <c r="F653" s="2">
        <v>0.80898999999999999</v>
      </c>
      <c r="G653" s="2">
        <v>0.24012</v>
      </c>
      <c r="H653" s="2">
        <v>-9.4382999999999995E-2</v>
      </c>
      <c r="I653" s="2">
        <v>3.7287000000000001E-2</v>
      </c>
      <c r="J653" s="2">
        <f t="shared" si="112"/>
        <v>0.34174359999999998</v>
      </c>
      <c r="K653" s="2">
        <f t="shared" si="110"/>
        <v>36.894140319999998</v>
      </c>
      <c r="L653" s="2">
        <f t="shared" si="113"/>
        <v>239.23684367628661</v>
      </c>
      <c r="M653" s="1">
        <f t="shared" si="114"/>
        <v>6.6607662537652056E+24</v>
      </c>
      <c r="N653" s="2">
        <f t="shared" si="111"/>
        <v>215.86073337465174</v>
      </c>
      <c r="O653" s="2">
        <f t="shared" si="115"/>
        <v>36.670868241090446</v>
      </c>
      <c r="P653" s="2">
        <f t="shared" si="116"/>
        <v>0.22327207890955236</v>
      </c>
      <c r="Q653" s="2">
        <f t="shared" si="117"/>
        <v>0.4268428904726253</v>
      </c>
      <c r="R653" s="2">
        <v>231.83255181150415</v>
      </c>
      <c r="S653" s="2">
        <f t="shared" si="118"/>
        <v>36.825872077886942</v>
      </c>
      <c r="T653" s="2">
        <f t="shared" si="119"/>
        <v>6.8268242113056488E-2</v>
      </c>
      <c r="U653" s="2">
        <f t="shared" si="120"/>
        <v>3.9905858652866881E-2</v>
      </c>
    </row>
    <row r="654" spans="1:21" x14ac:dyDescent="0.25">
      <c r="A654" t="s">
        <v>813</v>
      </c>
      <c r="B654" s="2">
        <v>5.0319999999999997E-2</v>
      </c>
      <c r="C654" s="2">
        <v>5.0800000000000003E-3</v>
      </c>
      <c r="D654" s="2">
        <v>17.6127</v>
      </c>
      <c r="E654" s="2">
        <v>0.13391</v>
      </c>
      <c r="F654" s="2">
        <v>0.61284000000000005</v>
      </c>
      <c r="G654" s="2">
        <v>0.39567999999999998</v>
      </c>
      <c r="H654" s="2">
        <v>0.11931</v>
      </c>
      <c r="I654" s="2">
        <v>6.3173000000000007E-2</v>
      </c>
      <c r="J654" s="2">
        <f t="shared" si="112"/>
        <v>0.59276300000000004</v>
      </c>
      <c r="K654" s="2">
        <f t="shared" si="110"/>
        <v>36.522347179999997</v>
      </c>
      <c r="L654" s="2">
        <f t="shared" si="113"/>
        <v>201.59020941213589</v>
      </c>
      <c r="M654" s="1">
        <f t="shared" si="114"/>
        <v>6.6729796277161101E+24</v>
      </c>
      <c r="N654" s="2">
        <f t="shared" si="111"/>
        <v>216.25654186838634</v>
      </c>
      <c r="O654" s="2">
        <f t="shared" si="115"/>
        <v>36.674846269802615</v>
      </c>
      <c r="P654" s="2">
        <f t="shared" si="116"/>
        <v>-0.1524990898026175</v>
      </c>
      <c r="Q654" s="2">
        <f t="shared" si="117"/>
        <v>6.6186943888748379E-2</v>
      </c>
      <c r="R654" s="2">
        <v>232.26275412849105</v>
      </c>
      <c r="S654" s="2">
        <f t="shared" si="118"/>
        <v>36.829897857581159</v>
      </c>
      <c r="T654" s="2">
        <f t="shared" si="119"/>
        <v>-0.30755067758116184</v>
      </c>
      <c r="U654" s="2">
        <f t="shared" si="120"/>
        <v>0.26919761114920893</v>
      </c>
    </row>
    <row r="655" spans="1:21" x14ac:dyDescent="0.25">
      <c r="A655" t="s">
        <v>815</v>
      </c>
      <c r="B655" s="2">
        <v>5.0439999999999999E-2</v>
      </c>
      <c r="C655" s="2">
        <v>8.8000000000000003E-4</v>
      </c>
      <c r="D655" s="2">
        <v>17.533300000000001</v>
      </c>
      <c r="E655" s="2">
        <v>5.4930800000000002E-2</v>
      </c>
      <c r="F655" s="2">
        <v>-1.50448</v>
      </c>
      <c r="G655" s="2">
        <v>0.18454000000000001</v>
      </c>
      <c r="H655" s="2">
        <v>4.4908000000000003E-2</v>
      </c>
      <c r="I655" s="2">
        <v>4.0030999999999997E-2</v>
      </c>
      <c r="J655" s="2">
        <f t="shared" si="112"/>
        <v>0.27950180000000002</v>
      </c>
      <c r="K655" s="2">
        <f t="shared" si="110"/>
        <v>36.364579399999997</v>
      </c>
      <c r="L655" s="2">
        <f t="shared" si="113"/>
        <v>187.4631369067335</v>
      </c>
      <c r="M655" s="1">
        <f t="shared" si="114"/>
        <v>6.6892656400124665E+24</v>
      </c>
      <c r="N655" s="2">
        <f t="shared" si="111"/>
        <v>216.78433558221812</v>
      </c>
      <c r="O655" s="2">
        <f t="shared" si="115"/>
        <v>36.680139488594115</v>
      </c>
      <c r="P655" s="2">
        <f t="shared" si="116"/>
        <v>-0.31556008859411833</v>
      </c>
      <c r="Q655" s="2">
        <f t="shared" si="117"/>
        <v>1.2746616523224559</v>
      </c>
      <c r="R655" s="2">
        <v>232.83643807467513</v>
      </c>
      <c r="S655" s="2">
        <f t="shared" si="118"/>
        <v>36.835254734194052</v>
      </c>
      <c r="T655" s="2">
        <f t="shared" si="119"/>
        <v>-0.47067533419405549</v>
      </c>
      <c r="U655" s="2">
        <f t="shared" si="120"/>
        <v>2.8357873514263567</v>
      </c>
    </row>
    <row r="656" spans="1:21" x14ac:dyDescent="0.25">
      <c r="A656" t="s">
        <v>816</v>
      </c>
      <c r="B656" s="2">
        <v>5.049E-2</v>
      </c>
      <c r="C656" s="2">
        <v>8.8000000000000003E-4</v>
      </c>
      <c r="D656" s="2">
        <v>17.026700000000002</v>
      </c>
      <c r="E656" s="2">
        <v>5.7671399999999998E-2</v>
      </c>
      <c r="F656" s="2">
        <v>0.69603999999999999</v>
      </c>
      <c r="G656" s="2">
        <v>0.26824999999999999</v>
      </c>
      <c r="H656" s="2">
        <v>-7.9210000000000003E-2</v>
      </c>
      <c r="I656" s="2">
        <v>4.1645000000000001E-2</v>
      </c>
      <c r="J656" s="2">
        <f t="shared" si="112"/>
        <v>0.36756639999999996</v>
      </c>
      <c r="K656" s="2">
        <f t="shared" si="110"/>
        <v>36.569945180000005</v>
      </c>
      <c r="L656" s="2">
        <f t="shared" si="113"/>
        <v>206.05778922056606</v>
      </c>
      <c r="M656" s="1">
        <f t="shared" si="114"/>
        <v>6.6960519889763134E+24</v>
      </c>
      <c r="N656" s="2">
        <f t="shared" si="111"/>
        <v>217.00426617405418</v>
      </c>
      <c r="O656" s="2">
        <f t="shared" si="115"/>
        <v>36.682341359510808</v>
      </c>
      <c r="P656" s="2">
        <f t="shared" si="116"/>
        <v>-0.11239617951080305</v>
      </c>
      <c r="Q656" s="2">
        <f t="shared" si="117"/>
        <v>9.3504279687183542E-2</v>
      </c>
      <c r="R656" s="2">
        <v>233.07550032267392</v>
      </c>
      <c r="S656" s="2">
        <f t="shared" si="118"/>
        <v>36.837483125778213</v>
      </c>
      <c r="T656" s="2">
        <f t="shared" si="119"/>
        <v>-0.26753794577820855</v>
      </c>
      <c r="U656" s="2">
        <f t="shared" si="120"/>
        <v>0.529784400925708</v>
      </c>
    </row>
    <row r="657" spans="1:21" x14ac:dyDescent="0.25">
      <c r="A657" t="s">
        <v>814</v>
      </c>
      <c r="B657" s="2">
        <v>5.0520000000000002E-2</v>
      </c>
      <c r="C657" s="2">
        <v>8.8999999999999995E-4</v>
      </c>
      <c r="D657" s="2">
        <v>17.586600000000001</v>
      </c>
      <c r="E657" s="2">
        <v>6.23726E-2</v>
      </c>
      <c r="F657" s="2">
        <v>-1.71892</v>
      </c>
      <c r="G657" s="2">
        <v>5.6792000000000002E-2</v>
      </c>
      <c r="H657" s="2">
        <v>-4.9449E-2</v>
      </c>
      <c r="I657" s="2">
        <v>2.8025000000000001E-2</v>
      </c>
      <c r="J657" s="2">
        <f t="shared" si="112"/>
        <v>0.1471896</v>
      </c>
      <c r="K657" s="2">
        <f t="shared" si="110"/>
        <v>36.681694129999997</v>
      </c>
      <c r="L657" s="2">
        <f t="shared" si="113"/>
        <v>216.93959547642402</v>
      </c>
      <c r="M657" s="1">
        <f t="shared" si="114"/>
        <v>6.7001239424837282E+24</v>
      </c>
      <c r="N657" s="2">
        <f t="shared" si="111"/>
        <v>217.13622920006208</v>
      </c>
      <c r="O657" s="2">
        <f t="shared" si="115"/>
        <v>36.683661457874962</v>
      </c>
      <c r="P657" s="2">
        <f t="shared" si="116"/>
        <v>-1.967327874965008E-3</v>
      </c>
      <c r="Q657" s="2">
        <f t="shared" si="117"/>
        <v>1.7864844520521243E-4</v>
      </c>
      <c r="R657" s="2">
        <v>233.21894537076457</v>
      </c>
      <c r="S657" s="2">
        <f t="shared" si="118"/>
        <v>36.838819135575946</v>
      </c>
      <c r="T657" s="2">
        <f t="shared" si="119"/>
        <v>-0.15712500557594922</v>
      </c>
      <c r="U657" s="2">
        <f t="shared" si="120"/>
        <v>1.1395578104005324</v>
      </c>
    </row>
    <row r="658" spans="1:21" x14ac:dyDescent="0.25">
      <c r="A658" t="s">
        <v>817</v>
      </c>
      <c r="B658" s="2">
        <v>5.0659999999999997E-2</v>
      </c>
      <c r="C658" s="2">
        <v>8.8000000000000003E-4</v>
      </c>
      <c r="D658" s="2">
        <v>18.1221</v>
      </c>
      <c r="E658" s="2">
        <v>4.3309500000000001E-2</v>
      </c>
      <c r="F658" s="2">
        <v>-0.54716900000000002</v>
      </c>
      <c r="G658" s="2">
        <v>0.28854999999999997</v>
      </c>
      <c r="H658" s="2">
        <v>0.13877</v>
      </c>
      <c r="I658" s="2">
        <v>3.5494999999999999E-2</v>
      </c>
      <c r="J658" s="2">
        <f t="shared" si="112"/>
        <v>0.36735449999999997</v>
      </c>
      <c r="K658" s="2">
        <f t="shared" si="110"/>
        <v>36.800316057000003</v>
      </c>
      <c r="L658" s="2">
        <f t="shared" si="113"/>
        <v>229.12011119677825</v>
      </c>
      <c r="M658" s="1">
        <f t="shared" si="114"/>
        <v>6.7191278213119305E+24</v>
      </c>
      <c r="N658" s="2">
        <f t="shared" si="111"/>
        <v>217.75210296961521</v>
      </c>
      <c r="O658" s="2">
        <f t="shared" si="115"/>
        <v>36.689811789780578</v>
      </c>
      <c r="P658" s="2">
        <f t="shared" si="116"/>
        <v>0.11050426721942586</v>
      </c>
      <c r="Q658" s="2">
        <f t="shared" si="117"/>
        <v>9.0487245798313284E-2</v>
      </c>
      <c r="R658" s="2">
        <v>233.88843194003178</v>
      </c>
      <c r="S658" s="2">
        <f t="shared" si="118"/>
        <v>36.845043711250767</v>
      </c>
      <c r="T658" s="2">
        <f t="shared" si="119"/>
        <v>-4.4727654250763749E-2</v>
      </c>
      <c r="U658" s="2">
        <f t="shared" si="120"/>
        <v>1.482454988467753E-2</v>
      </c>
    </row>
    <row r="659" spans="1:21" x14ac:dyDescent="0.25">
      <c r="A659" t="s">
        <v>818</v>
      </c>
      <c r="B659" s="2">
        <v>5.1060000000000001E-2</v>
      </c>
      <c r="C659" s="2">
        <v>8.8000000000000003E-4</v>
      </c>
      <c r="D659" s="2">
        <v>17.283100000000001</v>
      </c>
      <c r="E659" s="2">
        <v>4.3596500000000003E-2</v>
      </c>
      <c r="F659" s="2">
        <v>0.64076</v>
      </c>
      <c r="G659" s="2">
        <v>0.25358999999999998</v>
      </c>
      <c r="H659" s="2">
        <v>-0.114949</v>
      </c>
      <c r="I659" s="2">
        <v>3.8672999999999999E-2</v>
      </c>
      <c r="J659" s="2">
        <f t="shared" si="112"/>
        <v>0.33585949999999998</v>
      </c>
      <c r="K659" s="2">
        <f t="shared" si="110"/>
        <v>36.930082089999999</v>
      </c>
      <c r="L659" s="2">
        <f t="shared" si="113"/>
        <v>243.22959574680146</v>
      </c>
      <c r="M659" s="1">
        <f t="shared" si="114"/>
        <v>6.773437584587159E+24</v>
      </c>
      <c r="N659" s="2">
        <f t="shared" si="111"/>
        <v>219.51216253083575</v>
      </c>
      <c r="O659" s="2">
        <f t="shared" si="115"/>
        <v>36.707292941198034</v>
      </c>
      <c r="P659" s="2">
        <f t="shared" si="116"/>
        <v>0.2227891488019651</v>
      </c>
      <c r="Q659" s="2">
        <f t="shared" si="117"/>
        <v>0.44002038249561992</v>
      </c>
      <c r="R659" s="2">
        <v>235.80194343499267</v>
      </c>
      <c r="S659" s="2">
        <f t="shared" si="118"/>
        <v>36.862736900733751</v>
      </c>
      <c r="T659" s="2">
        <f t="shared" si="119"/>
        <v>6.734518926624844E-2</v>
      </c>
      <c r="U659" s="2">
        <f t="shared" si="120"/>
        <v>4.0206649257846561E-2</v>
      </c>
    </row>
    <row r="660" spans="1:21" x14ac:dyDescent="0.25">
      <c r="A660" t="s">
        <v>827</v>
      </c>
      <c r="B660" s="2">
        <v>5.126E-2</v>
      </c>
      <c r="C660" s="2">
        <v>8.8000000000000003E-4</v>
      </c>
      <c r="D660" s="2">
        <v>17.386099999999999</v>
      </c>
      <c r="E660" s="2">
        <v>5.88925E-2</v>
      </c>
      <c r="F660" s="2">
        <v>-1.6992799999999999</v>
      </c>
      <c r="G660" s="2">
        <v>0.25103999999999999</v>
      </c>
      <c r="H660" s="2">
        <v>-2.3174E-2</v>
      </c>
      <c r="I660" s="2">
        <v>3.7492999999999999E-2</v>
      </c>
      <c r="J660" s="2">
        <f t="shared" si="112"/>
        <v>0.3474255</v>
      </c>
      <c r="K660" s="2">
        <f t="shared" si="110"/>
        <v>36.401840460000003</v>
      </c>
      <c r="L660" s="2">
        <f t="shared" si="113"/>
        <v>190.70764008553988</v>
      </c>
      <c r="M660" s="1">
        <f t="shared" si="114"/>
        <v>6.8005996673055806E+24</v>
      </c>
      <c r="N660" s="2">
        <f t="shared" si="111"/>
        <v>220.39242568258155</v>
      </c>
      <c r="O660" s="2">
        <f t="shared" si="115"/>
        <v>36.715983324292935</v>
      </c>
      <c r="P660" s="2">
        <f t="shared" si="116"/>
        <v>-0.3141428642929327</v>
      </c>
      <c r="Q660" s="2">
        <f t="shared" si="117"/>
        <v>0.8175814251488206</v>
      </c>
      <c r="R660" s="2">
        <v>236.75908392045804</v>
      </c>
      <c r="S660" s="2">
        <f t="shared" si="118"/>
        <v>36.871533254550698</v>
      </c>
      <c r="T660" s="2">
        <f t="shared" si="119"/>
        <v>-0.46969279455069568</v>
      </c>
      <c r="U660" s="2">
        <f t="shared" si="120"/>
        <v>1.8276979016553156</v>
      </c>
    </row>
    <row r="661" spans="1:21" x14ac:dyDescent="0.25">
      <c r="A661" t="s">
        <v>819</v>
      </c>
      <c r="B661" s="2">
        <v>5.151E-2</v>
      </c>
      <c r="C661" s="2">
        <v>8.8000000000000003E-4</v>
      </c>
      <c r="D661" s="2">
        <v>16.9633</v>
      </c>
      <c r="E661" s="2">
        <v>3.7699999999999997E-2</v>
      </c>
      <c r="F661" s="2">
        <v>1.2184999999999999</v>
      </c>
      <c r="G661" s="2">
        <v>0.27673999999999999</v>
      </c>
      <c r="H661" s="2">
        <v>-7.8777E-2</v>
      </c>
      <c r="I661" s="2">
        <v>3.4222000000000002E-2</v>
      </c>
      <c r="J661" s="2">
        <f t="shared" si="112"/>
        <v>0.34866200000000003</v>
      </c>
      <c r="K661" s="2">
        <f t="shared" si="110"/>
        <v>36.581991510000002</v>
      </c>
      <c r="L661" s="2">
        <f t="shared" si="113"/>
        <v>207.20407964998466</v>
      </c>
      <c r="M661" s="1">
        <f t="shared" si="114"/>
        <v>6.8345590189197269E+24</v>
      </c>
      <c r="N661" s="2">
        <f t="shared" si="111"/>
        <v>221.49297331705432</v>
      </c>
      <c r="O661" s="2">
        <f t="shared" si="115"/>
        <v>36.72679976570663</v>
      </c>
      <c r="P661" s="2">
        <f t="shared" si="116"/>
        <v>-0.14480825570662859</v>
      </c>
      <c r="Q661" s="2">
        <f t="shared" si="117"/>
        <v>0.17249535725405815</v>
      </c>
      <c r="R661" s="2">
        <v>237.95587010115634</v>
      </c>
      <c r="S661" s="2">
        <f t="shared" si="118"/>
        <v>36.882482114093619</v>
      </c>
      <c r="T661" s="2">
        <f t="shared" si="119"/>
        <v>-0.30049060409361772</v>
      </c>
      <c r="U661" s="2">
        <f t="shared" si="120"/>
        <v>0.74276692996829241</v>
      </c>
    </row>
    <row r="662" spans="1:21" x14ac:dyDescent="0.25">
      <c r="A662" t="s">
        <v>820</v>
      </c>
      <c r="B662" s="2">
        <v>5.194E-2</v>
      </c>
      <c r="C662" s="2">
        <v>9.1E-4</v>
      </c>
      <c r="D662" s="2">
        <v>17.376899999999999</v>
      </c>
      <c r="E662" s="2">
        <v>4.4401099999999999E-2</v>
      </c>
      <c r="F662" s="2">
        <v>-0.65065700000000004</v>
      </c>
      <c r="G662" s="2">
        <v>0.10008</v>
      </c>
      <c r="H662" s="2">
        <v>-0.102247</v>
      </c>
      <c r="I662" s="2">
        <v>4.5546000000000003E-2</v>
      </c>
      <c r="J662" s="2">
        <f t="shared" si="112"/>
        <v>0.1900271</v>
      </c>
      <c r="K662" s="2">
        <f t="shared" si="110"/>
        <v>36.794286530999997</v>
      </c>
      <c r="L662" s="2">
        <f t="shared" si="113"/>
        <v>228.48479598376343</v>
      </c>
      <c r="M662" s="1">
        <f t="shared" si="114"/>
        <v>6.8929866355375767E+24</v>
      </c>
      <c r="N662" s="2">
        <f t="shared" si="111"/>
        <v>223.38648341663671</v>
      </c>
      <c r="O662" s="2">
        <f t="shared" si="115"/>
        <v>36.745284457256041</v>
      </c>
      <c r="P662" s="2">
        <f t="shared" si="116"/>
        <v>4.9002073743956487E-2</v>
      </c>
      <c r="Q662" s="2">
        <f t="shared" si="117"/>
        <v>6.649635465131197E-2</v>
      </c>
      <c r="R662" s="2">
        <v>240.01527918603944</v>
      </c>
      <c r="S662" s="2">
        <f t="shared" si="118"/>
        <v>36.901194447203238</v>
      </c>
      <c r="T662" s="2">
        <f t="shared" si="119"/>
        <v>-0.10690791620324092</v>
      </c>
      <c r="U662" s="2">
        <f t="shared" si="120"/>
        <v>0.31651088325193061</v>
      </c>
    </row>
    <row r="663" spans="1:21" x14ac:dyDescent="0.25">
      <c r="A663" t="s">
        <v>821</v>
      </c>
      <c r="B663" s="2">
        <v>5.2019999999999997E-2</v>
      </c>
      <c r="C663" s="2">
        <v>8.8999999999999995E-4</v>
      </c>
      <c r="D663" s="2">
        <v>17.7273</v>
      </c>
      <c r="E663" s="2">
        <v>2.5421699999999998E-2</v>
      </c>
      <c r="F663" s="2">
        <v>0.82077</v>
      </c>
      <c r="G663" s="2">
        <v>9.1624999999999998E-2</v>
      </c>
      <c r="H663" s="2">
        <v>9.9567000000000003E-2</v>
      </c>
      <c r="I663" s="2">
        <v>2.315E-2</v>
      </c>
      <c r="J663" s="2">
        <f t="shared" si="112"/>
        <v>0.14019670000000001</v>
      </c>
      <c r="K663" s="2">
        <f t="shared" si="110"/>
        <v>36.72930848</v>
      </c>
      <c r="L663" s="2">
        <f t="shared" si="113"/>
        <v>221.7490132691664</v>
      </c>
      <c r="M663" s="1">
        <f t="shared" si="114"/>
        <v>6.9038593351894968E+24</v>
      </c>
      <c r="N663" s="2">
        <f t="shared" si="111"/>
        <v>223.73884361532993</v>
      </c>
      <c r="O663" s="2">
        <f t="shared" si="115"/>
        <v>36.748706945591231</v>
      </c>
      <c r="P663" s="2">
        <f t="shared" si="116"/>
        <v>-1.9398465591230263E-2</v>
      </c>
      <c r="Q663" s="2">
        <f t="shared" si="117"/>
        <v>1.9145167719044492E-2</v>
      </c>
      <c r="R663" s="2">
        <v>240.39855574786978</v>
      </c>
      <c r="S663" s="2">
        <f t="shared" si="118"/>
        <v>36.904659271050043</v>
      </c>
      <c r="T663" s="2">
        <f t="shared" si="119"/>
        <v>-0.17535079105004314</v>
      </c>
      <c r="U663" s="2">
        <f t="shared" si="120"/>
        <v>1.5643714323441373</v>
      </c>
    </row>
    <row r="664" spans="1:21" x14ac:dyDescent="0.25">
      <c r="A664" t="s">
        <v>821</v>
      </c>
      <c r="B664" s="2">
        <v>5.2019999999999997E-2</v>
      </c>
      <c r="C664" s="2">
        <v>8.8999999999999995E-4</v>
      </c>
      <c r="D664" s="2">
        <v>17.777899999999999</v>
      </c>
      <c r="E664" s="2">
        <v>3.9479500000000001E-2</v>
      </c>
      <c r="F664" s="2">
        <v>-1.1359399999999999</v>
      </c>
      <c r="G664" s="2">
        <v>0.4536</v>
      </c>
      <c r="H664" s="2">
        <v>0.13414999999999999</v>
      </c>
      <c r="I664" s="2">
        <v>4.9044999999999998E-2</v>
      </c>
      <c r="J664" s="2">
        <f t="shared" si="112"/>
        <v>0.54212450000000001</v>
      </c>
      <c r="K664" s="2">
        <f t="shared" si="110"/>
        <v>36.384027320000001</v>
      </c>
      <c r="L664" s="2">
        <f t="shared" si="113"/>
        <v>189.14961602111444</v>
      </c>
      <c r="M664" s="1">
        <f t="shared" si="114"/>
        <v>6.9038593351894968E+24</v>
      </c>
      <c r="N664" s="2">
        <f t="shared" si="111"/>
        <v>223.73884361532993</v>
      </c>
      <c r="O664" s="2">
        <f t="shared" si="115"/>
        <v>36.748706945591231</v>
      </c>
      <c r="P664" s="2">
        <f t="shared" si="116"/>
        <v>-0.36467962559122924</v>
      </c>
      <c r="Q664" s="2">
        <f t="shared" si="117"/>
        <v>0.45250661387984065</v>
      </c>
      <c r="R664" s="2">
        <v>240.39855574786978</v>
      </c>
      <c r="S664" s="2">
        <f t="shared" si="118"/>
        <v>36.904659271050043</v>
      </c>
      <c r="T664" s="2">
        <f t="shared" si="119"/>
        <v>-0.52063195105004212</v>
      </c>
      <c r="U664" s="2">
        <f t="shared" si="120"/>
        <v>0.92228164401514279</v>
      </c>
    </row>
    <row r="665" spans="1:21" x14ac:dyDescent="0.25">
      <c r="A665" t="s">
        <v>822</v>
      </c>
      <c r="B665" s="2">
        <v>5.2220000000000003E-2</v>
      </c>
      <c r="C665" s="2">
        <v>8.8999999999999995E-4</v>
      </c>
      <c r="D665" s="2">
        <v>17.799499999999998</v>
      </c>
      <c r="E665" s="2">
        <v>4.39154E-2</v>
      </c>
      <c r="F665" s="2">
        <v>-0.15087900000000001</v>
      </c>
      <c r="G665" s="2">
        <v>0.35044999999999998</v>
      </c>
      <c r="H665" s="2">
        <v>7.7105999999999994E-2</v>
      </c>
      <c r="I665" s="2">
        <v>3.7472999999999999E-2</v>
      </c>
      <c r="J665" s="2">
        <f t="shared" si="112"/>
        <v>0.43183839999999996</v>
      </c>
      <c r="K665" s="2">
        <f t="shared" si="110"/>
        <v>36.728979007</v>
      </c>
      <c r="L665" s="2">
        <f t="shared" si="113"/>
        <v>221.71537030416044</v>
      </c>
      <c r="M665" s="1">
        <f t="shared" si="114"/>
        <v>6.9310444395859453E+24</v>
      </c>
      <c r="N665" s="2">
        <f t="shared" si="111"/>
        <v>224.61985284884969</v>
      </c>
      <c r="O665" s="2">
        <f t="shared" si="115"/>
        <v>36.757240691988521</v>
      </c>
      <c r="P665" s="2">
        <f t="shared" si="116"/>
        <v>-2.8261684988521552E-2</v>
      </c>
      <c r="Q665" s="2">
        <f t="shared" si="117"/>
        <v>4.2830543599398242E-3</v>
      </c>
      <c r="R665" s="2">
        <v>241.35692647575732</v>
      </c>
      <c r="S665" s="2">
        <f t="shared" si="118"/>
        <v>36.913298833715054</v>
      </c>
      <c r="T665" s="2">
        <f t="shared" si="119"/>
        <v>-0.18431982671505409</v>
      </c>
      <c r="U665" s="2">
        <f t="shared" si="120"/>
        <v>0.1821803745704608</v>
      </c>
    </row>
    <row r="666" spans="1:21" x14ac:dyDescent="0.25">
      <c r="A666" t="s">
        <v>823</v>
      </c>
      <c r="B666" s="2">
        <v>5.262E-2</v>
      </c>
      <c r="C666" s="2">
        <v>8.8000000000000003E-4</v>
      </c>
      <c r="D666" s="2">
        <v>17.4023</v>
      </c>
      <c r="E666" s="2">
        <v>6.6279400000000002E-2</v>
      </c>
      <c r="F666" s="2">
        <v>1.53705</v>
      </c>
      <c r="G666" s="2">
        <v>0.34236</v>
      </c>
      <c r="H666" s="2">
        <v>-3.0061000000000001E-2</v>
      </c>
      <c r="I666" s="2">
        <v>4.2687999999999997E-2</v>
      </c>
      <c r="J666" s="2">
        <f t="shared" si="112"/>
        <v>0.45132739999999999</v>
      </c>
      <c r="K666" s="2">
        <f t="shared" si="110"/>
        <v>36.915337280000003</v>
      </c>
      <c r="L666" s="2">
        <f t="shared" si="113"/>
        <v>241.58360406413516</v>
      </c>
      <c r="M666" s="1">
        <f t="shared" si="114"/>
        <v>6.98542902332926E+24</v>
      </c>
      <c r="N666" s="2">
        <f t="shared" si="111"/>
        <v>226.38233717630538</v>
      </c>
      <c r="O666" s="2">
        <f t="shared" si="115"/>
        <v>36.774212696368579</v>
      </c>
      <c r="P666" s="2">
        <f t="shared" si="116"/>
        <v>0.14112458363142366</v>
      </c>
      <c r="Q666" s="2">
        <f t="shared" si="117"/>
        <v>9.7773676682676933E-2</v>
      </c>
      <c r="R666" s="2">
        <v>243.27443625872743</v>
      </c>
      <c r="S666" s="2">
        <f t="shared" si="118"/>
        <v>36.930482374184081</v>
      </c>
      <c r="T666" s="2">
        <f t="shared" si="119"/>
        <v>-1.5145094184077834E-2</v>
      </c>
      <c r="U666" s="2">
        <f t="shared" si="120"/>
        <v>1.1260574712254545E-3</v>
      </c>
    </row>
    <row r="667" spans="1:21" x14ac:dyDescent="0.25">
      <c r="A667" t="s">
        <v>824</v>
      </c>
      <c r="B667" s="2">
        <v>5.3089999999999998E-2</v>
      </c>
      <c r="C667" s="2">
        <v>8.8000000000000003E-4</v>
      </c>
      <c r="D667" s="2">
        <v>17.427199999999999</v>
      </c>
      <c r="E667" s="2">
        <v>6.3484899999999997E-2</v>
      </c>
      <c r="F667" s="2">
        <v>-0.327907</v>
      </c>
      <c r="G667" s="2">
        <v>0.20022000000000001</v>
      </c>
      <c r="H667" s="2">
        <v>-6.0269000000000003E-2</v>
      </c>
      <c r="I667" s="2">
        <v>4.2756000000000002E-2</v>
      </c>
      <c r="J667" s="2">
        <f t="shared" si="112"/>
        <v>0.30646090000000004</v>
      </c>
      <c r="K667" s="2">
        <f t="shared" si="110"/>
        <v>36.760639640999997</v>
      </c>
      <c r="L667" s="2">
        <f t="shared" si="113"/>
        <v>224.97171974629208</v>
      </c>
      <c r="M667" s="1">
        <f t="shared" si="114"/>
        <v>7.049355387785395E+24</v>
      </c>
      <c r="N667" s="2">
        <f t="shared" si="111"/>
        <v>228.45404955709583</v>
      </c>
      <c r="O667" s="2">
        <f t="shared" si="115"/>
        <v>36.793994303635429</v>
      </c>
      <c r="P667" s="2">
        <f t="shared" si="116"/>
        <v>-3.3354662635431964E-2</v>
      </c>
      <c r="Q667" s="2">
        <f t="shared" si="117"/>
        <v>1.1845760817550855E-2</v>
      </c>
      <c r="R667" s="2">
        <v>245.52881875162731</v>
      </c>
      <c r="S667" s="2">
        <f t="shared" si="118"/>
        <v>36.950512372116947</v>
      </c>
      <c r="T667" s="2">
        <f t="shared" si="119"/>
        <v>-0.18987273111694947</v>
      </c>
      <c r="U667" s="2">
        <f t="shared" si="120"/>
        <v>0.38386193595530205</v>
      </c>
    </row>
    <row r="668" spans="1:21" x14ac:dyDescent="0.25">
      <c r="A668" t="s">
        <v>825</v>
      </c>
      <c r="B668" s="2">
        <v>5.3159999999999999E-2</v>
      </c>
      <c r="C668" s="2">
        <v>8.8000000000000003E-4</v>
      </c>
      <c r="D668" s="2">
        <v>17.3523</v>
      </c>
      <c r="E668" s="2">
        <v>5.9934300000000003E-2</v>
      </c>
      <c r="F668" s="2">
        <v>-8.0843999999999999E-2</v>
      </c>
      <c r="G668" s="2">
        <v>0.44217000000000001</v>
      </c>
      <c r="H668" s="2">
        <v>-0.10614999999999999</v>
      </c>
      <c r="I668" s="2">
        <v>4.2276000000000001E-2</v>
      </c>
      <c r="J668" s="2">
        <f t="shared" si="112"/>
        <v>0.54438030000000004</v>
      </c>
      <c r="K668" s="2">
        <f t="shared" si="110"/>
        <v>36.865665432</v>
      </c>
      <c r="L668" s="2">
        <f t="shared" si="113"/>
        <v>236.12016954912082</v>
      </c>
      <c r="M668" s="1">
        <f t="shared" si="114"/>
        <v>7.0588785975218484E+24</v>
      </c>
      <c r="N668" s="2">
        <f t="shared" si="111"/>
        <v>228.76267576607432</v>
      </c>
      <c r="O668" s="2">
        <f t="shared" si="115"/>
        <v>36.796925838561073</v>
      </c>
      <c r="P668" s="2">
        <f t="shared" si="116"/>
        <v>6.8739593438927216E-2</v>
      </c>
      <c r="Q668" s="2">
        <f t="shared" si="117"/>
        <v>1.5944434367321694E-2</v>
      </c>
      <c r="R668" s="2">
        <v>245.86469876415799</v>
      </c>
      <c r="S668" s="2">
        <f t="shared" si="118"/>
        <v>36.953480886221051</v>
      </c>
      <c r="T668" s="2">
        <f t="shared" si="119"/>
        <v>-8.781545422105097E-2</v>
      </c>
      <c r="U668" s="2">
        <f t="shared" si="120"/>
        <v>2.6021786115260702E-2</v>
      </c>
    </row>
    <row r="669" spans="1:21" x14ac:dyDescent="0.25">
      <c r="A669" t="s">
        <v>826</v>
      </c>
      <c r="B669" s="2">
        <v>5.3460000000000001E-2</v>
      </c>
      <c r="C669" s="2">
        <v>8.8000000000000003E-4</v>
      </c>
      <c r="D669" s="2">
        <v>17.2516</v>
      </c>
      <c r="E669" s="2">
        <v>6.6719100000000003E-2</v>
      </c>
      <c r="F669" s="2">
        <v>0.26916000000000001</v>
      </c>
      <c r="G669" s="2">
        <v>6.6535999999999998E-2</v>
      </c>
      <c r="H669" s="2">
        <v>-0.13952500000000001</v>
      </c>
      <c r="I669" s="2">
        <v>2.8053000000000002E-2</v>
      </c>
      <c r="J669" s="2">
        <f t="shared" si="112"/>
        <v>0.16130810000000001</v>
      </c>
      <c r="K669" s="2">
        <f t="shared" si="110"/>
        <v>36.920879769999999</v>
      </c>
      <c r="L669" s="2">
        <f t="shared" si="113"/>
        <v>242.20101231001914</v>
      </c>
      <c r="M669" s="1">
        <f t="shared" si="114"/>
        <v>7.0996989927256169E+24</v>
      </c>
      <c r="N669" s="2">
        <f t="shared" si="111"/>
        <v>230.08557468034678</v>
      </c>
      <c r="O669" s="2">
        <f t="shared" si="115"/>
        <v>36.809446956161352</v>
      </c>
      <c r="P669" s="2">
        <f t="shared" si="116"/>
        <v>0.11143281383864689</v>
      </c>
      <c r="Q669" s="2">
        <f t="shared" si="117"/>
        <v>0.47721473266685593</v>
      </c>
      <c r="R669" s="2">
        <v>247.30453949340159</v>
      </c>
      <c r="S669" s="2">
        <f t="shared" si="118"/>
        <v>36.966160441467643</v>
      </c>
      <c r="T669" s="2">
        <f t="shared" si="119"/>
        <v>-4.528067146764414E-2</v>
      </c>
      <c r="U669" s="2">
        <f t="shared" si="120"/>
        <v>7.8797668061857187E-2</v>
      </c>
    </row>
    <row r="670" spans="1:21" x14ac:dyDescent="0.25">
      <c r="A670" t="s">
        <v>829</v>
      </c>
      <c r="B670" s="2">
        <v>5.4679999999999999E-2</v>
      </c>
      <c r="C670" s="2">
        <v>8.8000000000000003E-4</v>
      </c>
      <c r="D670" s="2">
        <v>17.7042</v>
      </c>
      <c r="E670" s="2">
        <v>7.5142100000000003E-2</v>
      </c>
      <c r="F670" s="2">
        <v>-0.80609900000000001</v>
      </c>
      <c r="G670" s="2">
        <v>0.23466999999999999</v>
      </c>
      <c r="H670" s="2">
        <v>2.4510000000000001E-3</v>
      </c>
      <c r="I670" s="2">
        <v>4.2112999999999998E-2</v>
      </c>
      <c r="J670" s="2">
        <f t="shared" si="112"/>
        <v>0.35192509999999999</v>
      </c>
      <c r="K670" s="2">
        <f t="shared" si="110"/>
        <v>36.771031817000001</v>
      </c>
      <c r="L670" s="2">
        <f t="shared" si="113"/>
        <v>226.05096398232303</v>
      </c>
      <c r="M670" s="1">
        <f t="shared" si="114"/>
        <v>7.2658127637376074E+24</v>
      </c>
      <c r="N670" s="2">
        <f t="shared" si="111"/>
        <v>235.46895537082031</v>
      </c>
      <c r="O670" s="2">
        <f t="shared" si="115"/>
        <v>36.859668285564808</v>
      </c>
      <c r="P670" s="2">
        <f t="shared" si="116"/>
        <v>-8.8636468564807558E-2</v>
      </c>
      <c r="Q670" s="2">
        <f t="shared" si="117"/>
        <v>6.3434336833196145E-2</v>
      </c>
      <c r="R670" s="2">
        <v>253.16581824951328</v>
      </c>
      <c r="S670" s="2">
        <f t="shared" si="118"/>
        <v>37.017025340302126</v>
      </c>
      <c r="T670" s="2">
        <f t="shared" si="119"/>
        <v>-0.24599352330212554</v>
      </c>
      <c r="U670" s="2">
        <f t="shared" si="120"/>
        <v>0.48859257212418683</v>
      </c>
    </row>
    <row r="671" spans="1:21" x14ac:dyDescent="0.25">
      <c r="A671" t="s">
        <v>830</v>
      </c>
      <c r="B671" s="2">
        <v>5.4690000000000003E-2</v>
      </c>
      <c r="C671" s="2">
        <v>8.8000000000000003E-4</v>
      </c>
      <c r="D671" s="2">
        <v>17.168199999999999</v>
      </c>
      <c r="E671" s="2">
        <v>4.5755200000000003E-2</v>
      </c>
      <c r="F671" s="2">
        <v>0.92156000000000005</v>
      </c>
      <c r="G671" s="2">
        <v>0.20705000000000001</v>
      </c>
      <c r="H671" s="2">
        <v>-0.13150600000000001</v>
      </c>
      <c r="I671" s="2">
        <v>3.4098000000000003E-2</v>
      </c>
      <c r="J671" s="2">
        <f t="shared" si="112"/>
        <v>0.28690320000000002</v>
      </c>
      <c r="K671" s="2">
        <f t="shared" si="110"/>
        <v>36.908283099999998</v>
      </c>
      <c r="L671" s="2">
        <f t="shared" si="113"/>
        <v>240.80007619103876</v>
      </c>
      <c r="M671" s="1">
        <f t="shared" si="114"/>
        <v>7.2671750866019488E+24</v>
      </c>
      <c r="N671" s="2">
        <f t="shared" si="111"/>
        <v>235.51310524808457</v>
      </c>
      <c r="O671" s="2">
        <f t="shared" si="115"/>
        <v>36.860075393387632</v>
      </c>
      <c r="P671" s="2">
        <f t="shared" si="116"/>
        <v>4.8207706612366508E-2</v>
      </c>
      <c r="Q671" s="2">
        <f t="shared" si="117"/>
        <v>2.8233333494719227E-2</v>
      </c>
      <c r="R671" s="2">
        <v>253.21390080425306</v>
      </c>
      <c r="S671" s="2">
        <f t="shared" si="118"/>
        <v>37.017437718355119</v>
      </c>
      <c r="T671" s="2">
        <f t="shared" si="119"/>
        <v>-0.10915461835512019</v>
      </c>
      <c r="U671" s="2">
        <f t="shared" si="120"/>
        <v>0.14474829159272459</v>
      </c>
    </row>
    <row r="672" spans="1:21" x14ac:dyDescent="0.25">
      <c r="A672" t="s">
        <v>831</v>
      </c>
      <c r="B672" s="2">
        <v>5.5019999999999999E-2</v>
      </c>
      <c r="C672" s="2">
        <v>8.8000000000000003E-4</v>
      </c>
      <c r="D672" s="2">
        <v>17.123200000000001</v>
      </c>
      <c r="E672" s="2">
        <v>4.3441300000000002E-2</v>
      </c>
      <c r="F672" s="2">
        <v>0.75322999999999996</v>
      </c>
      <c r="G672" s="2">
        <v>0.34236</v>
      </c>
      <c r="H672" s="2">
        <v>-6.0610999999999998E-2</v>
      </c>
      <c r="I672" s="2">
        <v>3.7777999999999999E-2</v>
      </c>
      <c r="J672" s="2">
        <f t="shared" si="112"/>
        <v>0.42357929999999999</v>
      </c>
      <c r="K672" s="2">
        <f t="shared" si="110"/>
        <v>36.616637240000003</v>
      </c>
      <c r="L672" s="2">
        <f t="shared" si="113"/>
        <v>210.53652382076325</v>
      </c>
      <c r="M672" s="1">
        <f t="shared" si="114"/>
        <v>7.3121384368173813E+24</v>
      </c>
      <c r="N672" s="2">
        <f t="shared" si="111"/>
        <v>236.97026819041093</v>
      </c>
      <c r="O672" s="2">
        <f t="shared" si="115"/>
        <v>36.873469300285933</v>
      </c>
      <c r="P672" s="2">
        <f t="shared" si="116"/>
        <v>-0.2568320602859302</v>
      </c>
      <c r="Q672" s="2">
        <f t="shared" si="117"/>
        <v>0.36764529695254439</v>
      </c>
      <c r="R672" s="2">
        <v>254.80098326223714</v>
      </c>
      <c r="S672" s="2">
        <f t="shared" si="118"/>
        <v>37.031005497918997</v>
      </c>
      <c r="T672" s="2">
        <f t="shared" si="119"/>
        <v>-0.41436825791899423</v>
      </c>
      <c r="U672" s="2">
        <f t="shared" si="120"/>
        <v>0.95698141220220301</v>
      </c>
    </row>
    <row r="673" spans="1:21" x14ac:dyDescent="0.25">
      <c r="A673">
        <v>490007</v>
      </c>
      <c r="B673" s="2">
        <v>5.5410000000000001E-2</v>
      </c>
      <c r="C673" s="2">
        <v>8.8000000000000003E-4</v>
      </c>
      <c r="D673" s="2">
        <v>17.624600000000001</v>
      </c>
      <c r="E673" s="2">
        <v>3.9366699999999998E-2</v>
      </c>
      <c r="F673" s="2">
        <v>-0.205706</v>
      </c>
      <c r="G673" s="2">
        <v>8.6499999999999994E-2</v>
      </c>
      <c r="H673" s="2">
        <v>-2.6126E-2</v>
      </c>
      <c r="I673" s="2">
        <v>3.3123E-2</v>
      </c>
      <c r="J673" s="2">
        <f t="shared" si="112"/>
        <v>0.15898970000000001</v>
      </c>
      <c r="K673" s="2">
        <f t="shared" si="110"/>
        <v>36.869135598</v>
      </c>
      <c r="L673" s="2">
        <f t="shared" si="113"/>
        <v>236.49780789259745</v>
      </c>
      <c r="M673" s="1">
        <f t="shared" si="114"/>
        <v>7.3652936927992824E+24</v>
      </c>
      <c r="N673" s="2">
        <f t="shared" si="111"/>
        <v>238.6929127183561</v>
      </c>
      <c r="O673" s="2">
        <f t="shared" si="115"/>
        <v>36.88919762052592</v>
      </c>
      <c r="P673" s="2">
        <f t="shared" si="116"/>
        <v>-2.0062022525920042E-2</v>
      </c>
      <c r="Q673" s="2">
        <f t="shared" si="117"/>
        <v>1.5922506970477254E-2</v>
      </c>
      <c r="R673" s="2">
        <v>256.67752225117471</v>
      </c>
      <c r="S673" s="2">
        <f t="shared" si="118"/>
        <v>37.04693919162942</v>
      </c>
      <c r="T673" s="2">
        <f t="shared" si="119"/>
        <v>-0.17780359362942022</v>
      </c>
      <c r="U673" s="2">
        <f t="shared" si="120"/>
        <v>1.2506710265706553</v>
      </c>
    </row>
    <row r="674" spans="1:21" x14ac:dyDescent="0.25">
      <c r="A674" t="s">
        <v>832</v>
      </c>
      <c r="B674" s="2">
        <v>5.6140000000000002E-2</v>
      </c>
      <c r="C674" s="2">
        <v>8.8000000000000003E-4</v>
      </c>
      <c r="D674" s="2">
        <v>17.5379</v>
      </c>
      <c r="E674" s="2">
        <v>4.0844999999999999E-2</v>
      </c>
      <c r="F674" s="2">
        <v>-6.7615999999999996E-2</v>
      </c>
      <c r="G674" s="2">
        <v>0.32014999999999999</v>
      </c>
      <c r="H674" s="2">
        <v>-2.1953E-2</v>
      </c>
      <c r="I674" s="2">
        <v>3.7062999999999999E-2</v>
      </c>
      <c r="J674" s="2">
        <f t="shared" si="112"/>
        <v>0.39805800000000002</v>
      </c>
      <c r="K674" s="2">
        <f t="shared" ref="K674:K737" si="121">PeakMagnitude+α*(Stretch-1)-β*Color-Mb</f>
        <v>36.789673338</v>
      </c>
      <c r="L674" s="2">
        <f t="shared" si="113"/>
        <v>227.99990581668266</v>
      </c>
      <c r="M674" s="1">
        <f t="shared" si="114"/>
        <v>7.4648381680558357E+24</v>
      </c>
      <c r="N674" s="2">
        <f t="shared" si="111"/>
        <v>241.91892945781575</v>
      </c>
      <c r="O674" s="2">
        <f t="shared" si="115"/>
        <v>36.918349259904339</v>
      </c>
      <c r="P674" s="2">
        <f t="shared" si="116"/>
        <v>-0.12867592190433896</v>
      </c>
      <c r="Q674" s="2">
        <f t="shared" si="117"/>
        <v>0.10449652869036538</v>
      </c>
      <c r="R674" s="2">
        <v>260.19262595808533</v>
      </c>
      <c r="S674" s="2">
        <f t="shared" si="118"/>
        <v>37.076474920945415</v>
      </c>
      <c r="T674" s="2">
        <f t="shared" si="119"/>
        <v>-0.28680158294541513</v>
      </c>
      <c r="U674" s="2">
        <f t="shared" si="120"/>
        <v>0.51912312414629713</v>
      </c>
    </row>
    <row r="675" spans="1:21" x14ac:dyDescent="0.25">
      <c r="A675" t="s">
        <v>906</v>
      </c>
      <c r="B675" s="2">
        <v>5.6529999999999997E-2</v>
      </c>
      <c r="C675" s="2">
        <v>8.8000000000000003E-4</v>
      </c>
      <c r="D675" s="2">
        <v>17.626100000000001</v>
      </c>
      <c r="E675" s="2">
        <v>3.9372600000000001E-2</v>
      </c>
      <c r="F675" s="2">
        <v>0.1865</v>
      </c>
      <c r="G675" s="2">
        <v>0.20802999999999999</v>
      </c>
      <c r="H675" s="2">
        <v>-1.4706E-2</v>
      </c>
      <c r="I675" s="2">
        <v>2.4743999999999999E-2</v>
      </c>
      <c r="J675" s="2">
        <f t="shared" si="112"/>
        <v>0.27214660000000002</v>
      </c>
      <c r="K675" s="2">
        <f t="shared" si="121"/>
        <v>36.892545280000007</v>
      </c>
      <c r="L675" s="2">
        <f t="shared" si="113"/>
        <v>239.06117843653021</v>
      </c>
      <c r="M675" s="1">
        <f t="shared" si="114"/>
        <v>7.5180454829550256E+24</v>
      </c>
      <c r="N675" s="2">
        <f t="shared" ref="N675:N738" si="122">M675/Mpc</f>
        <v>243.64326110037155</v>
      </c>
      <c r="O675" s="2">
        <f t="shared" si="115"/>
        <v>36.933772018923186</v>
      </c>
      <c r="P675" s="2">
        <f t="shared" si="116"/>
        <v>-4.122673892317863E-2</v>
      </c>
      <c r="Q675" s="2">
        <f t="shared" si="117"/>
        <v>2.2948385679417659E-2</v>
      </c>
      <c r="R675" s="2">
        <v>262.07195039175485</v>
      </c>
      <c r="S675" s="2">
        <f t="shared" si="118"/>
        <v>37.092102704085029</v>
      </c>
      <c r="T675" s="2">
        <f t="shared" si="119"/>
        <v>-0.19955742408502175</v>
      </c>
      <c r="U675" s="2">
        <f t="shared" si="120"/>
        <v>0.53768751564200712</v>
      </c>
    </row>
    <row r="676" spans="1:21" x14ac:dyDescent="0.25">
      <c r="A676" t="s">
        <v>833</v>
      </c>
      <c r="B676" s="2">
        <v>5.6930000000000001E-2</v>
      </c>
      <c r="C676" s="2">
        <v>8.8000000000000003E-4</v>
      </c>
      <c r="D676" s="2">
        <v>17.862500000000001</v>
      </c>
      <c r="E676" s="2">
        <v>4.1940199999999997E-2</v>
      </c>
      <c r="F676" s="2">
        <v>-5.2971999999999998E-2</v>
      </c>
      <c r="G676" s="2">
        <v>0.22047</v>
      </c>
      <c r="H676" s="2">
        <v>3.1525999999999998E-2</v>
      </c>
      <c r="I676" s="2">
        <v>3.5407000000000001E-2</v>
      </c>
      <c r="J676" s="2">
        <f t="shared" si="112"/>
        <v>0.2978172</v>
      </c>
      <c r="K676" s="2">
        <f t="shared" si="121"/>
        <v>36.949036735999996</v>
      </c>
      <c r="L676" s="2">
        <f t="shared" si="113"/>
        <v>245.36202496060056</v>
      </c>
      <c r="M676" s="1">
        <f t="shared" si="114"/>
        <v>7.5726358979893043E+24</v>
      </c>
      <c r="N676" s="2">
        <f t="shared" si="122"/>
        <v>245.41241596567923</v>
      </c>
      <c r="O676" s="2">
        <f t="shared" si="115"/>
        <v>36.949482654403546</v>
      </c>
      <c r="P676" s="2">
        <f t="shared" si="116"/>
        <v>-4.4591840354968326E-4</v>
      </c>
      <c r="Q676" s="2">
        <f t="shared" si="117"/>
        <v>2.2418742085374468E-6</v>
      </c>
      <c r="R676" s="2">
        <v>264.00046930186841</v>
      </c>
      <c r="S676" s="2">
        <f t="shared" si="118"/>
        <v>37.10802349448231</v>
      </c>
      <c r="T676" s="2">
        <f t="shared" si="119"/>
        <v>-0.15898675848231392</v>
      </c>
      <c r="U676" s="2">
        <f t="shared" si="120"/>
        <v>0.28498523319746011</v>
      </c>
    </row>
    <row r="677" spans="1:21" x14ac:dyDescent="0.25">
      <c r="A677" t="s">
        <v>907</v>
      </c>
      <c r="B677" s="2">
        <v>5.7079999999999999E-2</v>
      </c>
      <c r="C677" s="2">
        <v>8.8000000000000003E-4</v>
      </c>
      <c r="D677" s="2">
        <v>17.471699999999998</v>
      </c>
      <c r="E677" s="2">
        <v>2.9735600000000001E-2</v>
      </c>
      <c r="F677" s="2">
        <v>1.6188400000000001</v>
      </c>
      <c r="G677" s="2">
        <v>0.10542</v>
      </c>
      <c r="H677" s="2">
        <v>-2.589E-2</v>
      </c>
      <c r="I677" s="2">
        <v>2.4024E-2</v>
      </c>
      <c r="J677" s="2">
        <f t="shared" si="112"/>
        <v>0.15917959999999998</v>
      </c>
      <c r="K677" s="2">
        <f t="shared" si="121"/>
        <v>36.983705180000001</v>
      </c>
      <c r="L677" s="2">
        <f t="shared" si="113"/>
        <v>249.31076768181717</v>
      </c>
      <c r="M677" s="1">
        <f t="shared" si="114"/>
        <v>7.5931122122241854E+24</v>
      </c>
      <c r="N677" s="2">
        <f t="shared" si="122"/>
        <v>246.07600811696554</v>
      </c>
      <c r="O677" s="2">
        <f t="shared" si="115"/>
        <v>36.955346364931373</v>
      </c>
      <c r="P677" s="2">
        <f t="shared" si="116"/>
        <v>2.8358815068628473E-2</v>
      </c>
      <c r="Q677" s="2">
        <f t="shared" si="117"/>
        <v>3.1739592235902593E-2</v>
      </c>
      <c r="R677" s="2">
        <v>264.72392661515119</v>
      </c>
      <c r="S677" s="2">
        <f t="shared" si="118"/>
        <v>37.113965980162227</v>
      </c>
      <c r="T677" s="2">
        <f t="shared" si="119"/>
        <v>-0.13026080016222608</v>
      </c>
      <c r="U677" s="2">
        <f t="shared" si="120"/>
        <v>0.66965738894048643</v>
      </c>
    </row>
    <row r="678" spans="1:21" x14ac:dyDescent="0.25">
      <c r="A678" t="s">
        <v>834</v>
      </c>
      <c r="B678" s="2">
        <v>5.7279999999999998E-2</v>
      </c>
      <c r="C678" s="2">
        <v>8.8000000000000003E-4</v>
      </c>
      <c r="D678" s="2">
        <v>17.971699999999998</v>
      </c>
      <c r="E678" s="2">
        <v>5.32614E-2</v>
      </c>
      <c r="F678" s="2">
        <v>0.50505999999999995</v>
      </c>
      <c r="G678" s="2">
        <v>0.24340999999999999</v>
      </c>
      <c r="H678" s="2">
        <v>0.10104</v>
      </c>
      <c r="I678" s="2">
        <v>3.4055000000000002E-2</v>
      </c>
      <c r="J678" s="2">
        <f t="shared" si="112"/>
        <v>0.33072639999999998</v>
      </c>
      <c r="K678" s="2">
        <f t="shared" si="121"/>
        <v>36.922688620000002</v>
      </c>
      <c r="L678" s="2">
        <f t="shared" si="113"/>
        <v>242.4028513120218</v>
      </c>
      <c r="M678" s="1">
        <f t="shared" si="114"/>
        <v>7.6204181278892273E+24</v>
      </c>
      <c r="N678" s="2">
        <f t="shared" si="122"/>
        <v>246.96093257705905</v>
      </c>
      <c r="O678" s="2">
        <f t="shared" si="115"/>
        <v>36.963141282327797</v>
      </c>
      <c r="P678" s="2">
        <f t="shared" si="116"/>
        <v>-4.0452662327794542E-2</v>
      </c>
      <c r="Q678" s="2">
        <f t="shared" si="117"/>
        <v>1.4960857676539669E-2</v>
      </c>
      <c r="R678" s="2">
        <v>265.68875921721047</v>
      </c>
      <c r="S678" s="2">
        <f t="shared" si="118"/>
        <v>37.121865903154017</v>
      </c>
      <c r="T678" s="2">
        <f t="shared" si="119"/>
        <v>-0.19917728315401462</v>
      </c>
      <c r="U678" s="2">
        <f t="shared" si="120"/>
        <v>0.36269526109349087</v>
      </c>
    </row>
    <row r="679" spans="1:21" x14ac:dyDescent="0.25">
      <c r="A679" t="s">
        <v>908</v>
      </c>
      <c r="B679" s="2">
        <v>5.824E-2</v>
      </c>
      <c r="C679" s="2">
        <v>8.8000000000000003E-4</v>
      </c>
      <c r="D679" s="2">
        <v>17.938600000000001</v>
      </c>
      <c r="E679" s="2">
        <v>2.8424399999999999E-2</v>
      </c>
      <c r="F679" s="2">
        <v>-2.1609799999999999</v>
      </c>
      <c r="G679" s="2">
        <v>0.10317999999999999</v>
      </c>
      <c r="H679" s="2">
        <v>-4.4056999999999999E-2</v>
      </c>
      <c r="I679" s="2">
        <v>2.5935E-2</v>
      </c>
      <c r="J679" s="2">
        <f t="shared" si="112"/>
        <v>0.1575394</v>
      </c>
      <c r="K679" s="2">
        <f t="shared" si="121"/>
        <v>36.951834349999999</v>
      </c>
      <c r="L679" s="2">
        <f t="shared" si="113"/>
        <v>245.67834056404132</v>
      </c>
      <c r="M679" s="1">
        <f t="shared" si="114"/>
        <v>7.7515527139069098E+24</v>
      </c>
      <c r="N679" s="2">
        <f t="shared" si="122"/>
        <v>251.21071508407272</v>
      </c>
      <c r="O679" s="2">
        <f t="shared" si="115"/>
        <v>37.000190798785979</v>
      </c>
      <c r="P679" s="2">
        <f t="shared" si="116"/>
        <v>-4.8356448785980888E-2</v>
      </c>
      <c r="Q679" s="2">
        <f t="shared" si="117"/>
        <v>9.4217250194605667E-2</v>
      </c>
      <c r="R679" s="2">
        <v>270.32349915337193</v>
      </c>
      <c r="S679" s="2">
        <f t="shared" si="118"/>
        <v>37.159419002245812</v>
      </c>
      <c r="T679" s="2">
        <f t="shared" si="119"/>
        <v>-0.20758465224581357</v>
      </c>
      <c r="U679" s="2">
        <f t="shared" si="120"/>
        <v>1.7362493952728248</v>
      </c>
    </row>
    <row r="680" spans="1:21" x14ac:dyDescent="0.25">
      <c r="A680" t="s">
        <v>908</v>
      </c>
      <c r="B680" s="2">
        <v>5.824E-2</v>
      </c>
      <c r="C680" s="2">
        <v>8.8000000000000003E-4</v>
      </c>
      <c r="D680" s="2">
        <v>17.9693</v>
      </c>
      <c r="E680" s="2">
        <v>3.55952E-2</v>
      </c>
      <c r="F680" s="2">
        <v>-2.3834200000000001</v>
      </c>
      <c r="G680" s="2">
        <v>0.15248</v>
      </c>
      <c r="H680" s="2">
        <v>-2.1561E-2</v>
      </c>
      <c r="I680" s="2">
        <v>3.0554000000000001E-2</v>
      </c>
      <c r="J680" s="2">
        <f t="shared" si="112"/>
        <v>0.2186292</v>
      </c>
      <c r="K680" s="2">
        <f t="shared" si="121"/>
        <v>36.879423189999997</v>
      </c>
      <c r="L680" s="2">
        <f t="shared" si="113"/>
        <v>237.62090084341537</v>
      </c>
      <c r="M680" s="1">
        <f t="shared" si="114"/>
        <v>7.7515527139069098E+24</v>
      </c>
      <c r="N680" s="2">
        <f t="shared" si="122"/>
        <v>251.21071508407272</v>
      </c>
      <c r="O680" s="2">
        <f t="shared" si="115"/>
        <v>37.000190798785979</v>
      </c>
      <c r="P680" s="2">
        <f t="shared" si="116"/>
        <v>-0.12076760878598236</v>
      </c>
      <c r="Q680" s="2">
        <f t="shared" si="117"/>
        <v>0.3051297852266413</v>
      </c>
      <c r="R680" s="2">
        <v>270.32349915337193</v>
      </c>
      <c r="S680" s="2">
        <f t="shared" si="118"/>
        <v>37.159419002245812</v>
      </c>
      <c r="T680" s="2">
        <f t="shared" si="119"/>
        <v>-0.27999581224581505</v>
      </c>
      <c r="U680" s="2">
        <f t="shared" si="120"/>
        <v>1.6401619801140124</v>
      </c>
    </row>
    <row r="681" spans="1:21" x14ac:dyDescent="0.25">
      <c r="A681" t="s">
        <v>835</v>
      </c>
      <c r="B681" s="2">
        <v>5.8299999999999998E-2</v>
      </c>
      <c r="C681" s="2">
        <v>8.8999999999999995E-4</v>
      </c>
      <c r="D681" s="2">
        <v>17.327100000000002</v>
      </c>
      <c r="E681" s="2">
        <v>6.96605E-2</v>
      </c>
      <c r="F681" s="2">
        <v>1.1287</v>
      </c>
      <c r="G681" s="2">
        <v>0.28748000000000001</v>
      </c>
      <c r="H681" s="2">
        <v>-9.9359000000000003E-2</v>
      </c>
      <c r="I681" s="2">
        <v>4.3750999999999998E-2</v>
      </c>
      <c r="J681" s="2">
        <f t="shared" si="112"/>
        <v>0.40089150000000001</v>
      </c>
      <c r="K681" s="2">
        <f t="shared" si="121"/>
        <v>36.997012569999995</v>
      </c>
      <c r="L681" s="2">
        <f t="shared" si="113"/>
        <v>250.84330487740439</v>
      </c>
      <c r="M681" s="1">
        <f t="shared" si="114"/>
        <v>7.7597522610192526E+24</v>
      </c>
      <c r="N681" s="2">
        <f t="shared" si="122"/>
        <v>251.4764443088462</v>
      </c>
      <c r="O681" s="2">
        <f t="shared" si="115"/>
        <v>37.002486555592029</v>
      </c>
      <c r="P681" s="2">
        <f t="shared" si="116"/>
        <v>-5.4739855920331593E-3</v>
      </c>
      <c r="Q681" s="2">
        <f t="shared" si="117"/>
        <v>1.864462289313992E-4</v>
      </c>
      <c r="R681" s="2">
        <v>270.61336504433541</v>
      </c>
      <c r="S681" s="2">
        <f t="shared" si="118"/>
        <v>37.161746208567259</v>
      </c>
      <c r="T681" s="2">
        <f t="shared" si="119"/>
        <v>-0.16473363856726309</v>
      </c>
      <c r="U681" s="2">
        <f t="shared" si="120"/>
        <v>0.16885381832531834</v>
      </c>
    </row>
    <row r="682" spans="1:21" x14ac:dyDescent="0.25">
      <c r="A682" t="s">
        <v>836</v>
      </c>
      <c r="B682" s="2">
        <v>5.8860000000000003E-2</v>
      </c>
      <c r="C682" s="2">
        <v>8.8000000000000003E-4</v>
      </c>
      <c r="D682" s="2">
        <v>17.3932</v>
      </c>
      <c r="E682" s="2">
        <v>5.8555200000000002E-2</v>
      </c>
      <c r="F682" s="2">
        <v>1.3260000000000001</v>
      </c>
      <c r="G682" s="2">
        <v>0.56127000000000005</v>
      </c>
      <c r="H682" s="2">
        <v>-5.5128000000000003E-2</v>
      </c>
      <c r="I682" s="2">
        <v>2.9506000000000001E-2</v>
      </c>
      <c r="J682" s="2">
        <f t="shared" si="112"/>
        <v>0.64933120000000011</v>
      </c>
      <c r="K682" s="2">
        <f t="shared" si="121"/>
        <v>36.953672640000001</v>
      </c>
      <c r="L682" s="2">
        <f t="shared" si="113"/>
        <v>245.88641102104208</v>
      </c>
      <c r="M682" s="1">
        <f t="shared" si="114"/>
        <v>7.8363019764233241E+24</v>
      </c>
      <c r="N682" s="2">
        <f t="shared" si="122"/>
        <v>253.95725163298897</v>
      </c>
      <c r="O682" s="2">
        <f t="shared" si="115"/>
        <v>37.023803092108324</v>
      </c>
      <c r="P682" s="2">
        <f t="shared" si="116"/>
        <v>-7.0130452108323027E-2</v>
      </c>
      <c r="Q682" s="2">
        <f t="shared" si="117"/>
        <v>1.1664892353362526E-2</v>
      </c>
      <c r="R682" s="2">
        <v>273.31988361216042</v>
      </c>
      <c r="S682" s="2">
        <f t="shared" si="118"/>
        <v>37.183356135575082</v>
      </c>
      <c r="T682" s="2">
        <f t="shared" si="119"/>
        <v>-0.22968349557508105</v>
      </c>
      <c r="U682" s="2">
        <f t="shared" si="120"/>
        <v>0.1251200865852663</v>
      </c>
    </row>
    <row r="683" spans="1:21" x14ac:dyDescent="0.25">
      <c r="A683" t="s">
        <v>836</v>
      </c>
      <c r="B683" s="2">
        <v>5.8860000000000003E-2</v>
      </c>
      <c r="C683" s="2">
        <v>8.8000000000000003E-4</v>
      </c>
      <c r="D683" s="2">
        <v>17.361799999999999</v>
      </c>
      <c r="E683" s="2">
        <v>4.55553E-2</v>
      </c>
      <c r="F683" s="2">
        <v>1.7451300000000001</v>
      </c>
      <c r="G683" s="2">
        <v>0.40731000000000001</v>
      </c>
      <c r="H683" s="2">
        <v>-0.115505</v>
      </c>
      <c r="I683" s="2">
        <v>5.7169999999999999E-2</v>
      </c>
      <c r="J683" s="2">
        <f t="shared" si="112"/>
        <v>0.51003529999999997</v>
      </c>
      <c r="K683" s="2">
        <f t="shared" si="121"/>
        <v>37.172864759999996</v>
      </c>
      <c r="L683" s="2">
        <f t="shared" si="113"/>
        <v>272.00253526552819</v>
      </c>
      <c r="M683" s="1">
        <f t="shared" si="114"/>
        <v>7.8363019764233241E+24</v>
      </c>
      <c r="N683" s="2">
        <f t="shared" si="122"/>
        <v>253.95725163298897</v>
      </c>
      <c r="O683" s="2">
        <f t="shared" si="115"/>
        <v>37.023803092108324</v>
      </c>
      <c r="P683" s="2">
        <f t="shared" si="116"/>
        <v>0.1490616678916723</v>
      </c>
      <c r="Q683" s="2">
        <f t="shared" si="117"/>
        <v>8.5414476334402883E-2</v>
      </c>
      <c r="R683" s="2">
        <v>273.31988361216042</v>
      </c>
      <c r="S683" s="2">
        <f t="shared" si="118"/>
        <v>37.183356135575082</v>
      </c>
      <c r="T683" s="2">
        <f t="shared" si="119"/>
        <v>-1.0491375575085726E-2</v>
      </c>
      <c r="U683" s="2">
        <f t="shared" si="120"/>
        <v>4.2312082292160177E-4</v>
      </c>
    </row>
    <row r="684" spans="1:21" x14ac:dyDescent="0.25">
      <c r="A684" t="s">
        <v>837</v>
      </c>
      <c r="B684" s="2">
        <v>5.9740000000000001E-2</v>
      </c>
      <c r="C684" s="2">
        <v>5.0800000000000003E-3</v>
      </c>
      <c r="D684" s="2">
        <v>17.3169</v>
      </c>
      <c r="E684" s="2">
        <v>9.0876200000000004E-2</v>
      </c>
      <c r="F684" s="2">
        <v>0.16708000000000001</v>
      </c>
      <c r="G684" s="2">
        <v>1.2854099999999999</v>
      </c>
      <c r="H684" s="2">
        <v>7.8607999999999997E-2</v>
      </c>
      <c r="I684" s="2">
        <v>0.10389</v>
      </c>
      <c r="J684" s="2">
        <f t="shared" si="112"/>
        <v>1.4801762000000001</v>
      </c>
      <c r="K684" s="2">
        <f t="shared" si="121"/>
        <v>36.288417719999998</v>
      </c>
      <c r="L684" s="2">
        <f t="shared" si="113"/>
        <v>181.0020709860718</v>
      </c>
      <c r="M684" s="1">
        <f t="shared" si="114"/>
        <v>7.9566695497490108E+24</v>
      </c>
      <c r="N684" s="2">
        <f t="shared" si="122"/>
        <v>257.85809902241994</v>
      </c>
      <c r="O684" s="2">
        <f t="shared" si="115"/>
        <v>37.05690388320285</v>
      </c>
      <c r="P684" s="2">
        <f t="shared" si="116"/>
        <v>-0.76848616320285146</v>
      </c>
      <c r="Q684" s="2">
        <f t="shared" si="117"/>
        <v>0.26955368352940334</v>
      </c>
      <c r="R684" s="2">
        <v>277.57700971418001</v>
      </c>
      <c r="S684" s="2">
        <f t="shared" si="118"/>
        <v>37.216917464394228</v>
      </c>
      <c r="T684" s="2">
        <f t="shared" si="119"/>
        <v>-0.92849974439423022</v>
      </c>
      <c r="U684" s="2">
        <f t="shared" si="120"/>
        <v>0.39349275757345847</v>
      </c>
    </row>
    <row r="685" spans="1:21" x14ac:dyDescent="0.25">
      <c r="A685" t="s">
        <v>838</v>
      </c>
      <c r="B685" s="2">
        <v>6.0920000000000002E-2</v>
      </c>
      <c r="C685" s="2">
        <v>8.9999999999999998E-4</v>
      </c>
      <c r="D685" s="2">
        <v>17.7058</v>
      </c>
      <c r="E685" s="2">
        <v>4.4455099999999997E-2</v>
      </c>
      <c r="F685" s="2">
        <v>-1.2676099999999999</v>
      </c>
      <c r="G685" s="2">
        <v>0.30792000000000003</v>
      </c>
      <c r="H685" s="2">
        <v>-0.11282200000000001</v>
      </c>
      <c r="I685" s="2">
        <v>4.0446000000000003E-2</v>
      </c>
      <c r="J685" s="2">
        <f t="shared" si="112"/>
        <v>0.39282110000000003</v>
      </c>
      <c r="K685" s="2">
        <f t="shared" si="121"/>
        <v>37.065594189999999</v>
      </c>
      <c r="L685" s="2">
        <f t="shared" si="113"/>
        <v>258.89212366839132</v>
      </c>
      <c r="M685" s="1">
        <f t="shared" si="114"/>
        <v>8.1182155215991068E+24</v>
      </c>
      <c r="N685" s="2">
        <f t="shared" si="122"/>
        <v>263.0934474235998</v>
      </c>
      <c r="O685" s="2">
        <f t="shared" si="115"/>
        <v>37.100550158649526</v>
      </c>
      <c r="P685" s="2">
        <f t="shared" si="116"/>
        <v>-3.4955968649526881E-2</v>
      </c>
      <c r="Q685" s="2">
        <f t="shared" si="117"/>
        <v>7.9186850018228335E-3</v>
      </c>
      <c r="R685" s="2">
        <v>283.29314286288979</v>
      </c>
      <c r="S685" s="2">
        <f t="shared" si="118"/>
        <v>37.26118031254483</v>
      </c>
      <c r="T685" s="2">
        <f t="shared" si="119"/>
        <v>-0.19558612254483165</v>
      </c>
      <c r="U685" s="2">
        <f t="shared" si="120"/>
        <v>0.24790566952671531</v>
      </c>
    </row>
    <row r="686" spans="1:21" x14ac:dyDescent="0.25">
      <c r="A686" t="s">
        <v>839</v>
      </c>
      <c r="B686" s="2">
        <v>6.0990000000000003E-2</v>
      </c>
      <c r="C686" s="2">
        <v>8.8999999999999995E-4</v>
      </c>
      <c r="D686" s="2">
        <v>17.671600000000002</v>
      </c>
      <c r="E686" s="2">
        <v>2.5639499999999999E-2</v>
      </c>
      <c r="F686" s="2">
        <v>-0.455183</v>
      </c>
      <c r="G686" s="2">
        <v>8.0157000000000006E-2</v>
      </c>
      <c r="H686" s="2">
        <v>-0.136015</v>
      </c>
      <c r="I686" s="2">
        <v>2.2842999999999999E-2</v>
      </c>
      <c r="J686" s="2">
        <f t="shared" si="112"/>
        <v>0.12863949999999999</v>
      </c>
      <c r="K686" s="2">
        <f t="shared" si="121"/>
        <v>37.223415049000003</v>
      </c>
      <c r="L686" s="2">
        <f t="shared" si="113"/>
        <v>278.40883293720862</v>
      </c>
      <c r="M686" s="1">
        <f t="shared" si="114"/>
        <v>8.1278039352860133E+24</v>
      </c>
      <c r="N686" s="2">
        <f t="shared" si="122"/>
        <v>263.40418674870153</v>
      </c>
      <c r="O686" s="2">
        <f t="shared" si="115"/>
        <v>37.103113368455467</v>
      </c>
      <c r="P686" s="2">
        <f t="shared" si="116"/>
        <v>0.12030168054453583</v>
      </c>
      <c r="Q686" s="2">
        <f t="shared" si="117"/>
        <v>0.87457025342053762</v>
      </c>
      <c r="R686" s="2">
        <v>283.63251295640839</v>
      </c>
      <c r="S686" s="2">
        <f t="shared" si="118"/>
        <v>37.263780063941326</v>
      </c>
      <c r="T686" s="2">
        <f t="shared" si="119"/>
        <v>-4.0365014941322386E-2</v>
      </c>
      <c r="U686" s="2">
        <f t="shared" si="120"/>
        <v>9.8460389256700517E-2</v>
      </c>
    </row>
    <row r="687" spans="1:21" x14ac:dyDescent="0.25">
      <c r="A687" t="s">
        <v>839</v>
      </c>
      <c r="B687" s="2">
        <v>6.0990000000000003E-2</v>
      </c>
      <c r="C687" s="2">
        <v>8.8999999999999995E-4</v>
      </c>
      <c r="D687" s="2">
        <v>17.627300000000002</v>
      </c>
      <c r="E687" s="2">
        <v>5.5086700000000002E-2</v>
      </c>
      <c r="F687" s="2">
        <v>1.3388000000000001E-2</v>
      </c>
      <c r="G687" s="2">
        <v>0.3614</v>
      </c>
      <c r="H687" s="2">
        <v>-0.13711499999999999</v>
      </c>
      <c r="I687" s="2">
        <v>3.6334999999999999E-2</v>
      </c>
      <c r="J687" s="2">
        <f t="shared" si="112"/>
        <v>0.45282169999999999</v>
      </c>
      <c r="K687" s="2">
        <f t="shared" si="121"/>
        <v>37.251437985999999</v>
      </c>
      <c r="L687" s="2">
        <f t="shared" si="113"/>
        <v>282.02499305370617</v>
      </c>
      <c r="M687" s="1">
        <f t="shared" si="114"/>
        <v>8.1278039352860133E+24</v>
      </c>
      <c r="N687" s="2">
        <f t="shared" si="122"/>
        <v>263.40418674870153</v>
      </c>
      <c r="O687" s="2">
        <f t="shared" si="115"/>
        <v>37.103113368455467</v>
      </c>
      <c r="P687" s="2">
        <f t="shared" si="116"/>
        <v>0.14832461754453163</v>
      </c>
      <c r="Q687" s="2">
        <f t="shared" si="117"/>
        <v>0.10729315416698207</v>
      </c>
      <c r="R687" s="2">
        <v>283.63251295640839</v>
      </c>
      <c r="S687" s="2">
        <f t="shared" si="118"/>
        <v>37.263780063941326</v>
      </c>
      <c r="T687" s="2">
        <f t="shared" si="119"/>
        <v>-1.2342077941326579E-2</v>
      </c>
      <c r="U687" s="2">
        <f t="shared" si="120"/>
        <v>7.428858867317812E-4</v>
      </c>
    </row>
    <row r="688" spans="1:21" x14ac:dyDescent="0.25">
      <c r="A688" t="s">
        <v>840</v>
      </c>
      <c r="B688" s="2">
        <v>6.1210000000000001E-2</v>
      </c>
      <c r="C688" s="2">
        <v>8.9999999999999998E-4</v>
      </c>
      <c r="D688" s="2">
        <v>17.618300000000001</v>
      </c>
      <c r="E688" s="2">
        <v>9.0977299999999997E-2</v>
      </c>
      <c r="F688" s="2">
        <v>-0.77119599999999999</v>
      </c>
      <c r="G688" s="2">
        <v>0.38634000000000002</v>
      </c>
      <c r="H688" s="2">
        <v>-0.18246599999999999</v>
      </c>
      <c r="I688" s="2">
        <v>5.3224E-2</v>
      </c>
      <c r="J688" s="2">
        <f t="shared" si="112"/>
        <v>0.53054129999999999</v>
      </c>
      <c r="K688" s="2">
        <f t="shared" si="121"/>
        <v>37.269052768000002</v>
      </c>
      <c r="L688" s="2">
        <f t="shared" si="113"/>
        <v>284.32205772923072</v>
      </c>
      <c r="M688" s="1">
        <f t="shared" si="114"/>
        <v>8.1579427225897453E+24</v>
      </c>
      <c r="N688" s="2">
        <f t="shared" si="122"/>
        <v>264.38091832620262</v>
      </c>
      <c r="O688" s="2">
        <f t="shared" si="115"/>
        <v>37.111150533858336</v>
      </c>
      <c r="P688" s="2">
        <f t="shared" si="116"/>
        <v>0.15790223414166604</v>
      </c>
      <c r="Q688" s="2">
        <f t="shared" si="117"/>
        <v>8.8580505685106253E-2</v>
      </c>
      <c r="R688" s="2">
        <v>284.69930686370577</v>
      </c>
      <c r="S688" s="2">
        <f t="shared" si="118"/>
        <v>37.271932049018332</v>
      </c>
      <c r="T688" s="2">
        <f t="shared" si="119"/>
        <v>-2.8792810183304596E-3</v>
      </c>
      <c r="U688" s="2">
        <f t="shared" si="120"/>
        <v>2.9453011969797038E-5</v>
      </c>
    </row>
    <row r="689" spans="1:21" x14ac:dyDescent="0.25">
      <c r="A689" t="s">
        <v>841</v>
      </c>
      <c r="B689" s="2">
        <v>6.1370000000000001E-2</v>
      </c>
      <c r="C689" s="2">
        <v>8.9999999999999998E-4</v>
      </c>
      <c r="D689" s="2">
        <v>17.795999999999999</v>
      </c>
      <c r="E689" s="2">
        <v>4.1946200000000003E-2</v>
      </c>
      <c r="F689" s="2">
        <v>-0.81273600000000001</v>
      </c>
      <c r="G689" s="2">
        <v>0.47804999999999997</v>
      </c>
      <c r="H689" s="2">
        <v>-6.6649999999999999E-3</v>
      </c>
      <c r="I689" s="2">
        <v>3.5208000000000003E-2</v>
      </c>
      <c r="J689" s="2">
        <f t="shared" si="112"/>
        <v>0.55520420000000004</v>
      </c>
      <c r="K689" s="2">
        <f t="shared" si="121"/>
        <v>36.890389257999999</v>
      </c>
      <c r="L689" s="2">
        <f t="shared" si="113"/>
        <v>238.82393601726676</v>
      </c>
      <c r="M689" s="1">
        <f t="shared" si="114"/>
        <v>8.1798654352959285E+24</v>
      </c>
      <c r="N689" s="2">
        <f t="shared" si="122"/>
        <v>265.09138505961238</v>
      </c>
      <c r="O689" s="2">
        <f t="shared" si="115"/>
        <v>37.11697807129719</v>
      </c>
      <c r="P689" s="2">
        <f t="shared" si="116"/>
        <v>-0.22658881329719094</v>
      </c>
      <c r="Q689" s="2">
        <f t="shared" si="117"/>
        <v>0.16656028075611357</v>
      </c>
      <c r="R689" s="2">
        <v>285.47534962218543</v>
      </c>
      <c r="S689" s="2">
        <f t="shared" si="118"/>
        <v>37.277843067545909</v>
      </c>
      <c r="T689" s="2">
        <f t="shared" si="119"/>
        <v>-0.38745380954591013</v>
      </c>
      <c r="U689" s="2">
        <f t="shared" si="120"/>
        <v>0.48700608214282426</v>
      </c>
    </row>
    <row r="690" spans="1:21" x14ac:dyDescent="0.25">
      <c r="A690" t="s">
        <v>841</v>
      </c>
      <c r="B690" s="2">
        <v>6.1370000000000001E-2</v>
      </c>
      <c r="C690" s="2">
        <v>8.9999999999999998E-4</v>
      </c>
      <c r="D690" s="2">
        <v>17.773700000000002</v>
      </c>
      <c r="E690" s="2">
        <v>2.9097700000000001E-2</v>
      </c>
      <c r="F690" s="2">
        <v>-0.76672300000000004</v>
      </c>
      <c r="G690" s="2">
        <v>0.24562</v>
      </c>
      <c r="H690" s="2">
        <v>-1.5834000000000001E-2</v>
      </c>
      <c r="I690" s="2">
        <v>2.3217999999999999E-2</v>
      </c>
      <c r="J690" s="2">
        <f t="shared" si="112"/>
        <v>0.29793570000000003</v>
      </c>
      <c r="K690" s="2">
        <f t="shared" si="121"/>
        <v>36.903552138999999</v>
      </c>
      <c r="L690" s="2">
        <f t="shared" si="113"/>
        <v>240.27601902727562</v>
      </c>
      <c r="M690" s="1">
        <f t="shared" si="114"/>
        <v>8.1798654352959285E+24</v>
      </c>
      <c r="N690" s="2">
        <f t="shared" si="122"/>
        <v>265.09138505961238</v>
      </c>
      <c r="O690" s="2">
        <f t="shared" si="115"/>
        <v>37.11697807129719</v>
      </c>
      <c r="P690" s="2">
        <f t="shared" si="116"/>
        <v>-0.21342593229719142</v>
      </c>
      <c r="Q690" s="2">
        <f t="shared" si="117"/>
        <v>0.51315584910884449</v>
      </c>
      <c r="R690" s="2">
        <v>285.47534962218543</v>
      </c>
      <c r="S690" s="2">
        <f t="shared" si="118"/>
        <v>37.277843067545909</v>
      </c>
      <c r="T690" s="2">
        <f t="shared" si="119"/>
        <v>-0.37429092854591062</v>
      </c>
      <c r="U690" s="2">
        <f t="shared" si="120"/>
        <v>1.5782416930238372</v>
      </c>
    </row>
    <row r="691" spans="1:21" x14ac:dyDescent="0.25">
      <c r="A691" t="s">
        <v>909</v>
      </c>
      <c r="B691" s="2">
        <v>6.1530000000000001E-2</v>
      </c>
      <c r="C691" s="2">
        <v>8.8999999999999995E-4</v>
      </c>
      <c r="D691" s="2">
        <v>17.6386</v>
      </c>
      <c r="E691" s="2">
        <v>3.7892500000000003E-2</v>
      </c>
      <c r="F691" s="2">
        <v>1.27481</v>
      </c>
      <c r="G691" s="2">
        <v>0.23874000000000001</v>
      </c>
      <c r="H691" s="2">
        <v>-1.6435000000000002E-2</v>
      </c>
      <c r="I691" s="2">
        <v>2.9345E-2</v>
      </c>
      <c r="J691" s="2">
        <f t="shared" si="112"/>
        <v>0.30597750000000001</v>
      </c>
      <c r="K691" s="2">
        <f t="shared" si="121"/>
        <v>37.070438620000004</v>
      </c>
      <c r="L691" s="2">
        <f t="shared" si="113"/>
        <v>259.47034184566991</v>
      </c>
      <c r="M691" s="1">
        <f t="shared" si="114"/>
        <v>8.2017911742972868E+24</v>
      </c>
      <c r="N691" s="2">
        <f t="shared" si="122"/>
        <v>265.80194986856947</v>
      </c>
      <c r="O691" s="2">
        <f t="shared" si="115"/>
        <v>37.12279081256807</v>
      </c>
      <c r="P691" s="2">
        <f t="shared" si="116"/>
        <v>-5.2352192568065448E-2</v>
      </c>
      <c r="Q691" s="2">
        <f t="shared" si="117"/>
        <v>2.9274586301389613E-2</v>
      </c>
      <c r="R691" s="2">
        <v>286.25155457330175</v>
      </c>
      <c r="S691" s="2">
        <f t="shared" si="118"/>
        <v>37.283739269591656</v>
      </c>
      <c r="T691" s="2">
        <f t="shared" si="119"/>
        <v>-0.21330064959165185</v>
      </c>
      <c r="U691" s="2">
        <f t="shared" si="120"/>
        <v>0.48596542584171137</v>
      </c>
    </row>
    <row r="692" spans="1:21" x14ac:dyDescent="0.25">
      <c r="A692" t="s">
        <v>842</v>
      </c>
      <c r="B692" s="2">
        <v>6.3719999999999999E-2</v>
      </c>
      <c r="C692" s="2">
        <v>8.9999999999999998E-4</v>
      </c>
      <c r="D692" s="2">
        <v>18.008500000000002</v>
      </c>
      <c r="E692" s="2">
        <v>4.0946099999999999E-2</v>
      </c>
      <c r="F692" s="2">
        <v>-0.25489600000000001</v>
      </c>
      <c r="G692" s="2">
        <v>0.12543000000000001</v>
      </c>
      <c r="H692" s="2">
        <v>-4.6838999999999999E-2</v>
      </c>
      <c r="I692" s="2">
        <v>4.8182999999999997E-2</v>
      </c>
      <c r="J692" s="2">
        <f t="shared" si="112"/>
        <v>0.21455910000000003</v>
      </c>
      <c r="K692" s="2">
        <f t="shared" si="121"/>
        <v>37.310636358000004</v>
      </c>
      <c r="L692" s="2">
        <f t="shared" si="113"/>
        <v>289.81927893525392</v>
      </c>
      <c r="M692" s="1">
        <f t="shared" si="114"/>
        <v>8.5022035527612116E+24</v>
      </c>
      <c r="N692" s="2">
        <f t="shared" si="122"/>
        <v>275.53765201746103</v>
      </c>
      <c r="O692" s="2">
        <f t="shared" si="115"/>
        <v>37.200904766322253</v>
      </c>
      <c r="P692" s="2">
        <f t="shared" si="116"/>
        <v>0.10973159167775037</v>
      </c>
      <c r="Q692" s="2">
        <f t="shared" si="117"/>
        <v>0.26155888656772974</v>
      </c>
      <c r="R692" s="2">
        <v>296.89214719202096</v>
      </c>
      <c r="S692" s="2">
        <f t="shared" si="118"/>
        <v>37.362993553216413</v>
      </c>
      <c r="T692" s="2">
        <f t="shared" si="119"/>
        <v>-5.2357195216409025E-2</v>
      </c>
      <c r="U692" s="2">
        <f t="shared" si="120"/>
        <v>5.954686048863353E-2</v>
      </c>
    </row>
    <row r="693" spans="1:21" x14ac:dyDescent="0.25">
      <c r="A693" t="s">
        <v>843</v>
      </c>
      <c r="B693" s="2">
        <v>6.3839999999999994E-2</v>
      </c>
      <c r="C693" s="2">
        <v>8.8999999999999995E-4</v>
      </c>
      <c r="D693" s="2">
        <v>17.433399999999999</v>
      </c>
      <c r="E693" s="2">
        <v>4.1911400000000001E-2</v>
      </c>
      <c r="F693" s="2">
        <v>0.76814000000000004</v>
      </c>
      <c r="G693" s="2">
        <v>0.26055</v>
      </c>
      <c r="H693" s="2">
        <v>-0.102702</v>
      </c>
      <c r="I693" s="2">
        <v>3.4023999999999999E-2</v>
      </c>
      <c r="J693" s="2">
        <f t="shared" si="112"/>
        <v>0.33648539999999999</v>
      </c>
      <c r="K693" s="2">
        <f t="shared" si="121"/>
        <v>37.060773839999996</v>
      </c>
      <c r="L693" s="2">
        <f t="shared" si="113"/>
        <v>258.31805856233751</v>
      </c>
      <c r="M693" s="1">
        <f t="shared" si="114"/>
        <v>8.5186808500441351E+24</v>
      </c>
      <c r="N693" s="2">
        <f t="shared" si="122"/>
        <v>276.07164485552426</v>
      </c>
      <c r="O693" s="2">
        <f t="shared" si="115"/>
        <v>37.205109014087945</v>
      </c>
      <c r="P693" s="2">
        <f t="shared" si="116"/>
        <v>-0.14433517408794927</v>
      </c>
      <c r="Q693" s="2">
        <f t="shared" si="117"/>
        <v>0.18399749508081739</v>
      </c>
      <c r="R693" s="2">
        <v>297.47606978928513</v>
      </c>
      <c r="S693" s="2">
        <f t="shared" si="118"/>
        <v>37.367260175088028</v>
      </c>
      <c r="T693" s="2">
        <f t="shared" si="119"/>
        <v>-0.30648633508803158</v>
      </c>
      <c r="U693" s="2">
        <f t="shared" si="120"/>
        <v>0.82964018905759374</v>
      </c>
    </row>
    <row r="694" spans="1:21" x14ac:dyDescent="0.25">
      <c r="A694" t="s">
        <v>844</v>
      </c>
      <c r="B694" s="2">
        <v>6.4460000000000003E-2</v>
      </c>
      <c r="C694" s="2">
        <v>9.1E-4</v>
      </c>
      <c r="D694" s="2">
        <v>17.689599999999999</v>
      </c>
      <c r="E694" s="2">
        <v>4.50032E-2</v>
      </c>
      <c r="F694" s="2">
        <v>-1.13602</v>
      </c>
      <c r="G694" s="2">
        <v>0.22345000000000001</v>
      </c>
      <c r="H694" s="2">
        <v>-0.138069</v>
      </c>
      <c r="I694" s="2">
        <v>3.6947000000000001E-2</v>
      </c>
      <c r="J694" s="2">
        <f t="shared" si="112"/>
        <v>0.30540020000000001</v>
      </c>
      <c r="K694" s="2">
        <f t="shared" si="121"/>
        <v>37.147761029999998</v>
      </c>
      <c r="L694" s="2">
        <f t="shared" si="113"/>
        <v>268.87610362618761</v>
      </c>
      <c r="M694" s="1">
        <f t="shared" si="114"/>
        <v>8.6038405673205877E+24</v>
      </c>
      <c r="N694" s="2">
        <f t="shared" si="122"/>
        <v>278.83148333730281</v>
      </c>
      <c r="O694" s="2">
        <f t="shared" si="115"/>
        <v>37.226709045618207</v>
      </c>
      <c r="P694" s="2">
        <f t="shared" si="116"/>
        <v>-7.8948015618209411E-2</v>
      </c>
      <c r="Q694" s="2">
        <f t="shared" si="117"/>
        <v>6.6825743971720988E-2</v>
      </c>
      <c r="R694" s="2">
        <v>300.49445215221812</v>
      </c>
      <c r="S694" s="2">
        <f t="shared" si="118"/>
        <v>37.389182291478818</v>
      </c>
      <c r="T694" s="2">
        <f t="shared" si="119"/>
        <v>-0.24142126147881982</v>
      </c>
      <c r="U694" s="2">
        <f t="shared" si="120"/>
        <v>0.62490269190680869</v>
      </c>
    </row>
    <row r="695" spans="1:21" x14ac:dyDescent="0.25">
      <c r="A695" t="s">
        <v>845</v>
      </c>
      <c r="B695" s="2">
        <v>6.5329999999999999E-2</v>
      </c>
      <c r="C695" s="2">
        <v>9.6000000000000002E-4</v>
      </c>
      <c r="D695" s="2">
        <v>17.540099999999999</v>
      </c>
      <c r="E695" s="2">
        <v>4.4430499999999998E-2</v>
      </c>
      <c r="F695" s="2">
        <v>1.75915</v>
      </c>
      <c r="G695" s="2">
        <v>0.28665000000000002</v>
      </c>
      <c r="H695" s="2">
        <v>-1.2541999999999999E-2</v>
      </c>
      <c r="I695" s="2">
        <v>3.1712999999999998E-2</v>
      </c>
      <c r="J695" s="2">
        <f t="shared" si="112"/>
        <v>0.36279349999999999</v>
      </c>
      <c r="K695" s="2">
        <f t="shared" si="121"/>
        <v>37.030951509999994</v>
      </c>
      <c r="L695" s="2">
        <f t="shared" si="113"/>
        <v>254.79464838836026</v>
      </c>
      <c r="M695" s="1">
        <f t="shared" si="114"/>
        <v>8.7234151483409264E+24</v>
      </c>
      <c r="N695" s="2">
        <f t="shared" si="122"/>
        <v>282.70663159632272</v>
      </c>
      <c r="O695" s="2">
        <f t="shared" si="115"/>
        <v>37.256679980401422</v>
      </c>
      <c r="P695" s="2">
        <f t="shared" si="116"/>
        <v>-0.22572847040142818</v>
      </c>
      <c r="Q695" s="2">
        <f t="shared" si="117"/>
        <v>0.38712719656349637</v>
      </c>
      <c r="R695" s="2">
        <v>304.73401548412591</v>
      </c>
      <c r="S695" s="2">
        <f t="shared" si="118"/>
        <v>37.419604672041032</v>
      </c>
      <c r="T695" s="2">
        <f t="shared" si="119"/>
        <v>-0.38865316204103806</v>
      </c>
      <c r="U695" s="2">
        <f t="shared" si="120"/>
        <v>1.1476393109489573</v>
      </c>
    </row>
    <row r="696" spans="1:21" x14ac:dyDescent="0.25">
      <c r="A696" t="s">
        <v>846</v>
      </c>
      <c r="B696" s="2">
        <v>6.6269999999999996E-2</v>
      </c>
      <c r="C696" s="2">
        <v>8.8999999999999995E-4</v>
      </c>
      <c r="D696" s="2">
        <v>17.845700000000001</v>
      </c>
      <c r="E696" s="2">
        <v>4.9268300000000001E-2</v>
      </c>
      <c r="F696" s="2">
        <v>1.3728100000000001</v>
      </c>
      <c r="G696" s="2">
        <v>0.33960000000000001</v>
      </c>
      <c r="H696" s="2">
        <v>-2.0643000000000002E-2</v>
      </c>
      <c r="I696" s="2">
        <v>4.3274E-2</v>
      </c>
      <c r="J696" s="2">
        <f t="shared" si="112"/>
        <v>0.43214229999999998</v>
      </c>
      <c r="K696" s="2">
        <f t="shared" si="121"/>
        <v>37.305115659999998</v>
      </c>
      <c r="L696" s="2">
        <f t="shared" si="113"/>
        <v>289.08338539001011</v>
      </c>
      <c r="M696" s="1">
        <f t="shared" si="114"/>
        <v>8.8527106571451717E+24</v>
      </c>
      <c r="N696" s="2">
        <f t="shared" si="122"/>
        <v>286.89681366985764</v>
      </c>
      <c r="O696" s="2">
        <f t="shared" si="115"/>
        <v>37.288628624581634</v>
      </c>
      <c r="P696" s="2">
        <f t="shared" si="116"/>
        <v>1.6487035418364826E-2</v>
      </c>
      <c r="Q696" s="2">
        <f t="shared" si="117"/>
        <v>1.4555649315174447E-3</v>
      </c>
      <c r="R696" s="2">
        <v>309.3200578976834</v>
      </c>
      <c r="S696" s="2">
        <f t="shared" si="118"/>
        <v>37.45204041398037</v>
      </c>
      <c r="T696" s="2">
        <f t="shared" si="119"/>
        <v>-0.14692475398037175</v>
      </c>
      <c r="U696" s="2">
        <f t="shared" si="120"/>
        <v>0.11559429117934433</v>
      </c>
    </row>
    <row r="697" spans="1:21" x14ac:dyDescent="0.25">
      <c r="A697">
        <v>6057</v>
      </c>
      <c r="B697" s="2">
        <v>6.6540000000000002E-2</v>
      </c>
      <c r="C697" s="2">
        <v>8.8999999999999995E-4</v>
      </c>
      <c r="D697" s="2">
        <v>18.441500000000001</v>
      </c>
      <c r="E697" s="2">
        <v>6.6281800000000002E-2</v>
      </c>
      <c r="F697" s="2">
        <v>-0.423267</v>
      </c>
      <c r="G697" s="2">
        <v>0.10888</v>
      </c>
      <c r="H697" s="2">
        <v>0.11237999999999999</v>
      </c>
      <c r="I697" s="2">
        <v>2.879E-2</v>
      </c>
      <c r="J697" s="2">
        <f t="shared" si="112"/>
        <v>0.20395180000000002</v>
      </c>
      <c r="K697" s="2">
        <f t="shared" si="121"/>
        <v>37.220530351000001</v>
      </c>
      <c r="L697" s="2">
        <f t="shared" si="113"/>
        <v>278.03922557807215</v>
      </c>
      <c r="M697" s="1">
        <f t="shared" si="114"/>
        <v>8.8898679083534018E+24</v>
      </c>
      <c r="N697" s="2">
        <f t="shared" si="122"/>
        <v>288.10099817212279</v>
      </c>
      <c r="O697" s="2">
        <f t="shared" si="115"/>
        <v>37.297723814829588</v>
      </c>
      <c r="P697" s="2">
        <f t="shared" si="116"/>
        <v>-7.7193463829587472E-2</v>
      </c>
      <c r="Q697" s="2">
        <f t="shared" si="117"/>
        <v>0.14325374125266688</v>
      </c>
      <c r="R697" s="2">
        <v>310.63835470475811</v>
      </c>
      <c r="S697" s="2">
        <f t="shared" si="118"/>
        <v>37.461275386522416</v>
      </c>
      <c r="T697" s="2">
        <f t="shared" si="119"/>
        <v>-0.24074503552241566</v>
      </c>
      <c r="U697" s="2">
        <f t="shared" si="120"/>
        <v>1.393347989134528</v>
      </c>
    </row>
    <row r="698" spans="1:21" x14ac:dyDescent="0.25">
      <c r="A698" t="s">
        <v>847</v>
      </c>
      <c r="B698" s="2">
        <v>6.7110000000000003E-2</v>
      </c>
      <c r="C698" s="2">
        <v>8.9999999999999998E-4</v>
      </c>
      <c r="D698" s="2">
        <v>17.807400000000001</v>
      </c>
      <c r="E698" s="2">
        <v>5.3369300000000001E-2</v>
      </c>
      <c r="F698" s="2">
        <v>0.79391</v>
      </c>
      <c r="G698" s="2">
        <v>0.35403000000000001</v>
      </c>
      <c r="H698" s="2">
        <v>-0.114194</v>
      </c>
      <c r="I698" s="2">
        <v>4.3203999999999999E-2</v>
      </c>
      <c r="J698" s="2">
        <f t="shared" si="112"/>
        <v>0.45060330000000004</v>
      </c>
      <c r="K698" s="2">
        <f t="shared" si="121"/>
        <v>37.474531990000003</v>
      </c>
      <c r="L698" s="2">
        <f t="shared" si="113"/>
        <v>312.54056865614467</v>
      </c>
      <c r="M698" s="1">
        <f t="shared" si="114"/>
        <v>8.9683390788762294E+24</v>
      </c>
      <c r="N698" s="2">
        <f t="shared" si="122"/>
        <v>290.64407561584028</v>
      </c>
      <c r="O698" s="2">
        <f t="shared" si="115"/>
        <v>37.31680737440162</v>
      </c>
      <c r="P698" s="2">
        <f t="shared" si="116"/>
        <v>0.15772461559838291</v>
      </c>
      <c r="Q698" s="2">
        <f t="shared" si="117"/>
        <v>0.12252091156671134</v>
      </c>
      <c r="R698" s="2">
        <v>313.42293321125931</v>
      </c>
      <c r="S698" s="2">
        <f t="shared" si="118"/>
        <v>37.480653853494928</v>
      </c>
      <c r="T698" s="2">
        <f t="shared" si="119"/>
        <v>-6.1218634949256057E-3</v>
      </c>
      <c r="U698" s="2">
        <f t="shared" si="120"/>
        <v>1.8457740974582202E-4</v>
      </c>
    </row>
    <row r="699" spans="1:21" x14ac:dyDescent="0.25">
      <c r="A699" t="s">
        <v>848</v>
      </c>
      <c r="B699" s="2">
        <v>6.7250000000000004E-2</v>
      </c>
      <c r="C699" s="2">
        <v>8.8999999999999995E-4</v>
      </c>
      <c r="D699" s="2">
        <v>18.150099999999998</v>
      </c>
      <c r="E699" s="2">
        <v>5.28724E-2</v>
      </c>
      <c r="F699" s="2">
        <v>-1.03989</v>
      </c>
      <c r="G699" s="2">
        <v>0.35338999999999998</v>
      </c>
      <c r="H699" s="2">
        <v>1.3964000000000001E-2</v>
      </c>
      <c r="I699" s="2">
        <v>4.4254000000000002E-2</v>
      </c>
      <c r="J699" s="2">
        <f t="shared" si="112"/>
        <v>0.45051639999999998</v>
      </c>
      <c r="K699" s="2">
        <f t="shared" si="121"/>
        <v>37.146528849999996</v>
      </c>
      <c r="L699" s="2">
        <f t="shared" si="113"/>
        <v>268.72357588684702</v>
      </c>
      <c r="M699" s="1">
        <f t="shared" si="114"/>
        <v>8.987618527379129E+24</v>
      </c>
      <c r="N699" s="2">
        <f t="shared" si="122"/>
        <v>291.26887999034329</v>
      </c>
      <c r="O699" s="2">
        <f t="shared" si="115"/>
        <v>37.321470429138181</v>
      </c>
      <c r="P699" s="2">
        <f t="shared" si="116"/>
        <v>-0.17494157913818498</v>
      </c>
      <c r="Q699" s="2">
        <f t="shared" si="117"/>
        <v>0.15078733816185227</v>
      </c>
      <c r="R699" s="2">
        <v>314.1071776090975</v>
      </c>
      <c r="S699" s="2">
        <f t="shared" si="118"/>
        <v>37.485389302502057</v>
      </c>
      <c r="T699" s="2">
        <f t="shared" si="119"/>
        <v>-0.33886045250206109</v>
      </c>
      <c r="U699" s="2">
        <f t="shared" si="120"/>
        <v>0.56574478940741735</v>
      </c>
    </row>
    <row r="700" spans="1:21" x14ac:dyDescent="0.25">
      <c r="A700" t="s">
        <v>849</v>
      </c>
      <c r="B700" s="2">
        <v>6.7860000000000004E-2</v>
      </c>
      <c r="C700" s="2">
        <v>8.8999999999999995E-4</v>
      </c>
      <c r="D700" s="2">
        <v>18.054099999999998</v>
      </c>
      <c r="E700" s="2">
        <v>6.9608900000000001E-2</v>
      </c>
      <c r="F700" s="2">
        <v>-0.87572499999999998</v>
      </c>
      <c r="G700" s="2">
        <v>0.25675999999999999</v>
      </c>
      <c r="H700" s="2">
        <v>-0.14735599999999999</v>
      </c>
      <c r="I700" s="2">
        <v>4.7613999999999997E-2</v>
      </c>
      <c r="J700" s="2">
        <f t="shared" si="112"/>
        <v>0.37398289999999995</v>
      </c>
      <c r="K700" s="2">
        <f t="shared" si="121"/>
        <v>37.579592704999996</v>
      </c>
      <c r="L700" s="2">
        <f t="shared" si="113"/>
        <v>328.03375927081959</v>
      </c>
      <c r="M700" s="1">
        <f t="shared" si="114"/>
        <v>9.0716486441292447E+24</v>
      </c>
      <c r="N700" s="2">
        <f t="shared" si="122"/>
        <v>293.99211061219319</v>
      </c>
      <c r="O700" s="2">
        <f t="shared" si="115"/>
        <v>37.341678380571622</v>
      </c>
      <c r="P700" s="2">
        <f t="shared" si="116"/>
        <v>0.2379143244283739</v>
      </c>
      <c r="Q700" s="2">
        <f t="shared" si="117"/>
        <v>0.40470418184763074</v>
      </c>
      <c r="R700" s="2">
        <v>317.08996731861697</v>
      </c>
      <c r="S700" s="2">
        <f t="shared" si="118"/>
        <v>37.505912506144711</v>
      </c>
      <c r="T700" s="2">
        <f t="shared" si="119"/>
        <v>7.3680198855285539E-2</v>
      </c>
      <c r="U700" s="2">
        <f t="shared" si="120"/>
        <v>3.8814865775327619E-2</v>
      </c>
    </row>
    <row r="701" spans="1:21" x14ac:dyDescent="0.25">
      <c r="A701" t="s">
        <v>850</v>
      </c>
      <c r="B701" s="2">
        <v>6.8440000000000001E-2</v>
      </c>
      <c r="C701" s="2">
        <v>1.34E-3</v>
      </c>
      <c r="D701" s="2">
        <v>17.524699999999999</v>
      </c>
      <c r="E701" s="2">
        <v>5.2796799999999998E-2</v>
      </c>
      <c r="F701" s="2">
        <v>0.68966000000000005</v>
      </c>
      <c r="G701" s="2">
        <v>0.19472</v>
      </c>
      <c r="H701" s="2">
        <v>-0.16609199999999999</v>
      </c>
      <c r="I701" s="2">
        <v>3.8661000000000001E-2</v>
      </c>
      <c r="J701" s="2">
        <f t="shared" si="112"/>
        <v>0.28617780000000004</v>
      </c>
      <c r="K701" s="2">
        <f t="shared" si="121"/>
        <v>37.33894798</v>
      </c>
      <c r="L701" s="2">
        <f t="shared" si="113"/>
        <v>293.62267843854568</v>
      </c>
      <c r="M701" s="1">
        <f t="shared" si="114"/>
        <v>9.1515865457430468E+24</v>
      </c>
      <c r="N701" s="2">
        <f t="shared" si="122"/>
        <v>296.58272157336177</v>
      </c>
      <c r="O701" s="2">
        <f t="shared" si="115"/>
        <v>37.360729230698432</v>
      </c>
      <c r="P701" s="2">
        <f t="shared" si="116"/>
        <v>-2.178125069843162E-2</v>
      </c>
      <c r="Q701" s="2">
        <f t="shared" si="117"/>
        <v>5.7928695139213863E-3</v>
      </c>
      <c r="R701" s="2">
        <v>319.92823243188025</v>
      </c>
      <c r="S701" s="2">
        <f t="shared" si="118"/>
        <v>37.525262832936306</v>
      </c>
      <c r="T701" s="2">
        <f t="shared" si="119"/>
        <v>-0.1863148529363059</v>
      </c>
      <c r="U701" s="2">
        <f t="shared" si="120"/>
        <v>0.42386062547619957</v>
      </c>
    </row>
    <row r="702" spans="1:21" x14ac:dyDescent="0.25">
      <c r="A702" t="s">
        <v>851</v>
      </c>
      <c r="B702" s="2">
        <v>6.8860000000000005E-2</v>
      </c>
      <c r="C702" s="2">
        <v>8.8999999999999995E-4</v>
      </c>
      <c r="D702" s="2">
        <v>18.122</v>
      </c>
      <c r="E702" s="2">
        <v>5.6042399999999999E-2</v>
      </c>
      <c r="F702" s="2">
        <v>-1.43923</v>
      </c>
      <c r="G702" s="2">
        <v>0.28126000000000001</v>
      </c>
      <c r="H702" s="2">
        <v>-0.120727</v>
      </c>
      <c r="I702" s="2">
        <v>3.5797000000000002E-2</v>
      </c>
      <c r="J702" s="2">
        <f t="shared" si="112"/>
        <v>0.37309940000000003</v>
      </c>
      <c r="K702" s="2">
        <f t="shared" si="121"/>
        <v>37.4813087</v>
      </c>
      <c r="L702" s="2">
        <f t="shared" si="113"/>
        <v>313.51746577917402</v>
      </c>
      <c r="M702" s="1">
        <f t="shared" si="114"/>
        <v>9.2094971857186953E+24</v>
      </c>
      <c r="N702" s="2">
        <f t="shared" si="122"/>
        <v>298.45947760098437</v>
      </c>
      <c r="O702" s="2">
        <f t="shared" si="115"/>
        <v>37.374426872487192</v>
      </c>
      <c r="P702" s="2">
        <f t="shared" si="116"/>
        <v>0.10688182751280806</v>
      </c>
      <c r="Q702" s="2">
        <f t="shared" si="117"/>
        <v>8.2065126002452957E-2</v>
      </c>
      <c r="R702" s="2">
        <v>321.98484750537597</v>
      </c>
      <c r="S702" s="2">
        <f t="shared" si="118"/>
        <v>37.539177172149323</v>
      </c>
      <c r="T702" s="2">
        <f t="shared" si="119"/>
        <v>-5.7868472149323225E-2</v>
      </c>
      <c r="U702" s="2">
        <f t="shared" si="120"/>
        <v>2.4056637895570776E-2</v>
      </c>
    </row>
    <row r="703" spans="1:21" x14ac:dyDescent="0.25">
      <c r="A703" t="s">
        <v>852</v>
      </c>
      <c r="B703" s="2">
        <v>6.8970000000000004E-2</v>
      </c>
      <c r="C703" s="2">
        <v>8.8999999999999995E-4</v>
      </c>
      <c r="D703" s="2">
        <v>18.014199999999999</v>
      </c>
      <c r="E703" s="2">
        <v>4.8576000000000001E-2</v>
      </c>
      <c r="F703" s="2">
        <v>-0.59798499999999999</v>
      </c>
      <c r="G703" s="2">
        <v>0.32917999999999997</v>
      </c>
      <c r="H703" s="2">
        <v>-4.1041000000000001E-2</v>
      </c>
      <c r="I703" s="2">
        <v>4.0784000000000001E-2</v>
      </c>
      <c r="J703" s="2">
        <f t="shared" si="112"/>
        <v>0.41853999999999997</v>
      </c>
      <c r="K703" s="2">
        <f t="shared" si="121"/>
        <v>37.247754534999999</v>
      </c>
      <c r="L703" s="2">
        <f t="shared" si="113"/>
        <v>281.54700187099161</v>
      </c>
      <c r="M703" s="1">
        <f t="shared" si="114"/>
        <v>9.2246676672699241E+24</v>
      </c>
      <c r="N703" s="2">
        <f t="shared" si="122"/>
        <v>298.95111942544315</v>
      </c>
      <c r="O703" s="2">
        <f t="shared" si="115"/>
        <v>37.378000919896124</v>
      </c>
      <c r="P703" s="2">
        <f t="shared" si="116"/>
        <v>-0.13024638489612528</v>
      </c>
      <c r="Q703" s="2">
        <f t="shared" si="117"/>
        <v>9.6840587583477883E-2</v>
      </c>
      <c r="R703" s="2">
        <v>322.5236678868518</v>
      </c>
      <c r="S703" s="2">
        <f t="shared" si="118"/>
        <v>37.542807950755673</v>
      </c>
      <c r="T703" s="2">
        <f t="shared" si="119"/>
        <v>-0.29505341575567456</v>
      </c>
      <c r="U703" s="2">
        <f t="shared" si="120"/>
        <v>0.4969667736160947</v>
      </c>
    </row>
    <row r="704" spans="1:21" x14ac:dyDescent="0.25">
      <c r="A704" t="s">
        <v>853</v>
      </c>
      <c r="B704" s="2">
        <v>7.0230000000000001E-2</v>
      </c>
      <c r="C704" s="2">
        <v>8.9999999999999998E-4</v>
      </c>
      <c r="D704" s="2">
        <v>18.209900000000001</v>
      </c>
      <c r="E704" s="2">
        <v>6.6493499999999997E-2</v>
      </c>
      <c r="F704" s="2">
        <v>-0.32319700000000001</v>
      </c>
      <c r="G704" s="2">
        <v>0.16341</v>
      </c>
      <c r="H704" s="2">
        <v>3.4077999999999997E-2</v>
      </c>
      <c r="I704" s="2">
        <v>5.5036000000000002E-2</v>
      </c>
      <c r="J704" s="2">
        <f t="shared" si="112"/>
        <v>0.28493950000000001</v>
      </c>
      <c r="K704" s="2">
        <f t="shared" si="121"/>
        <v>37.248725901</v>
      </c>
      <c r="L704" s="2">
        <f t="shared" si="113"/>
        <v>281.67297462665965</v>
      </c>
      <c r="M704" s="1">
        <f t="shared" si="114"/>
        <v>9.3985394925241669E+24</v>
      </c>
      <c r="N704" s="2">
        <f t="shared" si="122"/>
        <v>304.58592153118497</v>
      </c>
      <c r="O704" s="2">
        <f t="shared" si="115"/>
        <v>37.418549128246639</v>
      </c>
      <c r="P704" s="2">
        <f t="shared" si="116"/>
        <v>-0.16982322724663845</v>
      </c>
      <c r="Q704" s="2">
        <f t="shared" si="117"/>
        <v>0.35521300994697452</v>
      </c>
      <c r="R704" s="2">
        <v>328.7010280604527</v>
      </c>
      <c r="S704" s="2">
        <f t="shared" si="118"/>
        <v>37.584005312015719</v>
      </c>
      <c r="T704" s="2">
        <f t="shared" si="119"/>
        <v>-0.33527941101571912</v>
      </c>
      <c r="U704" s="2">
        <f t="shared" si="120"/>
        <v>1.3845493945105605</v>
      </c>
    </row>
    <row r="705" spans="1:21" x14ac:dyDescent="0.25">
      <c r="A705" t="s">
        <v>854</v>
      </c>
      <c r="B705" s="2">
        <v>7.0559999999999998E-2</v>
      </c>
      <c r="C705" s="2">
        <v>8.8999999999999995E-4</v>
      </c>
      <c r="D705" s="2">
        <v>18.202999999999999</v>
      </c>
      <c r="E705" s="2">
        <v>8.9296100000000003E-2</v>
      </c>
      <c r="F705" s="2">
        <v>-0.28166200000000002</v>
      </c>
      <c r="G705" s="2">
        <v>0.53661999999999999</v>
      </c>
      <c r="H705" s="2">
        <v>6.0505999999999997E-2</v>
      </c>
      <c r="I705" s="2">
        <v>4.2844E-2</v>
      </c>
      <c r="J705" s="2">
        <f t="shared" si="112"/>
        <v>0.66876009999999997</v>
      </c>
      <c r="K705" s="2">
        <f t="shared" si="121"/>
        <v>37.165211905999996</v>
      </c>
      <c r="L705" s="2">
        <f t="shared" si="113"/>
        <v>271.04561224220294</v>
      </c>
      <c r="M705" s="1">
        <f t="shared" si="114"/>
        <v>9.4441079824102013E+24</v>
      </c>
      <c r="N705" s="2">
        <f t="shared" si="122"/>
        <v>306.06269571463787</v>
      </c>
      <c r="O705" s="2">
        <f t="shared" si="115"/>
        <v>37.429051995380142</v>
      </c>
      <c r="P705" s="2">
        <f t="shared" si="116"/>
        <v>-0.26384008938014603</v>
      </c>
      <c r="Q705" s="2">
        <f t="shared" si="117"/>
        <v>0.15564703885697698</v>
      </c>
      <c r="R705" s="2">
        <v>330.32055376861126</v>
      </c>
      <c r="S705" s="2">
        <f t="shared" si="118"/>
        <v>37.594677989719074</v>
      </c>
      <c r="T705" s="2">
        <f t="shared" si="119"/>
        <v>-0.42946608371907757</v>
      </c>
      <c r="U705" s="2">
        <f t="shared" si="120"/>
        <v>0.41239846087009807</v>
      </c>
    </row>
    <row r="706" spans="1:21" x14ac:dyDescent="0.25">
      <c r="A706" t="s">
        <v>854</v>
      </c>
      <c r="B706" s="2">
        <v>7.0559999999999998E-2</v>
      </c>
      <c r="C706" s="2">
        <v>8.8999999999999995E-4</v>
      </c>
      <c r="D706" s="2">
        <v>18.241199999999999</v>
      </c>
      <c r="E706" s="2">
        <v>5.6567199999999998E-2</v>
      </c>
      <c r="F706" s="2">
        <v>-0.60781300000000005</v>
      </c>
      <c r="G706" s="2">
        <v>0.25964999999999999</v>
      </c>
      <c r="H706" s="2">
        <v>6.0984999999999998E-2</v>
      </c>
      <c r="I706" s="2">
        <v>3.7540999999999998E-2</v>
      </c>
      <c r="J706" s="2">
        <f t="shared" si="112"/>
        <v>0.35375819999999997</v>
      </c>
      <c r="K706" s="2">
        <f t="shared" si="121"/>
        <v>37.153968438999996</v>
      </c>
      <c r="L706" s="2">
        <f t="shared" si="113"/>
        <v>269.6458171917285</v>
      </c>
      <c r="M706" s="1">
        <f t="shared" si="114"/>
        <v>9.4441079824102013E+24</v>
      </c>
      <c r="N706" s="2">
        <f t="shared" si="122"/>
        <v>306.06269571463787</v>
      </c>
      <c r="O706" s="2">
        <f t="shared" si="115"/>
        <v>37.429051995380142</v>
      </c>
      <c r="P706" s="2">
        <f t="shared" si="116"/>
        <v>-0.27508355638014592</v>
      </c>
      <c r="Q706" s="2">
        <f t="shared" si="117"/>
        <v>0.60466694781889829</v>
      </c>
      <c r="R706" s="2">
        <v>330.32055376861126</v>
      </c>
      <c r="S706" s="2">
        <f t="shared" si="118"/>
        <v>37.594677989719074</v>
      </c>
      <c r="T706" s="2">
        <f t="shared" si="119"/>
        <v>-0.44070955071907747</v>
      </c>
      <c r="U706" s="2">
        <f t="shared" si="120"/>
        <v>1.5520006317690722</v>
      </c>
    </row>
    <row r="707" spans="1:21" x14ac:dyDescent="0.25">
      <c r="A707" t="s">
        <v>855</v>
      </c>
      <c r="B707" s="2">
        <v>7.0730000000000001E-2</v>
      </c>
      <c r="C707" s="2">
        <v>8.8999999999999995E-4</v>
      </c>
      <c r="D707" s="2">
        <v>17.8232</v>
      </c>
      <c r="E707" s="2">
        <v>3.9968999999999998E-2</v>
      </c>
      <c r="F707" s="2">
        <v>0.40962999999999999</v>
      </c>
      <c r="G707" s="2">
        <v>0.27096999999999999</v>
      </c>
      <c r="H707" s="2">
        <v>-0.154333</v>
      </c>
      <c r="I707" s="2">
        <v>3.7630999999999998E-2</v>
      </c>
      <c r="J707" s="2">
        <f t="shared" si="112"/>
        <v>0.34856999999999994</v>
      </c>
      <c r="K707" s="2">
        <f t="shared" si="121"/>
        <v>37.559477900000005</v>
      </c>
      <c r="L707" s="2">
        <f t="shared" si="113"/>
        <v>325.00914411280235</v>
      </c>
      <c r="M707" s="1">
        <f t="shared" si="114"/>
        <v>9.4675876169232361E+24</v>
      </c>
      <c r="N707" s="2">
        <f t="shared" si="122"/>
        <v>306.8236188475413</v>
      </c>
      <c r="O707" s="2">
        <f t="shared" si="115"/>
        <v>37.434443939688833</v>
      </c>
      <c r="P707" s="2">
        <f t="shared" si="116"/>
        <v>0.1250339603111712</v>
      </c>
      <c r="Q707" s="2">
        <f t="shared" si="117"/>
        <v>0.12866960316236375</v>
      </c>
      <c r="R707" s="2">
        <v>331.15512130101581</v>
      </c>
      <c r="S707" s="2">
        <f t="shared" si="118"/>
        <v>37.600157378910204</v>
      </c>
      <c r="T707" s="2">
        <f t="shared" si="119"/>
        <v>-4.0679478910199407E-2</v>
      </c>
      <c r="U707" s="2">
        <f t="shared" si="120"/>
        <v>1.3619800601446177E-2</v>
      </c>
    </row>
    <row r="708" spans="1:21" x14ac:dyDescent="0.25">
      <c r="A708" t="s">
        <v>856</v>
      </c>
      <c r="B708" s="2">
        <v>7.0830000000000004E-2</v>
      </c>
      <c r="C708" s="2">
        <v>9.1E-4</v>
      </c>
      <c r="D708" s="2">
        <v>18.7988</v>
      </c>
      <c r="E708" s="2">
        <v>0.15293000000000001</v>
      </c>
      <c r="F708" s="2">
        <v>-0.93843699999999997</v>
      </c>
      <c r="G708" s="2">
        <v>0.18326000000000001</v>
      </c>
      <c r="H708" s="2">
        <v>0.19617000000000001</v>
      </c>
      <c r="I708" s="2">
        <v>9.5695000000000002E-2</v>
      </c>
      <c r="J708" s="2">
        <f t="shared" si="112"/>
        <v>0.43188499999999996</v>
      </c>
      <c r="K708" s="2">
        <f t="shared" si="121"/>
        <v>37.239837660999996</v>
      </c>
      <c r="L708" s="2">
        <f t="shared" si="113"/>
        <v>280.52239119308825</v>
      </c>
      <c r="M708" s="1">
        <f t="shared" si="114"/>
        <v>9.4814007410444531E+24</v>
      </c>
      <c r="N708" s="2">
        <f t="shared" si="122"/>
        <v>307.27127171350332</v>
      </c>
      <c r="O708" s="2">
        <f t="shared" si="115"/>
        <v>37.437609789249223</v>
      </c>
      <c r="P708" s="2">
        <f t="shared" si="116"/>
        <v>-0.19777212824922685</v>
      </c>
      <c r="Q708" s="2">
        <f t="shared" si="117"/>
        <v>0.20969782833503853</v>
      </c>
      <c r="R708" s="2">
        <v>331.64612798345399</v>
      </c>
      <c r="S708" s="2">
        <f t="shared" si="118"/>
        <v>37.603374656065292</v>
      </c>
      <c r="T708" s="2">
        <f t="shared" si="119"/>
        <v>-0.3635369950652958</v>
      </c>
      <c r="U708" s="2">
        <f t="shared" si="120"/>
        <v>0.70853447250045098</v>
      </c>
    </row>
    <row r="709" spans="1:21" x14ac:dyDescent="0.25">
      <c r="A709" t="s">
        <v>910</v>
      </c>
      <c r="B709" s="2">
        <v>7.0889999999999995E-2</v>
      </c>
      <c r="C709" s="2">
        <v>8.8999999999999995E-4</v>
      </c>
      <c r="D709" s="2">
        <v>18.253399999999999</v>
      </c>
      <c r="E709" s="2">
        <v>9.0015200000000004E-2</v>
      </c>
      <c r="F709" s="2">
        <v>0.95018000000000002</v>
      </c>
      <c r="G709" s="2">
        <v>0.70499999999999996</v>
      </c>
      <c r="H709" s="2">
        <v>8.8566000000000006E-2</v>
      </c>
      <c r="I709" s="2">
        <v>4.8690999999999998E-2</v>
      </c>
      <c r="J709" s="2">
        <f t="shared" si="112"/>
        <v>0.84370619999999996</v>
      </c>
      <c r="K709" s="2">
        <f t="shared" si="121"/>
        <v>37.308864880000002</v>
      </c>
      <c r="L709" s="2">
        <f t="shared" si="113"/>
        <v>289.58294200872132</v>
      </c>
      <c r="M709" s="1">
        <f t="shared" si="114"/>
        <v>9.4896891752173712E+24</v>
      </c>
      <c r="N709" s="2">
        <f t="shared" si="122"/>
        <v>307.5398815717283</v>
      </c>
      <c r="O709" s="2">
        <f t="shared" si="115"/>
        <v>37.439507213946399</v>
      </c>
      <c r="P709" s="2">
        <f t="shared" si="116"/>
        <v>-0.13064233394639757</v>
      </c>
      <c r="Q709" s="2">
        <f t="shared" si="117"/>
        <v>2.3976477546208415E-2</v>
      </c>
      <c r="R709" s="2">
        <v>331.94076207066274</v>
      </c>
      <c r="S709" s="2">
        <f t="shared" si="118"/>
        <v>37.605302933561155</v>
      </c>
      <c r="T709" s="2">
        <f t="shared" si="119"/>
        <v>-0.29643805356115394</v>
      </c>
      <c r="U709" s="2">
        <f t="shared" si="120"/>
        <v>0.12344838846515926</v>
      </c>
    </row>
    <row r="710" spans="1:21" x14ac:dyDescent="0.25">
      <c r="A710">
        <v>470043</v>
      </c>
      <c r="B710" s="2">
        <v>7.0900000000000005E-2</v>
      </c>
      <c r="C710" s="2">
        <v>1.004E-2</v>
      </c>
      <c r="D710" s="2">
        <v>18.478300000000001</v>
      </c>
      <c r="E710" s="2">
        <v>4.01503E-2</v>
      </c>
      <c r="F710" s="2">
        <v>0.45622000000000001</v>
      </c>
      <c r="G710" s="2">
        <v>0.12587000000000001</v>
      </c>
      <c r="H710" s="2">
        <v>-9.3999999999999994E-5</v>
      </c>
      <c r="I710" s="2">
        <v>3.3509999999999998E-2</v>
      </c>
      <c r="J710" s="2">
        <f t="shared" si="112"/>
        <v>0.19953029999999999</v>
      </c>
      <c r="K710" s="2">
        <f t="shared" si="121"/>
        <v>37.738658560000005</v>
      </c>
      <c r="L710" s="2">
        <f t="shared" si="113"/>
        <v>352.96505616501236</v>
      </c>
      <c r="M710" s="1">
        <f t="shared" si="114"/>
        <v>9.4910706217209827E+24</v>
      </c>
      <c r="N710" s="2">
        <f t="shared" si="122"/>
        <v>307.58465120393373</v>
      </c>
      <c r="O710" s="2">
        <f t="shared" si="115"/>
        <v>37.439823299604214</v>
      </c>
      <c r="P710" s="2">
        <f t="shared" si="116"/>
        <v>0.29883526039579067</v>
      </c>
      <c r="Q710" s="2">
        <f t="shared" si="117"/>
        <v>2.243086225762938</v>
      </c>
      <c r="R710" s="2">
        <v>331.98986994488786</v>
      </c>
      <c r="S710" s="2">
        <f t="shared" si="118"/>
        <v>37.605624161078069</v>
      </c>
      <c r="T710" s="2">
        <f t="shared" si="119"/>
        <v>0.1330343989219358</v>
      </c>
      <c r="U710" s="2">
        <f t="shared" si="120"/>
        <v>0.44453933181911537</v>
      </c>
    </row>
    <row r="711" spans="1:21" x14ac:dyDescent="0.25">
      <c r="A711" t="s">
        <v>857</v>
      </c>
      <c r="B711" s="2">
        <v>7.0910000000000001E-2</v>
      </c>
      <c r="C711" s="2">
        <v>8.8999999999999995E-4</v>
      </c>
      <c r="D711" s="2">
        <v>18.238</v>
      </c>
      <c r="E711" s="2">
        <v>4.5074900000000001E-2</v>
      </c>
      <c r="F711" s="2">
        <v>0.10725</v>
      </c>
      <c r="G711" s="2">
        <v>0.29441000000000001</v>
      </c>
      <c r="H711" s="2">
        <v>4.2791999999999997E-2</v>
      </c>
      <c r="I711" s="2">
        <v>3.9570000000000001E-2</v>
      </c>
      <c r="J711" s="2">
        <f t="shared" ref="J711:J774" si="123">PeakMagnitudeError+StretchError+ColorError</f>
        <v>0.37905489999999997</v>
      </c>
      <c r="K711" s="2">
        <f t="shared" si="121"/>
        <v>37.312826790000003</v>
      </c>
      <c r="L711" s="2">
        <f t="shared" ref="L711:L774" si="124">10^((ObservedDistanceModuli-25)/5)</f>
        <v>290.11177618911159</v>
      </c>
      <c r="M711" s="1">
        <f t="shared" ref="M711:M774" si="125">-(RedShift*Age*(-2*InitialTangentVelocity+UniverseAcceleration*Age))/(2+RedShift)*(1+RedShift)</f>
        <v>9.4924520798836018E+24</v>
      </c>
      <c r="N711" s="2">
        <f t="shared" si="122"/>
        <v>307.62942121398186</v>
      </c>
      <c r="O711" s="2">
        <f t="shared" ref="O711:O774" si="126">(LOG10(T2LuminousDistance)*5+25)</f>
        <v>37.440139341925487</v>
      </c>
      <c r="P711" s="2">
        <f t="shared" ref="P711:P774" si="127">ObservedDistanceModuli-T2DistanceModuli</f>
        <v>-0.12731255192548474</v>
      </c>
      <c r="Q711" s="2">
        <f t="shared" ref="Q711:Q774" si="128">(ObservedDistanceModuli-T2DistanceModuli)^2/TotalError^2</f>
        <v>0.11280756289146168</v>
      </c>
      <c r="R711" s="2">
        <v>332.03897844567132</v>
      </c>
      <c r="S711" s="2">
        <f t="shared" ref="S711:S774" si="129">(LOG10(ΛCDMLuminousDistance)*5+25)</f>
        <v>37.605945345180167</v>
      </c>
      <c r="T711" s="2">
        <f t="shared" ref="T711:T774" si="130">ObservedDistanceModuli-ΛCDMDistanceModuli</f>
        <v>-0.29311855518016472</v>
      </c>
      <c r="U711" s="2">
        <f t="shared" ref="U711:U774" si="131">(ObservedDistanceModuli-ΛCDMDistanceModuli)^2/TotalError^2</f>
        <v>0.59797412558914365</v>
      </c>
    </row>
    <row r="712" spans="1:21" x14ac:dyDescent="0.25">
      <c r="A712" t="s">
        <v>858</v>
      </c>
      <c r="B712" s="2">
        <v>7.1160000000000001E-2</v>
      </c>
      <c r="C712" s="2">
        <v>8.8999999999999995E-4</v>
      </c>
      <c r="D712" s="2">
        <v>18.363600000000002</v>
      </c>
      <c r="E712" s="2">
        <v>4.5728900000000003E-2</v>
      </c>
      <c r="F712" s="2">
        <v>-2.3072400000000002</v>
      </c>
      <c r="G712" s="2">
        <v>0.25963999999999998</v>
      </c>
      <c r="H712" s="2">
        <v>-7.7980000000000002E-3</v>
      </c>
      <c r="I712" s="2">
        <v>4.4805999999999999E-2</v>
      </c>
      <c r="J712" s="2">
        <f t="shared" si="123"/>
        <v>0.35017490000000001</v>
      </c>
      <c r="K712" s="2">
        <f t="shared" si="121"/>
        <v>37.241843459999998</v>
      </c>
      <c r="L712" s="2">
        <f t="shared" si="124"/>
        <v>280.78163072126927</v>
      </c>
      <c r="M712" s="1">
        <f t="shared" si="125"/>
        <v>9.5269923226343957E+24</v>
      </c>
      <c r="N712" s="2">
        <f t="shared" si="122"/>
        <v>308.74879424811445</v>
      </c>
      <c r="O712" s="2">
        <f t="shared" si="126"/>
        <v>37.448026351137592</v>
      </c>
      <c r="P712" s="2">
        <f t="shared" si="127"/>
        <v>-0.20618289113759403</v>
      </c>
      <c r="Q712" s="2">
        <f t="shared" si="128"/>
        <v>0.34668513739904788</v>
      </c>
      <c r="R712" s="2">
        <v>333.2668945753482</v>
      </c>
      <c r="S712" s="2">
        <f t="shared" si="129"/>
        <v>37.613960873473275</v>
      </c>
      <c r="T712" s="2">
        <f t="shared" si="130"/>
        <v>-0.37211741347327632</v>
      </c>
      <c r="U712" s="2">
        <f t="shared" si="131"/>
        <v>1.1292496394524518</v>
      </c>
    </row>
    <row r="713" spans="1:21" x14ac:dyDescent="0.25">
      <c r="A713" t="s">
        <v>859</v>
      </c>
      <c r="B713" s="2">
        <v>7.1580000000000005E-2</v>
      </c>
      <c r="C713" s="2">
        <v>9.8999999999999999E-4</v>
      </c>
      <c r="D713" s="2">
        <v>17.6874</v>
      </c>
      <c r="E713" s="2">
        <v>4.16184E-2</v>
      </c>
      <c r="F713" s="2">
        <v>0.71914999999999996</v>
      </c>
      <c r="G713" s="2">
        <v>0.21376000000000001</v>
      </c>
      <c r="H713" s="2">
        <v>-8.1313999999999997E-2</v>
      </c>
      <c r="I713" s="2">
        <v>3.7564E-2</v>
      </c>
      <c r="J713" s="2">
        <f t="shared" si="123"/>
        <v>0.29294239999999999</v>
      </c>
      <c r="K713" s="2">
        <f t="shared" si="121"/>
        <v>37.240627869999997</v>
      </c>
      <c r="L713" s="2">
        <f t="shared" si="124"/>
        <v>280.62449318423529</v>
      </c>
      <c r="M713" s="1">
        <f t="shared" si="125"/>
        <v>9.5850363271645105E+24</v>
      </c>
      <c r="N713" s="2">
        <f t="shared" si="122"/>
        <v>310.6298723265997</v>
      </c>
      <c r="O713" s="2">
        <f t="shared" si="126"/>
        <v>37.461216090877357</v>
      </c>
      <c r="P713" s="2">
        <f t="shared" si="127"/>
        <v>-0.22058822087736019</v>
      </c>
      <c r="Q713" s="2">
        <f t="shared" si="128"/>
        <v>0.56702233402426061</v>
      </c>
      <c r="R713" s="2">
        <v>335.33067491437976</v>
      </c>
      <c r="S713" s="2">
        <f t="shared" si="129"/>
        <v>37.627366415171331</v>
      </c>
      <c r="T713" s="2">
        <f t="shared" si="130"/>
        <v>-0.38673854517133321</v>
      </c>
      <c r="U713" s="2">
        <f t="shared" si="131"/>
        <v>1.7428918847542032</v>
      </c>
    </row>
    <row r="714" spans="1:21" x14ac:dyDescent="0.25">
      <c r="A714">
        <v>370566</v>
      </c>
      <c r="B714" s="2">
        <v>7.1669999999999998E-2</v>
      </c>
      <c r="C714" s="2">
        <v>1.34E-3</v>
      </c>
      <c r="D714" s="2">
        <v>18.215299999999999</v>
      </c>
      <c r="E714" s="2">
        <v>3.6332499999999997E-2</v>
      </c>
      <c r="F714" s="2">
        <v>-0.201739</v>
      </c>
      <c r="G714" s="2">
        <v>0.10196</v>
      </c>
      <c r="H714" s="2">
        <v>-1.2933999999999999E-2</v>
      </c>
      <c r="I714" s="2">
        <v>3.3770000000000001E-2</v>
      </c>
      <c r="J714" s="2">
        <f t="shared" si="123"/>
        <v>0.17206249999999998</v>
      </c>
      <c r="K714" s="2">
        <f t="shared" si="121"/>
        <v>37.419127787000001</v>
      </c>
      <c r="L714" s="2">
        <f t="shared" si="124"/>
        <v>304.66709907453225</v>
      </c>
      <c r="M714" s="1">
        <f t="shared" si="125"/>
        <v>9.5974770016705545E+24</v>
      </c>
      <c r="N714" s="2">
        <f t="shared" si="122"/>
        <v>311.0330471296536</v>
      </c>
      <c r="O714" s="2">
        <f t="shared" si="126"/>
        <v>37.464032675416625</v>
      </c>
      <c r="P714" s="2">
        <f t="shared" si="127"/>
        <v>-4.4904888416624544E-2</v>
      </c>
      <c r="Q714" s="2">
        <f t="shared" si="128"/>
        <v>6.8110612475804203E-2</v>
      </c>
      <c r="R714" s="2">
        <v>335.7730572577218</v>
      </c>
      <c r="S714" s="2">
        <f t="shared" si="129"/>
        <v>37.630229225035478</v>
      </c>
      <c r="T714" s="2">
        <f t="shared" si="130"/>
        <v>-0.21110143803547743</v>
      </c>
      <c r="U714" s="2">
        <f t="shared" si="131"/>
        <v>1.5052544716605443</v>
      </c>
    </row>
    <row r="715" spans="1:21" x14ac:dyDescent="0.25">
      <c r="A715" t="s">
        <v>860</v>
      </c>
      <c r="B715" s="2">
        <v>7.1929999999999994E-2</v>
      </c>
      <c r="C715" s="2">
        <v>8.9999999999999998E-4</v>
      </c>
      <c r="D715" s="2">
        <v>17.924499999999998</v>
      </c>
      <c r="E715" s="2">
        <v>3.8721800000000001E-2</v>
      </c>
      <c r="F715" s="2">
        <v>1.6135999999999999</v>
      </c>
      <c r="G715" s="2">
        <v>0.30109000000000002</v>
      </c>
      <c r="H715" s="2">
        <v>-7.5971999999999998E-2</v>
      </c>
      <c r="I715" s="2">
        <v>3.6821E-2</v>
      </c>
      <c r="J715" s="2">
        <f t="shared" si="123"/>
        <v>0.37663279999999999</v>
      </c>
      <c r="K715" s="2">
        <f t="shared" si="121"/>
        <v>37.592491559999999</v>
      </c>
      <c r="L715" s="2">
        <f t="shared" si="124"/>
        <v>329.98812532249599</v>
      </c>
      <c r="M715" s="1">
        <f t="shared" si="125"/>
        <v>9.6334220265245699E+24</v>
      </c>
      <c r="N715" s="2">
        <f t="shared" si="122"/>
        <v>312.19794605127117</v>
      </c>
      <c r="O715" s="2">
        <f t="shared" si="126"/>
        <v>37.472150207572845</v>
      </c>
      <c r="P715" s="2">
        <f t="shared" si="127"/>
        <v>0.12034135242715394</v>
      </c>
      <c r="Q715" s="2">
        <f t="shared" si="128"/>
        <v>0.10209241987249944</v>
      </c>
      <c r="R715" s="2">
        <v>337.05133550238543</v>
      </c>
      <c r="S715" s="2">
        <f t="shared" si="129"/>
        <v>37.638480261441217</v>
      </c>
      <c r="T715" s="2">
        <f t="shared" si="130"/>
        <v>-4.5988701441217472E-2</v>
      </c>
      <c r="U715" s="2">
        <f t="shared" si="131"/>
        <v>1.4909600807611193E-2</v>
      </c>
    </row>
    <row r="716" spans="1:21" x14ac:dyDescent="0.25">
      <c r="A716" t="s">
        <v>911</v>
      </c>
      <c r="B716" s="2">
        <v>7.2220000000000006E-2</v>
      </c>
      <c r="C716" s="2">
        <v>8.8999999999999995E-4</v>
      </c>
      <c r="D716" s="2">
        <v>18.614999999999998</v>
      </c>
      <c r="E716" s="2">
        <v>4.6290699999999997E-2</v>
      </c>
      <c r="F716" s="2">
        <v>-0.87605299999999997</v>
      </c>
      <c r="G716" s="2">
        <v>0.10327</v>
      </c>
      <c r="H716" s="2">
        <v>4.1465000000000002E-2</v>
      </c>
      <c r="I716" s="2">
        <v>2.6092000000000001E-2</v>
      </c>
      <c r="J716" s="2">
        <f t="shared" si="123"/>
        <v>0.17565269999999999</v>
      </c>
      <c r="K716" s="2">
        <f t="shared" si="121"/>
        <v>37.549434758999993</v>
      </c>
      <c r="L716" s="2">
        <f t="shared" si="124"/>
        <v>323.5094354595833</v>
      </c>
      <c r="M716" s="1">
        <f t="shared" si="125"/>
        <v>9.6735238383150561E+24</v>
      </c>
      <c r="N716" s="2">
        <f t="shared" si="122"/>
        <v>313.49755726309735</v>
      </c>
      <c r="O716" s="2">
        <f t="shared" si="126"/>
        <v>37.481170806036374</v>
      </c>
      <c r="P716" s="2">
        <f t="shared" si="127"/>
        <v>6.826395296361909E-2</v>
      </c>
      <c r="Q716" s="2">
        <f t="shared" si="128"/>
        <v>0.15103347231884878</v>
      </c>
      <c r="R716" s="2">
        <v>338.47760646297917</v>
      </c>
      <c r="S716" s="2">
        <f t="shared" si="129"/>
        <v>37.647649706150645</v>
      </c>
      <c r="T716" s="2">
        <f t="shared" si="130"/>
        <v>-9.821494715065171E-2</v>
      </c>
      <c r="U716" s="2">
        <f t="shared" si="131"/>
        <v>0.31264070036462366</v>
      </c>
    </row>
    <row r="717" spans="1:21" x14ac:dyDescent="0.25">
      <c r="A717" t="s">
        <v>861</v>
      </c>
      <c r="B717" s="2">
        <v>7.2520000000000001E-2</v>
      </c>
      <c r="C717" s="2">
        <v>9.3000000000000005E-4</v>
      </c>
      <c r="D717" s="2">
        <v>18.1952</v>
      </c>
      <c r="E717" s="2">
        <v>8.3342299999999994E-2</v>
      </c>
      <c r="F717" s="2">
        <v>-1.4373800000000001</v>
      </c>
      <c r="G717" s="2">
        <v>0.89471999999999996</v>
      </c>
      <c r="H717" s="2">
        <v>-0.18009900000000001</v>
      </c>
      <c r="I717" s="2">
        <v>5.6028000000000001E-2</v>
      </c>
      <c r="J717" s="2">
        <f t="shared" si="123"/>
        <v>1.0340902999999999</v>
      </c>
      <c r="K717" s="2">
        <f t="shared" si="121"/>
        <v>37.740615009999999</v>
      </c>
      <c r="L717" s="2">
        <f t="shared" si="124"/>
        <v>353.28321340418984</v>
      </c>
      <c r="M717" s="1">
        <f t="shared" si="125"/>
        <v>9.7150187696732675E+24</v>
      </c>
      <c r="N717" s="2">
        <f t="shared" si="122"/>
        <v>314.84231640537337</v>
      </c>
      <c r="O717" s="2">
        <f t="shared" si="126"/>
        <v>37.49046549496402</v>
      </c>
      <c r="P717" s="2">
        <f t="shared" si="127"/>
        <v>0.25014951503597871</v>
      </c>
      <c r="Q717" s="2">
        <f t="shared" si="128"/>
        <v>5.8517046996714318E-2</v>
      </c>
      <c r="R717" s="2">
        <v>339.9536128265002</v>
      </c>
      <c r="S717" s="2">
        <f t="shared" si="129"/>
        <v>37.657098304801359</v>
      </c>
      <c r="T717" s="2">
        <f t="shared" si="130"/>
        <v>8.3516705198640295E-2</v>
      </c>
      <c r="U717" s="2">
        <f t="shared" si="131"/>
        <v>6.5227356305243385E-3</v>
      </c>
    </row>
    <row r="718" spans="1:21" x14ac:dyDescent="0.25">
      <c r="A718" t="s">
        <v>862</v>
      </c>
      <c r="B718" s="2">
        <v>7.3929999999999996E-2</v>
      </c>
      <c r="C718" s="2">
        <v>8.9999999999999998E-4</v>
      </c>
      <c r="D718" s="2">
        <v>18.021699999999999</v>
      </c>
      <c r="E718" s="2">
        <v>4.8311600000000003E-2</v>
      </c>
      <c r="F718" s="2">
        <v>0.59125000000000005</v>
      </c>
      <c r="G718" s="2">
        <v>0.24590999999999999</v>
      </c>
      <c r="H718" s="2">
        <v>-8.7634000000000004E-2</v>
      </c>
      <c r="I718" s="2">
        <v>3.9528000000000001E-2</v>
      </c>
      <c r="J718" s="2">
        <f t="shared" si="123"/>
        <v>0.33374959999999998</v>
      </c>
      <c r="K718" s="2">
        <f t="shared" si="121"/>
        <v>37.575908169999998</v>
      </c>
      <c r="L718" s="2">
        <f t="shared" si="124"/>
        <v>327.47762647042208</v>
      </c>
      <c r="M718" s="1">
        <f t="shared" si="125"/>
        <v>9.9101850978994008E+24</v>
      </c>
      <c r="N718" s="2">
        <f t="shared" si="122"/>
        <v>321.16722635355188</v>
      </c>
      <c r="O718" s="2">
        <f t="shared" si="126"/>
        <v>37.533656105511312</v>
      </c>
      <c r="P718" s="2">
        <f t="shared" si="127"/>
        <v>4.2252064488685903E-2</v>
      </c>
      <c r="Q718" s="2">
        <f t="shared" si="128"/>
        <v>1.6027078356848811E-2</v>
      </c>
      <c r="R718" s="2">
        <v>346.89837862566441</v>
      </c>
      <c r="S718" s="2">
        <f t="shared" si="129"/>
        <v>37.701011349951543</v>
      </c>
      <c r="T718" s="2">
        <f t="shared" si="130"/>
        <v>-0.12510317995154452</v>
      </c>
      <c r="U718" s="2">
        <f t="shared" si="131"/>
        <v>0.14050610354221896</v>
      </c>
    </row>
    <row r="719" spans="1:21" x14ac:dyDescent="0.25">
      <c r="A719" t="s">
        <v>863</v>
      </c>
      <c r="B719" s="2">
        <v>7.4399999999999994E-2</v>
      </c>
      <c r="C719" s="2">
        <v>8.9999999999999998E-4</v>
      </c>
      <c r="D719" s="2">
        <v>18.186399999999999</v>
      </c>
      <c r="E719" s="2">
        <v>4.7724200000000001E-2</v>
      </c>
      <c r="F719" s="2">
        <v>-0.74882899999999997</v>
      </c>
      <c r="G719" s="2">
        <v>0.15010000000000001</v>
      </c>
      <c r="H719" s="2">
        <v>-3.6856E-2</v>
      </c>
      <c r="I719" s="2">
        <v>5.3707999999999999E-2</v>
      </c>
      <c r="J719" s="2">
        <f t="shared" si="123"/>
        <v>0.25153219999999998</v>
      </c>
      <c r="K719" s="2">
        <f t="shared" si="121"/>
        <v>37.384681416999996</v>
      </c>
      <c r="L719" s="2">
        <f t="shared" si="124"/>
        <v>299.87225354533194</v>
      </c>
      <c r="M719" s="1">
        <f t="shared" si="125"/>
        <v>9.9752918479879241E+24</v>
      </c>
      <c r="N719" s="2">
        <f t="shared" si="122"/>
        <v>323.27719242747082</v>
      </c>
      <c r="O719" s="2">
        <f t="shared" si="126"/>
        <v>37.547875328620748</v>
      </c>
      <c r="P719" s="2">
        <f t="shared" si="127"/>
        <v>-0.16319391162075192</v>
      </c>
      <c r="Q719" s="2">
        <f t="shared" si="128"/>
        <v>0.42094051276475991</v>
      </c>
      <c r="R719" s="2">
        <v>349.21605989782995</v>
      </c>
      <c r="S719" s="2">
        <f t="shared" si="129"/>
        <v>37.715471040067811</v>
      </c>
      <c r="T719" s="2">
        <f t="shared" si="130"/>
        <v>-0.33078962306781534</v>
      </c>
      <c r="U719" s="2">
        <f t="shared" si="131"/>
        <v>1.7294841080569388</v>
      </c>
    </row>
    <row r="720" spans="1:21" x14ac:dyDescent="0.25">
      <c r="A720" t="s">
        <v>864</v>
      </c>
      <c r="B720" s="2">
        <v>7.4459999999999998E-2</v>
      </c>
      <c r="C720" s="2">
        <v>8.9999999999999998E-4</v>
      </c>
      <c r="D720" s="2">
        <v>18.1038</v>
      </c>
      <c r="E720" s="2">
        <v>6.1015699999999999E-2</v>
      </c>
      <c r="F720" s="2">
        <v>-0.89086500000000002</v>
      </c>
      <c r="G720" s="2">
        <v>0.37518000000000001</v>
      </c>
      <c r="H720" s="2">
        <v>-9.6392000000000005E-2</v>
      </c>
      <c r="I720" s="2">
        <v>4.6147000000000001E-2</v>
      </c>
      <c r="J720" s="2">
        <f t="shared" si="123"/>
        <v>0.48234270000000001</v>
      </c>
      <c r="K720" s="2">
        <f t="shared" si="121"/>
        <v>37.467549805000004</v>
      </c>
      <c r="L720" s="2">
        <f t="shared" si="124"/>
        <v>311.53723494906563</v>
      </c>
      <c r="M720" s="1">
        <f t="shared" si="125"/>
        <v>9.983605192779437E+24</v>
      </c>
      <c r="N720" s="2">
        <f t="shared" si="122"/>
        <v>323.54660958386449</v>
      </c>
      <c r="O720" s="2">
        <f t="shared" si="126"/>
        <v>37.549684266244171</v>
      </c>
      <c r="P720" s="2">
        <f t="shared" si="127"/>
        <v>-8.2134461244166346E-2</v>
      </c>
      <c r="Q720" s="2">
        <f t="shared" si="128"/>
        <v>2.8996087747010093E-2</v>
      </c>
      <c r="R720" s="2">
        <v>349.51203333371689</v>
      </c>
      <c r="S720" s="2">
        <f t="shared" si="129"/>
        <v>37.717310663219202</v>
      </c>
      <c r="T720" s="2">
        <f t="shared" si="130"/>
        <v>-0.24976085821919725</v>
      </c>
      <c r="U720" s="2">
        <f t="shared" si="131"/>
        <v>0.26812501626084229</v>
      </c>
    </row>
    <row r="721" spans="1:21" x14ac:dyDescent="0.25">
      <c r="A721">
        <v>7876</v>
      </c>
      <c r="B721" s="2">
        <v>7.5200000000000003E-2</v>
      </c>
      <c r="C721" s="2">
        <v>8.9999999999999998E-4</v>
      </c>
      <c r="D721" s="2">
        <v>18.151499999999999</v>
      </c>
      <c r="E721" s="2">
        <v>3.0609000000000001E-2</v>
      </c>
      <c r="F721" s="2">
        <v>0.46915000000000001</v>
      </c>
      <c r="G721" s="2">
        <v>9.3386999999999998E-2</v>
      </c>
      <c r="H721" s="2">
        <v>-2.4989999999999998E-2</v>
      </c>
      <c r="I721" s="2">
        <v>2.1045000000000001E-2</v>
      </c>
      <c r="J721" s="2">
        <f t="shared" si="123"/>
        <v>0.145041</v>
      </c>
      <c r="K721" s="2">
        <f t="shared" si="121"/>
        <v>37.49168375</v>
      </c>
      <c r="L721" s="2">
        <f t="shared" si="124"/>
        <v>315.01900105917781</v>
      </c>
      <c r="M721" s="1">
        <f t="shared" si="125"/>
        <v>1.0086170767268756E+25</v>
      </c>
      <c r="N721" s="2">
        <f t="shared" si="122"/>
        <v>326.8705334816205</v>
      </c>
      <c r="O721" s="2">
        <f t="shared" si="126"/>
        <v>37.571878859201476</v>
      </c>
      <c r="P721" s="2">
        <f t="shared" si="127"/>
        <v>-8.01951092014761E-2</v>
      </c>
      <c r="Q721" s="2">
        <f t="shared" si="128"/>
        <v>0.30571320313662248</v>
      </c>
      <c r="R721" s="2">
        <v>353.16421877690914</v>
      </c>
      <c r="S721" s="2">
        <f t="shared" si="129"/>
        <v>37.739883480545167</v>
      </c>
      <c r="T721" s="2">
        <f t="shared" si="130"/>
        <v>-0.24819973054516709</v>
      </c>
      <c r="U721" s="2">
        <f t="shared" si="131"/>
        <v>2.9283369034186713</v>
      </c>
    </row>
    <row r="722" spans="1:21" x14ac:dyDescent="0.25">
      <c r="A722" t="s">
        <v>912</v>
      </c>
      <c r="B722" s="2">
        <v>7.5200000000000003E-2</v>
      </c>
      <c r="C722" s="2">
        <v>8.9999999999999998E-4</v>
      </c>
      <c r="D722" s="2">
        <v>18.159300000000002</v>
      </c>
      <c r="E722" s="2">
        <v>2.6376699999999999E-2</v>
      </c>
      <c r="F722" s="2">
        <v>0.72204999999999997</v>
      </c>
      <c r="G722" s="2">
        <v>0.12811</v>
      </c>
      <c r="H722" s="2">
        <v>-2.5822999999999999E-2</v>
      </c>
      <c r="I722" s="2">
        <v>2.3678000000000001E-2</v>
      </c>
      <c r="J722" s="2">
        <f t="shared" si="123"/>
        <v>0.17816470000000001</v>
      </c>
      <c r="K722" s="2">
        <f t="shared" si="121"/>
        <v>37.539267340000002</v>
      </c>
      <c r="L722" s="2">
        <f t="shared" si="124"/>
        <v>321.99821782696364</v>
      </c>
      <c r="M722" s="1">
        <f t="shared" si="125"/>
        <v>1.0086170767268756E+25</v>
      </c>
      <c r="N722" s="2">
        <f t="shared" si="122"/>
        <v>326.8705334816205</v>
      </c>
      <c r="O722" s="2">
        <f t="shared" si="126"/>
        <v>37.571878859201476</v>
      </c>
      <c r="P722" s="2">
        <f t="shared" si="127"/>
        <v>-3.2611519201473982E-2</v>
      </c>
      <c r="Q722" s="2">
        <f t="shared" si="128"/>
        <v>3.3504160448517374E-2</v>
      </c>
      <c r="R722" s="2">
        <v>353.16421877690914</v>
      </c>
      <c r="S722" s="2">
        <f t="shared" si="129"/>
        <v>37.739883480545167</v>
      </c>
      <c r="T722" s="2">
        <f t="shared" si="130"/>
        <v>-0.20061614054516497</v>
      </c>
      <c r="U722" s="2">
        <f t="shared" si="131"/>
        <v>1.2679099808832852</v>
      </c>
    </row>
    <row r="723" spans="1:21" x14ac:dyDescent="0.25">
      <c r="A723" t="s">
        <v>865</v>
      </c>
      <c r="B723" s="2">
        <v>7.5600000000000001E-2</v>
      </c>
      <c r="C723" s="2">
        <v>5.0800000000000003E-3</v>
      </c>
      <c r="D723" s="2">
        <v>18.1524</v>
      </c>
      <c r="E723" s="2">
        <v>7.6392600000000005E-2</v>
      </c>
      <c r="F723" s="2">
        <v>1.12001</v>
      </c>
      <c r="G723" s="2">
        <v>0.55184999999999995</v>
      </c>
      <c r="H723" s="2">
        <v>-0.101863</v>
      </c>
      <c r="I723" s="2">
        <v>4.7675000000000002E-2</v>
      </c>
      <c r="J723" s="2">
        <f t="shared" si="123"/>
        <v>0.67591760000000001</v>
      </c>
      <c r="K723" s="2">
        <f t="shared" si="121"/>
        <v>37.828872660000002</v>
      </c>
      <c r="L723" s="2">
        <f t="shared" si="124"/>
        <v>367.93790568019875</v>
      </c>
      <c r="M723" s="1">
        <f t="shared" si="125"/>
        <v>1.0141638040322375E+25</v>
      </c>
      <c r="N723" s="2">
        <f t="shared" si="122"/>
        <v>328.66810538003051</v>
      </c>
      <c r="O723" s="2">
        <f t="shared" si="126"/>
        <v>37.583787806542439</v>
      </c>
      <c r="P723" s="2">
        <f t="shared" si="127"/>
        <v>0.2450848534575627</v>
      </c>
      <c r="Q723" s="2">
        <f t="shared" si="128"/>
        <v>0.13147568258234479</v>
      </c>
      <c r="R723" s="2">
        <v>355.13979463049242</v>
      </c>
      <c r="S723" s="2">
        <f t="shared" si="129"/>
        <v>37.751996696063266</v>
      </c>
      <c r="T723" s="2">
        <f t="shared" si="130"/>
        <v>7.6875963936736014E-2</v>
      </c>
      <c r="U723" s="2">
        <f t="shared" si="131"/>
        <v>1.2935810315492112E-2</v>
      </c>
    </row>
    <row r="724" spans="1:21" x14ac:dyDescent="0.25">
      <c r="A724" t="s">
        <v>866</v>
      </c>
      <c r="B724" s="2">
        <v>7.5749999999999998E-2</v>
      </c>
      <c r="C724" s="2">
        <v>8.9999999999999998E-4</v>
      </c>
      <c r="D724" s="2">
        <v>18.323399999999999</v>
      </c>
      <c r="E724" s="2">
        <v>5.2796200000000001E-2</v>
      </c>
      <c r="F724" s="2">
        <v>-1.9102399999999999</v>
      </c>
      <c r="G724" s="2">
        <v>0.56838999999999995</v>
      </c>
      <c r="H724" s="2">
        <v>-0.113501</v>
      </c>
      <c r="I724" s="2">
        <v>4.7351999999999998E-2</v>
      </c>
      <c r="J724" s="2">
        <f t="shared" si="123"/>
        <v>0.66853819999999986</v>
      </c>
      <c r="K724" s="2">
        <f t="shared" si="121"/>
        <v>37.590852849999997</v>
      </c>
      <c r="L724" s="2">
        <f t="shared" si="124"/>
        <v>329.73919245628235</v>
      </c>
      <c r="M724" s="1">
        <f t="shared" si="125"/>
        <v>1.0162443045038838E+25</v>
      </c>
      <c r="N724" s="2">
        <f t="shared" si="122"/>
        <v>329.34234966437543</v>
      </c>
      <c r="O724" s="2">
        <f t="shared" si="126"/>
        <v>37.588237898062772</v>
      </c>
      <c r="P724" s="2">
        <f t="shared" si="127"/>
        <v>2.6149519372253849E-3</v>
      </c>
      <c r="Q724" s="2">
        <f t="shared" si="128"/>
        <v>1.529941997937287E-5</v>
      </c>
      <c r="R724" s="2">
        <v>355.88089263590967</v>
      </c>
      <c r="S724" s="2">
        <f t="shared" si="129"/>
        <v>37.756523356069366</v>
      </c>
      <c r="T724" s="2">
        <f t="shared" si="130"/>
        <v>-0.16567050606936817</v>
      </c>
      <c r="U724" s="2">
        <f t="shared" si="131"/>
        <v>6.1409836672076078E-2</v>
      </c>
    </row>
    <row r="725" spans="1:21" x14ac:dyDescent="0.25">
      <c r="A725">
        <v>370333</v>
      </c>
      <c r="B725" s="2">
        <v>7.5880000000000003E-2</v>
      </c>
      <c r="C725" s="2">
        <v>1.34E-3</v>
      </c>
      <c r="D725" s="2">
        <v>18.238600000000002</v>
      </c>
      <c r="E725" s="2">
        <v>4.4719000000000002E-2</v>
      </c>
      <c r="F725" s="2">
        <v>0.91969000000000001</v>
      </c>
      <c r="G725" s="2">
        <v>0.16381000000000001</v>
      </c>
      <c r="H725" s="2">
        <v>-2.1725999999999999E-2</v>
      </c>
      <c r="I725" s="2">
        <v>3.7703E-2</v>
      </c>
      <c r="J725" s="2">
        <f t="shared" si="123"/>
        <v>0.24623200000000001</v>
      </c>
      <c r="K725" s="2">
        <f t="shared" si="121"/>
        <v>37.634796809999997</v>
      </c>
      <c r="L725" s="2">
        <f t="shared" si="124"/>
        <v>336.48008263564685</v>
      </c>
      <c r="M725" s="1">
        <f t="shared" si="125"/>
        <v>1.0180476156248071E+25</v>
      </c>
      <c r="N725" s="2">
        <f t="shared" si="122"/>
        <v>329.92676299796921</v>
      </c>
      <c r="O725" s="2">
        <f t="shared" si="126"/>
        <v>37.592087730362465</v>
      </c>
      <c r="P725" s="2">
        <f t="shared" si="127"/>
        <v>4.2709079637532454E-2</v>
      </c>
      <c r="Q725" s="2">
        <f t="shared" si="128"/>
        <v>3.0085098662881928E-2</v>
      </c>
      <c r="R725" s="2">
        <v>356.52329096188549</v>
      </c>
      <c r="S725" s="2">
        <f t="shared" si="129"/>
        <v>37.760439533573603</v>
      </c>
      <c r="T725" s="2">
        <f t="shared" si="130"/>
        <v>-0.12564272357360551</v>
      </c>
      <c r="U725" s="2">
        <f t="shared" si="131"/>
        <v>0.26036685601485271</v>
      </c>
    </row>
    <row r="726" spans="1:21" x14ac:dyDescent="0.25">
      <c r="A726" t="s">
        <v>867</v>
      </c>
      <c r="B726" s="2">
        <v>7.8450000000000006E-2</v>
      </c>
      <c r="C726" s="2">
        <v>9.3999999999999997E-4</v>
      </c>
      <c r="D726" s="2">
        <v>18.221900000000002</v>
      </c>
      <c r="E726" s="2">
        <v>5.6969600000000002E-2</v>
      </c>
      <c r="F726" s="2">
        <v>0.31646999999999997</v>
      </c>
      <c r="G726" s="2">
        <v>0.29992999999999997</v>
      </c>
      <c r="H726" s="2">
        <v>-2.5673999999999999E-2</v>
      </c>
      <c r="I726" s="2">
        <v>3.4789E-2</v>
      </c>
      <c r="J726" s="2">
        <f t="shared" si="123"/>
        <v>0.3916886</v>
      </c>
      <c r="K726" s="2">
        <f t="shared" si="121"/>
        <v>37.541780709999998</v>
      </c>
      <c r="L726" s="2">
        <f t="shared" si="124"/>
        <v>322.37113032648733</v>
      </c>
      <c r="M726" s="1">
        <f t="shared" si="125"/>
        <v>1.0537378026967821E+25</v>
      </c>
      <c r="N726" s="2">
        <f t="shared" si="122"/>
        <v>341.49316491348463</v>
      </c>
      <c r="O726" s="2">
        <f t="shared" si="126"/>
        <v>37.666910077861345</v>
      </c>
      <c r="P726" s="2">
        <f t="shared" si="127"/>
        <v>-0.12512936786134787</v>
      </c>
      <c r="Q726" s="2">
        <f t="shared" si="128"/>
        <v>0.10205555239148544</v>
      </c>
      <c r="R726" s="2">
        <v>369.24460296494783</v>
      </c>
      <c r="S726" s="2">
        <f t="shared" si="129"/>
        <v>37.836570780994123</v>
      </c>
      <c r="T726" s="2">
        <f t="shared" si="130"/>
        <v>-0.29479007099412513</v>
      </c>
      <c r="U726" s="2">
        <f t="shared" si="131"/>
        <v>0.56642686071351411</v>
      </c>
    </row>
    <row r="727" spans="1:21" x14ac:dyDescent="0.25">
      <c r="A727" t="s">
        <v>868</v>
      </c>
      <c r="B727" s="2">
        <v>7.8589999999999993E-2</v>
      </c>
      <c r="C727" s="2">
        <v>8.9999999999999998E-4</v>
      </c>
      <c r="D727" s="2">
        <v>18.141200000000001</v>
      </c>
      <c r="E727" s="2">
        <v>3.9335000000000002E-2</v>
      </c>
      <c r="F727" s="2">
        <v>0.56816</v>
      </c>
      <c r="G727" s="2">
        <v>0.28287000000000001</v>
      </c>
      <c r="H727" s="2">
        <v>-0.158189</v>
      </c>
      <c r="I727" s="2">
        <v>3.143E-2</v>
      </c>
      <c r="J727" s="2">
        <f t="shared" si="123"/>
        <v>0.35363500000000003</v>
      </c>
      <c r="K727" s="2">
        <f t="shared" si="121"/>
        <v>37.912851090000004</v>
      </c>
      <c r="L727" s="2">
        <f t="shared" si="124"/>
        <v>382.44608365912279</v>
      </c>
      <c r="M727" s="1">
        <f t="shared" si="125"/>
        <v>1.0556842054829607E+25</v>
      </c>
      <c r="N727" s="2">
        <f t="shared" si="122"/>
        <v>342.12395109762593</v>
      </c>
      <c r="O727" s="2">
        <f t="shared" si="126"/>
        <v>37.670917394681894</v>
      </c>
      <c r="P727" s="2">
        <f t="shared" si="127"/>
        <v>0.24193369531811015</v>
      </c>
      <c r="Q727" s="2">
        <f t="shared" si="128"/>
        <v>0.46803920702569796</v>
      </c>
      <c r="R727" s="2">
        <v>369.93877194434401</v>
      </c>
      <c r="S727" s="2">
        <f t="shared" si="129"/>
        <v>37.840649252671355</v>
      </c>
      <c r="T727" s="2">
        <f t="shared" si="130"/>
        <v>7.2201837328648821E-2</v>
      </c>
      <c r="U727" s="2">
        <f t="shared" si="131"/>
        <v>4.1685596027598922E-2</v>
      </c>
    </row>
    <row r="728" spans="1:21" x14ac:dyDescent="0.25">
      <c r="A728">
        <v>17186</v>
      </c>
      <c r="B728" s="2">
        <v>7.8750000000000001E-2</v>
      </c>
      <c r="C728" s="2">
        <v>8.9999999999999998E-4</v>
      </c>
      <c r="D728" s="2">
        <v>18.9969</v>
      </c>
      <c r="E728" s="2">
        <v>3.8154399999999998E-2</v>
      </c>
      <c r="F728" s="2">
        <v>0.62902999999999998</v>
      </c>
      <c r="G728" s="2">
        <v>0.14817</v>
      </c>
      <c r="H728" s="2">
        <v>0.11552999999999999</v>
      </c>
      <c r="I728" s="2">
        <v>2.4707E-2</v>
      </c>
      <c r="J728" s="2">
        <f t="shared" si="123"/>
        <v>0.21103140000000001</v>
      </c>
      <c r="K728" s="2">
        <f t="shared" si="121"/>
        <v>37.920758509999999</v>
      </c>
      <c r="L728" s="2">
        <f t="shared" si="124"/>
        <v>383.84130044022658</v>
      </c>
      <c r="M728" s="1">
        <f t="shared" si="125"/>
        <v>1.0579089425295036E+25</v>
      </c>
      <c r="N728" s="2">
        <f t="shared" si="122"/>
        <v>342.84493927246399</v>
      </c>
      <c r="O728" s="2">
        <f t="shared" si="126"/>
        <v>37.675488716181178</v>
      </c>
      <c r="P728" s="2">
        <f t="shared" si="127"/>
        <v>0.24526979381882086</v>
      </c>
      <c r="Q728" s="2">
        <f t="shared" si="128"/>
        <v>1.3508090817165643</v>
      </c>
      <c r="R728" s="2">
        <v>370.73225694274345</v>
      </c>
      <c r="S728" s="2">
        <f t="shared" si="129"/>
        <v>37.845301875423857</v>
      </c>
      <c r="T728" s="2">
        <f t="shared" si="130"/>
        <v>7.5456634576141823E-2</v>
      </c>
      <c r="U728" s="2">
        <f t="shared" si="131"/>
        <v>0.12784999125891716</v>
      </c>
    </row>
    <row r="729" spans="1:21" x14ac:dyDescent="0.25">
      <c r="A729" t="s">
        <v>913</v>
      </c>
      <c r="B729" s="2">
        <v>7.8750000000000001E-2</v>
      </c>
      <c r="C729" s="2">
        <v>8.9999999999999998E-4</v>
      </c>
      <c r="D729" s="2">
        <v>18.957899999999999</v>
      </c>
      <c r="E729" s="2">
        <v>2.8658599999999999E-2</v>
      </c>
      <c r="F729" s="2">
        <v>0.48448000000000002</v>
      </c>
      <c r="G729" s="2">
        <v>0.14000000000000001</v>
      </c>
      <c r="H729" s="2">
        <v>9.0691999999999995E-2</v>
      </c>
      <c r="I729" s="2">
        <v>2.4597000000000001E-2</v>
      </c>
      <c r="J729" s="2">
        <f t="shared" si="123"/>
        <v>0.19325560000000003</v>
      </c>
      <c r="K729" s="2">
        <f t="shared" si="121"/>
        <v>37.938252599999998</v>
      </c>
      <c r="L729" s="2">
        <f t="shared" si="124"/>
        <v>386.94614116571461</v>
      </c>
      <c r="M729" s="1">
        <f t="shared" si="125"/>
        <v>1.0579089425295036E+25</v>
      </c>
      <c r="N729" s="2">
        <f t="shared" si="122"/>
        <v>342.84493927246399</v>
      </c>
      <c r="O729" s="2">
        <f t="shared" si="126"/>
        <v>37.675488716181178</v>
      </c>
      <c r="P729" s="2">
        <f t="shared" si="127"/>
        <v>0.26276388381882043</v>
      </c>
      <c r="Q729" s="2">
        <f t="shared" si="128"/>
        <v>1.8487031022382041</v>
      </c>
      <c r="R729" s="2">
        <v>370.73225694274345</v>
      </c>
      <c r="S729" s="2">
        <f t="shared" si="129"/>
        <v>37.845301875423857</v>
      </c>
      <c r="T729" s="2">
        <f t="shared" si="130"/>
        <v>9.2950724576141397E-2</v>
      </c>
      <c r="U729" s="2">
        <f t="shared" si="131"/>
        <v>0.23133502114087237</v>
      </c>
    </row>
    <row r="730" spans="1:21" x14ac:dyDescent="0.25">
      <c r="A730">
        <v>560033</v>
      </c>
      <c r="B730" s="2">
        <v>7.8950000000000006E-2</v>
      </c>
      <c r="C730" s="2">
        <v>1.004E-2</v>
      </c>
      <c r="D730" s="2">
        <v>18.801600000000001</v>
      </c>
      <c r="E730" s="2">
        <v>4.3132299999999998E-2</v>
      </c>
      <c r="F730" s="2">
        <v>-0.248002</v>
      </c>
      <c r="G730" s="2">
        <v>0.14996000000000001</v>
      </c>
      <c r="H730" s="2">
        <v>9.6780000000000005E-2</v>
      </c>
      <c r="I730" s="2">
        <v>2.9915000000000001E-2</v>
      </c>
      <c r="J730" s="2">
        <f t="shared" si="123"/>
        <v>0.22300729999999999</v>
      </c>
      <c r="K730" s="2">
        <f t="shared" si="121"/>
        <v>37.655222305999999</v>
      </c>
      <c r="L730" s="2">
        <f t="shared" si="124"/>
        <v>339.66004374401331</v>
      </c>
      <c r="M730" s="1">
        <f t="shared" si="125"/>
        <v>1.0606902788170752E+25</v>
      </c>
      <c r="N730" s="2">
        <f t="shared" si="122"/>
        <v>343.74630897667384</v>
      </c>
      <c r="O730" s="2">
        <f t="shared" si="126"/>
        <v>37.681190217832771</v>
      </c>
      <c r="P730" s="2">
        <f t="shared" si="127"/>
        <v>-2.5967911832772472E-2</v>
      </c>
      <c r="Q730" s="2">
        <f t="shared" si="128"/>
        <v>1.3559257133718671E-2</v>
      </c>
      <c r="R730" s="2">
        <v>371.72433667983455</v>
      </c>
      <c r="S730" s="2">
        <f t="shared" si="129"/>
        <v>37.851104975774142</v>
      </c>
      <c r="T730" s="2">
        <f t="shared" si="130"/>
        <v>-0.19588266977414293</v>
      </c>
      <c r="U730" s="2">
        <f t="shared" si="131"/>
        <v>0.77153186919647021</v>
      </c>
    </row>
    <row r="731" spans="1:21" x14ac:dyDescent="0.25">
      <c r="A731">
        <v>12779</v>
      </c>
      <c r="B731" s="2">
        <v>7.9060000000000005E-2</v>
      </c>
      <c r="C731" s="2">
        <v>8.9999999999999998E-4</v>
      </c>
      <c r="D731" s="2">
        <v>18.948899999999998</v>
      </c>
      <c r="E731" s="2">
        <v>6.7024500000000001E-2</v>
      </c>
      <c r="F731" s="2">
        <v>-0.63005999999999995</v>
      </c>
      <c r="G731" s="2">
        <v>0.24929999999999999</v>
      </c>
      <c r="H731" s="2">
        <v>0.10798000000000001</v>
      </c>
      <c r="I731" s="2">
        <v>3.2148999999999997E-2</v>
      </c>
      <c r="J731" s="2">
        <f t="shared" si="123"/>
        <v>0.34847349999999999</v>
      </c>
      <c r="K731" s="2">
        <f t="shared" si="121"/>
        <v>37.711303779999994</v>
      </c>
      <c r="L731" s="2">
        <f t="shared" si="124"/>
        <v>348.54652404563063</v>
      </c>
      <c r="M731" s="1">
        <f t="shared" si="125"/>
        <v>1.0622202102696605E+25</v>
      </c>
      <c r="N731" s="2">
        <f t="shared" si="122"/>
        <v>344.24212599349431</v>
      </c>
      <c r="O731" s="2">
        <f t="shared" si="126"/>
        <v>37.684320076138121</v>
      </c>
      <c r="P731" s="2">
        <f t="shared" si="127"/>
        <v>2.6983703861873209E-2</v>
      </c>
      <c r="Q731" s="2">
        <f t="shared" si="128"/>
        <v>5.9960274059868241E-3</v>
      </c>
      <c r="R731" s="2">
        <v>372.27008636264179</v>
      </c>
      <c r="S731" s="2">
        <f t="shared" si="129"/>
        <v>37.854290700168228</v>
      </c>
      <c r="T731" s="2">
        <f t="shared" si="130"/>
        <v>-0.14298692016823367</v>
      </c>
      <c r="U731" s="2">
        <f t="shared" si="131"/>
        <v>0.16836550179978671</v>
      </c>
    </row>
    <row r="732" spans="1:21" x14ac:dyDescent="0.25">
      <c r="A732" t="s">
        <v>869</v>
      </c>
      <c r="B732" s="2">
        <v>7.9310000000000005E-2</v>
      </c>
      <c r="C732" s="2">
        <v>8.9999999999999998E-4</v>
      </c>
      <c r="D732" s="2">
        <v>18.3565</v>
      </c>
      <c r="E732" s="2">
        <v>4.3554900000000001E-2</v>
      </c>
      <c r="F732" s="2">
        <v>-0.91459500000000005</v>
      </c>
      <c r="G732" s="2">
        <v>0.23732</v>
      </c>
      <c r="H732" s="2">
        <v>-1.7322000000000001E-2</v>
      </c>
      <c r="I732" s="2">
        <v>3.2913999999999999E-2</v>
      </c>
      <c r="J732" s="2">
        <f t="shared" si="123"/>
        <v>0.31378889999999998</v>
      </c>
      <c r="K732" s="2">
        <f t="shared" si="121"/>
        <v>37.469272395000004</v>
      </c>
      <c r="L732" s="2">
        <f t="shared" si="124"/>
        <v>311.78446988387628</v>
      </c>
      <c r="M732" s="1">
        <f t="shared" si="125"/>
        <v>1.0656978456746602E+25</v>
      </c>
      <c r="N732" s="2">
        <f t="shared" si="122"/>
        <v>345.36915087371517</v>
      </c>
      <c r="O732" s="2">
        <f t="shared" si="126"/>
        <v>37.691417714164572</v>
      </c>
      <c r="P732" s="2">
        <f t="shared" si="127"/>
        <v>-0.22214531916456792</v>
      </c>
      <c r="Q732" s="2">
        <f t="shared" si="128"/>
        <v>0.50118628706319723</v>
      </c>
      <c r="R732" s="2">
        <v>373.51070579936521</v>
      </c>
      <c r="S732" s="2">
        <f t="shared" si="129"/>
        <v>37.861515271760503</v>
      </c>
      <c r="T732" s="2">
        <f t="shared" si="130"/>
        <v>-0.3922428767604984</v>
      </c>
      <c r="U732" s="2">
        <f t="shared" si="131"/>
        <v>1.5625537926820321</v>
      </c>
    </row>
    <row r="733" spans="1:21" x14ac:dyDescent="0.25">
      <c r="A733">
        <v>350316</v>
      </c>
      <c r="B733" s="2">
        <v>7.9909999999999995E-2</v>
      </c>
      <c r="C733" s="2">
        <v>1.3500000000000001E-3</v>
      </c>
      <c r="D733" s="2">
        <v>18.260300000000001</v>
      </c>
      <c r="E733" s="2">
        <v>3.8239000000000002E-2</v>
      </c>
      <c r="F733" s="2">
        <v>-0.42753799999999997</v>
      </c>
      <c r="G733" s="2">
        <v>8.6026000000000005E-2</v>
      </c>
      <c r="H733" s="2">
        <v>-7.1956000000000006E-2</v>
      </c>
      <c r="I733" s="2">
        <v>2.7541E-2</v>
      </c>
      <c r="J733" s="2">
        <f t="shared" si="123"/>
        <v>0.15180600000000002</v>
      </c>
      <c r="K733" s="2">
        <f t="shared" si="121"/>
        <v>37.615674194</v>
      </c>
      <c r="L733" s="2">
        <f t="shared" si="124"/>
        <v>333.52995033817308</v>
      </c>
      <c r="M733" s="1">
        <f t="shared" si="125"/>
        <v>1.0740471072720049E+25</v>
      </c>
      <c r="N733" s="2">
        <f t="shared" si="122"/>
        <v>348.07496228170572</v>
      </c>
      <c r="O733" s="2">
        <f t="shared" si="126"/>
        <v>37.708363923747356</v>
      </c>
      <c r="P733" s="2">
        <f t="shared" si="127"/>
        <v>-9.2689729747355898E-2</v>
      </c>
      <c r="Q733" s="2">
        <f t="shared" si="128"/>
        <v>0.3728081155234047</v>
      </c>
      <c r="R733" s="2">
        <v>376.48977425995878</v>
      </c>
      <c r="S733" s="2">
        <f t="shared" si="129"/>
        <v>37.878765924691791</v>
      </c>
      <c r="T733" s="2">
        <f t="shared" si="130"/>
        <v>-0.26309173069179081</v>
      </c>
      <c r="U733" s="2">
        <f t="shared" si="131"/>
        <v>3.0035614506785935</v>
      </c>
    </row>
    <row r="734" spans="1:21" x14ac:dyDescent="0.25">
      <c r="A734" t="s">
        <v>870</v>
      </c>
      <c r="B734" s="2">
        <v>8.0089999999999995E-2</v>
      </c>
      <c r="C734" s="2">
        <v>8.9999999999999998E-4</v>
      </c>
      <c r="D734" s="2">
        <v>18.186699999999998</v>
      </c>
      <c r="E734" s="2">
        <v>2.9248199999999999E-2</v>
      </c>
      <c r="F734" s="2">
        <v>0.28209000000000001</v>
      </c>
      <c r="G734" s="2">
        <v>5.0407E-2</v>
      </c>
      <c r="H734" s="2">
        <v>-7.4453000000000005E-2</v>
      </c>
      <c r="I734" s="2">
        <v>2.3664999999999999E-2</v>
      </c>
      <c r="J734" s="2">
        <f t="shared" si="123"/>
        <v>0.1033202</v>
      </c>
      <c r="K734" s="2">
        <f t="shared" si="121"/>
        <v>37.65420512</v>
      </c>
      <c r="L734" s="2">
        <f t="shared" si="124"/>
        <v>339.50097355208322</v>
      </c>
      <c r="M734" s="1">
        <f t="shared" si="125"/>
        <v>1.0765526937865783E+25</v>
      </c>
      <c r="N734" s="2">
        <f t="shared" si="122"/>
        <v>348.88696757053225</v>
      </c>
      <c r="O734" s="2">
        <f t="shared" si="126"/>
        <v>37.713423734917349</v>
      </c>
      <c r="P734" s="2">
        <f t="shared" si="127"/>
        <v>-5.9218614917348589E-2</v>
      </c>
      <c r="Q734" s="2">
        <f t="shared" si="128"/>
        <v>0.32850804848291959</v>
      </c>
      <c r="R734" s="2">
        <v>377.38393008583347</v>
      </c>
      <c r="S734" s="2">
        <f t="shared" si="129"/>
        <v>37.88391701460246</v>
      </c>
      <c r="T734" s="2">
        <f t="shared" si="130"/>
        <v>-0.22971189460245967</v>
      </c>
      <c r="U734" s="2">
        <f t="shared" si="131"/>
        <v>4.9430669330102397</v>
      </c>
    </row>
    <row r="735" spans="1:21" x14ac:dyDescent="0.25">
      <c r="A735">
        <v>12950</v>
      </c>
      <c r="B735" s="2">
        <v>8.1670000000000006E-2</v>
      </c>
      <c r="C735" s="2">
        <v>8.9999999999999998E-4</v>
      </c>
      <c r="D735" s="2">
        <v>18.697199999999999</v>
      </c>
      <c r="E735" s="2">
        <v>3.5244499999999998E-2</v>
      </c>
      <c r="F735" s="2">
        <v>-0.39649600000000002</v>
      </c>
      <c r="G735" s="2">
        <v>8.3121E-2</v>
      </c>
      <c r="H735" s="2">
        <v>2.7175999999999999E-2</v>
      </c>
      <c r="I735" s="2">
        <v>2.2079000000000001E-2</v>
      </c>
      <c r="J735" s="2">
        <f t="shared" si="123"/>
        <v>0.1404445</v>
      </c>
      <c r="K735" s="2">
        <f t="shared" si="121"/>
        <v>37.746854208000002</v>
      </c>
      <c r="L735" s="2">
        <f t="shared" si="124"/>
        <v>354.29974650213234</v>
      </c>
      <c r="M735" s="1">
        <f t="shared" si="125"/>
        <v>1.0985621614354291E+25</v>
      </c>
      <c r="N735" s="2">
        <f t="shared" si="122"/>
        <v>356.01975026678878</v>
      </c>
      <c r="O735" s="2">
        <f t="shared" si="126"/>
        <v>37.757370456071691</v>
      </c>
      <c r="P735" s="2">
        <f t="shared" si="127"/>
        <v>-1.0516248071688494E-2</v>
      </c>
      <c r="Q735" s="2">
        <f t="shared" si="128"/>
        <v>5.6067626550853553E-3</v>
      </c>
      <c r="R735" s="2">
        <v>385.2412446659319</v>
      </c>
      <c r="S735" s="2">
        <f t="shared" si="129"/>
        <v>37.928663886705934</v>
      </c>
      <c r="T735" s="2">
        <f t="shared" si="130"/>
        <v>-0.18180967870593179</v>
      </c>
      <c r="U735" s="2">
        <f t="shared" si="131"/>
        <v>1.6758090292148529</v>
      </c>
    </row>
    <row r="736" spans="1:21" x14ac:dyDescent="0.25">
      <c r="A736">
        <v>130308</v>
      </c>
      <c r="B736" s="2">
        <v>8.2449999999999996E-2</v>
      </c>
      <c r="C736" s="2">
        <v>8.9999999999999998E-4</v>
      </c>
      <c r="D736" s="2">
        <v>18.9741</v>
      </c>
      <c r="E736" s="2">
        <v>4.2026599999999997E-2</v>
      </c>
      <c r="F736" s="2">
        <v>-1.0191399999999999</v>
      </c>
      <c r="G736" s="2">
        <v>0.17563000000000001</v>
      </c>
      <c r="H736" s="2">
        <v>9.1493000000000005E-2</v>
      </c>
      <c r="I736" s="2">
        <v>3.1230000000000001E-2</v>
      </c>
      <c r="J736" s="2">
        <f t="shared" si="123"/>
        <v>0.24888660000000001</v>
      </c>
      <c r="K736" s="2">
        <f t="shared" si="121"/>
        <v>37.73091333</v>
      </c>
      <c r="L736" s="2">
        <f t="shared" si="124"/>
        <v>351.70833936008898</v>
      </c>
      <c r="M736" s="1">
        <f t="shared" si="125"/>
        <v>1.1094381641551384E+25</v>
      </c>
      <c r="N736" s="2">
        <f t="shared" si="122"/>
        <v>359.5444227050898</v>
      </c>
      <c r="O736" s="2">
        <f t="shared" si="126"/>
        <v>37.77876278157531</v>
      </c>
      <c r="P736" s="2">
        <f t="shared" si="127"/>
        <v>-4.7849451575309843E-2</v>
      </c>
      <c r="Q736" s="2">
        <f t="shared" si="128"/>
        <v>3.696161160678782E-2</v>
      </c>
      <c r="R736" s="2">
        <v>389.1258682528624</v>
      </c>
      <c r="S736" s="2">
        <f t="shared" si="129"/>
        <v>37.950450513644071</v>
      </c>
      <c r="T736" s="2">
        <f t="shared" si="130"/>
        <v>-0.21953718364407138</v>
      </c>
      <c r="U736" s="2">
        <f t="shared" si="131"/>
        <v>0.77806010452662167</v>
      </c>
    </row>
    <row r="737" spans="1:21" x14ac:dyDescent="0.25">
      <c r="A737">
        <v>12898</v>
      </c>
      <c r="B737" s="2">
        <v>8.2820000000000005E-2</v>
      </c>
      <c r="C737" s="2">
        <v>8.9999999999999998E-4</v>
      </c>
      <c r="D737" s="2">
        <v>18.776</v>
      </c>
      <c r="E737" s="2">
        <v>3.1479300000000002E-2</v>
      </c>
      <c r="F737" s="2">
        <v>-6.3566999999999999E-2</v>
      </c>
      <c r="G737" s="2">
        <v>8.5750000000000007E-2</v>
      </c>
      <c r="H737" s="2">
        <v>6.8219000000000002E-2</v>
      </c>
      <c r="I737" s="2">
        <v>2.1418E-2</v>
      </c>
      <c r="J737" s="2">
        <f t="shared" si="123"/>
        <v>0.1386473</v>
      </c>
      <c r="K737" s="2">
        <f t="shared" si="121"/>
        <v>37.746130180999998</v>
      </c>
      <c r="L737" s="2">
        <f t="shared" si="124"/>
        <v>354.1816331793728</v>
      </c>
      <c r="M737" s="1">
        <f t="shared" si="125"/>
        <v>1.1145997335419975E+25</v>
      </c>
      <c r="N737" s="2">
        <f t="shared" si="122"/>
        <v>361.21717342289452</v>
      </c>
      <c r="O737" s="2">
        <f t="shared" si="126"/>
        <v>37.788841949424111</v>
      </c>
      <c r="P737" s="2">
        <f t="shared" si="127"/>
        <v>-4.2711768424112506E-2</v>
      </c>
      <c r="Q737" s="2">
        <f t="shared" si="128"/>
        <v>9.4901324374679172E-2</v>
      </c>
      <c r="R737" s="2">
        <v>390.96988956050325</v>
      </c>
      <c r="S737" s="2">
        <f t="shared" si="129"/>
        <v>37.960716558062948</v>
      </c>
      <c r="T737" s="2">
        <f t="shared" si="130"/>
        <v>-0.21458637706295036</v>
      </c>
      <c r="U737" s="2">
        <f t="shared" si="131"/>
        <v>2.3954188443834767</v>
      </c>
    </row>
    <row r="738" spans="1:21" x14ac:dyDescent="0.25">
      <c r="A738">
        <v>12781</v>
      </c>
      <c r="B738" s="2">
        <v>8.3089999999999997E-2</v>
      </c>
      <c r="C738" s="2">
        <v>9.2000000000000003E-4</v>
      </c>
      <c r="D738" s="2">
        <v>19.1417</v>
      </c>
      <c r="E738" s="2">
        <v>4.0181599999999998E-2</v>
      </c>
      <c r="F738" s="2">
        <v>-1.83569</v>
      </c>
      <c r="G738" s="2">
        <v>0.18894</v>
      </c>
      <c r="H738" s="2">
        <v>4.1548000000000002E-2</v>
      </c>
      <c r="I738" s="2">
        <v>2.6794999999999999E-2</v>
      </c>
      <c r="J738" s="2">
        <f t="shared" si="123"/>
        <v>0.25591659999999999</v>
      </c>
      <c r="K738" s="2">
        <f t="shared" ref="K738:K801" si="132">PeakMagnitude+α*(Stretch-1)-β*Color-Mb</f>
        <v>37.934808329999996</v>
      </c>
      <c r="L738" s="2">
        <f t="shared" si="124"/>
        <v>386.33287499044212</v>
      </c>
      <c r="M738" s="1">
        <f t="shared" si="125"/>
        <v>1.1183672743656987E+25</v>
      </c>
      <c r="N738" s="2">
        <f t="shared" si="122"/>
        <v>362.43815025084336</v>
      </c>
      <c r="O738" s="2">
        <f t="shared" si="126"/>
        <v>37.79616952630694</v>
      </c>
      <c r="P738" s="2">
        <f t="shared" si="127"/>
        <v>0.13863880369305548</v>
      </c>
      <c r="Q738" s="2">
        <f t="shared" si="128"/>
        <v>0.29347606675693599</v>
      </c>
      <c r="R738" s="2">
        <v>392.31606056847181</v>
      </c>
      <c r="S738" s="2">
        <f t="shared" si="129"/>
        <v>37.968180437837212</v>
      </c>
      <c r="T738" s="2">
        <f t="shared" si="130"/>
        <v>-3.3372107837216447E-2</v>
      </c>
      <c r="U738" s="2">
        <f t="shared" si="131"/>
        <v>1.7004754330977642E-2</v>
      </c>
    </row>
    <row r="739" spans="1:21" x14ac:dyDescent="0.25">
      <c r="A739" t="s">
        <v>871</v>
      </c>
      <c r="B739" s="2">
        <v>8.4099999999999994E-2</v>
      </c>
      <c r="C739" s="2">
        <v>9.1E-4</v>
      </c>
      <c r="D739" s="2">
        <v>18.878799999999998</v>
      </c>
      <c r="E739" s="2">
        <v>6.6835900000000004E-2</v>
      </c>
      <c r="F739" s="2">
        <v>0.96911999999999998</v>
      </c>
      <c r="G739" s="2">
        <v>0.35371999999999998</v>
      </c>
      <c r="H739" s="2">
        <v>0.13583000000000001</v>
      </c>
      <c r="I739" s="2">
        <v>4.3539000000000001E-2</v>
      </c>
      <c r="J739" s="2">
        <f t="shared" si="123"/>
        <v>0.46409489999999998</v>
      </c>
      <c r="K739" s="2">
        <f t="shared" si="132"/>
        <v>37.78911274</v>
      </c>
      <c r="L739" s="2">
        <f t="shared" si="124"/>
        <v>361.26222133837007</v>
      </c>
      <c r="M739" s="1">
        <f t="shared" si="125"/>
        <v>1.1324680700407814E+25</v>
      </c>
      <c r="N739" s="2">
        <f t="shared" ref="N739:N802" si="133">M739/Mpc</f>
        <v>367.0079069119015</v>
      </c>
      <c r="O739" s="2">
        <f t="shared" si="126"/>
        <v>37.82337710451953</v>
      </c>
      <c r="P739" s="2">
        <f t="shared" si="127"/>
        <v>-3.4264364519529522E-2</v>
      </c>
      <c r="Q739" s="2">
        <f t="shared" si="128"/>
        <v>5.4509446408853579E-3</v>
      </c>
      <c r="R739" s="2">
        <v>397.355728606936</v>
      </c>
      <c r="S739" s="2">
        <f t="shared" si="129"/>
        <v>37.995897392722121</v>
      </c>
      <c r="T739" s="2">
        <f t="shared" si="130"/>
        <v>-0.20678465272212065</v>
      </c>
      <c r="U739" s="2">
        <f t="shared" si="131"/>
        <v>0.19852856977462521</v>
      </c>
    </row>
    <row r="740" spans="1:21" x14ac:dyDescent="0.25">
      <c r="A740">
        <v>3592</v>
      </c>
      <c r="B740" s="2">
        <v>8.5720000000000005E-2</v>
      </c>
      <c r="C740" s="2">
        <v>9.1E-4</v>
      </c>
      <c r="D740" s="2">
        <v>18.5167</v>
      </c>
      <c r="E740" s="2">
        <v>3.0117499999999998E-2</v>
      </c>
      <c r="F740" s="2">
        <v>-0.15373100000000001</v>
      </c>
      <c r="G740" s="2">
        <v>7.1465000000000001E-2</v>
      </c>
      <c r="H740" s="2">
        <v>-3.9793000000000002E-2</v>
      </c>
      <c r="I740" s="2">
        <v>2.0539999999999999E-2</v>
      </c>
      <c r="J740" s="2">
        <f t="shared" si="123"/>
        <v>0.12212249999999999</v>
      </c>
      <c r="K740" s="2">
        <f t="shared" si="132"/>
        <v>37.811653633000006</v>
      </c>
      <c r="L740" s="2">
        <f t="shared" si="124"/>
        <v>365.03182238178522</v>
      </c>
      <c r="M740" s="1">
        <f t="shared" si="125"/>
        <v>1.1551095489815138E+25</v>
      </c>
      <c r="N740" s="2">
        <f t="shared" si="133"/>
        <v>374.34551051879953</v>
      </c>
      <c r="O740" s="2">
        <f t="shared" si="126"/>
        <v>37.866363145266014</v>
      </c>
      <c r="P740" s="2">
        <f t="shared" si="127"/>
        <v>-5.4709512266008176E-2</v>
      </c>
      <c r="Q740" s="2">
        <f t="shared" si="128"/>
        <v>0.20069396520429506</v>
      </c>
      <c r="R740" s="2">
        <v>405.45229544463871</v>
      </c>
      <c r="S740" s="2">
        <f t="shared" si="129"/>
        <v>38.039698817471852</v>
      </c>
      <c r="T740" s="2">
        <f t="shared" si="130"/>
        <v>-0.22804518447184563</v>
      </c>
      <c r="U740" s="2">
        <f t="shared" si="131"/>
        <v>3.486987890763984</v>
      </c>
    </row>
    <row r="741" spans="1:21" x14ac:dyDescent="0.25">
      <c r="A741" t="s">
        <v>872</v>
      </c>
      <c r="B741" s="2">
        <v>8.7040000000000006E-2</v>
      </c>
      <c r="C741" s="2">
        <v>1.0300000000000001E-3</v>
      </c>
      <c r="D741" s="2">
        <v>18.651499999999999</v>
      </c>
      <c r="E741" s="2">
        <v>5.2701600000000001E-2</v>
      </c>
      <c r="F741" s="2">
        <v>0.81157999999999997</v>
      </c>
      <c r="G741" s="2">
        <v>0.42442999999999997</v>
      </c>
      <c r="H741" s="2">
        <v>5.3499999999999999E-2</v>
      </c>
      <c r="I741" s="2">
        <v>3.8525999999999998E-2</v>
      </c>
      <c r="J741" s="2">
        <f t="shared" si="123"/>
        <v>0.51565759999999994</v>
      </c>
      <c r="K741" s="2">
        <f t="shared" si="132"/>
        <v>37.796347259999997</v>
      </c>
      <c r="L741" s="2">
        <f t="shared" si="124"/>
        <v>362.46781680658893</v>
      </c>
      <c r="M741" s="1">
        <f t="shared" si="125"/>
        <v>1.1735803089718432E+25</v>
      </c>
      <c r="N741" s="2">
        <f t="shared" si="133"/>
        <v>380.33147616538838</v>
      </c>
      <c r="O741" s="2">
        <f t="shared" si="126"/>
        <v>37.900811345165508</v>
      </c>
      <c r="P741" s="2">
        <f t="shared" si="127"/>
        <v>-0.10446408516551031</v>
      </c>
      <c r="Q741" s="2">
        <f t="shared" si="128"/>
        <v>4.10403602862233E-2</v>
      </c>
      <c r="R741" s="2">
        <v>412.06144711819451</v>
      </c>
      <c r="S741" s="2">
        <f t="shared" si="129"/>
        <v>38.07480991699245</v>
      </c>
      <c r="T741" s="2">
        <f t="shared" si="130"/>
        <v>-0.27846265699245265</v>
      </c>
      <c r="U741" s="2">
        <f t="shared" si="131"/>
        <v>0.2916158193004037</v>
      </c>
    </row>
    <row r="742" spans="1:21" x14ac:dyDescent="0.25">
      <c r="A742">
        <v>1241</v>
      </c>
      <c r="B742" s="2">
        <v>8.8700000000000001E-2</v>
      </c>
      <c r="C742" s="2">
        <v>9.1E-4</v>
      </c>
      <c r="D742" s="2">
        <v>18.8841</v>
      </c>
      <c r="E742" s="2">
        <v>4.2818700000000001E-2</v>
      </c>
      <c r="F742" s="2">
        <v>-0.55180600000000002</v>
      </c>
      <c r="G742" s="2">
        <v>7.8987000000000002E-2</v>
      </c>
      <c r="H742" s="2">
        <v>5.5246000000000003E-2</v>
      </c>
      <c r="I742" s="2">
        <v>2.4E-2</v>
      </c>
      <c r="J742" s="2">
        <f t="shared" si="123"/>
        <v>0.14580570000000001</v>
      </c>
      <c r="K742" s="2">
        <f t="shared" si="132"/>
        <v>37.823064537999997</v>
      </c>
      <c r="L742" s="2">
        <f t="shared" si="124"/>
        <v>366.95508278764515</v>
      </c>
      <c r="M742" s="1">
        <f t="shared" si="125"/>
        <v>1.196836857911174E+25</v>
      </c>
      <c r="N742" s="2">
        <f t="shared" si="133"/>
        <v>387.86841038368436</v>
      </c>
      <c r="O742" s="2">
        <f t="shared" si="126"/>
        <v>37.943422051458512</v>
      </c>
      <c r="P742" s="2">
        <f t="shared" si="127"/>
        <v>-0.12035751345851509</v>
      </c>
      <c r="Q742" s="2">
        <f t="shared" si="128"/>
        <v>0.68139259426349374</v>
      </c>
      <c r="R742" s="2">
        <v>420.38815975745342</v>
      </c>
      <c r="S742" s="2">
        <f t="shared" si="129"/>
        <v>38.118252378070082</v>
      </c>
      <c r="T742" s="2">
        <f t="shared" si="130"/>
        <v>-0.29518784007008492</v>
      </c>
      <c r="U742" s="2">
        <f t="shared" si="131"/>
        <v>4.0987168957959517</v>
      </c>
    </row>
    <row r="743" spans="1:21" x14ac:dyDescent="0.25">
      <c r="A743">
        <v>590194</v>
      </c>
      <c r="B743" s="2">
        <v>9.0389999999999998E-2</v>
      </c>
      <c r="C743" s="2">
        <v>9.1E-4</v>
      </c>
      <c r="D743" s="2">
        <v>18.752199999999998</v>
      </c>
      <c r="E743" s="2">
        <v>4.0952700000000002E-2</v>
      </c>
      <c r="F743" s="2">
        <v>0.27044000000000001</v>
      </c>
      <c r="G743" s="2">
        <v>0.20513000000000001</v>
      </c>
      <c r="H743" s="2">
        <v>1.8669999999999999E-2</v>
      </c>
      <c r="I743" s="2">
        <v>3.1189000000000001E-2</v>
      </c>
      <c r="J743" s="2">
        <f t="shared" si="123"/>
        <v>0.27727170000000001</v>
      </c>
      <c r="K743" s="2">
        <f t="shared" si="132"/>
        <v>37.926517579999995</v>
      </c>
      <c r="L743" s="2">
        <f t="shared" si="124"/>
        <v>384.86065619235467</v>
      </c>
      <c r="M743" s="1">
        <f t="shared" si="125"/>
        <v>1.220545872629148E+25</v>
      </c>
      <c r="N743" s="2">
        <f t="shared" si="133"/>
        <v>395.55197877451218</v>
      </c>
      <c r="O743" s="2">
        <f t="shared" si="126"/>
        <v>37.986017807204774</v>
      </c>
      <c r="P743" s="2">
        <f t="shared" si="127"/>
        <v>-5.9500227204779321E-2</v>
      </c>
      <c r="Q743" s="2">
        <f t="shared" si="128"/>
        <v>4.6049631359642379E-2</v>
      </c>
      <c r="R743" s="2">
        <v>428.88272344041758</v>
      </c>
      <c r="S743" s="2">
        <f t="shared" si="129"/>
        <v>38.161692760157671</v>
      </c>
      <c r="T743" s="2">
        <f t="shared" si="130"/>
        <v>-0.23517518015767536</v>
      </c>
      <c r="U743" s="2">
        <f t="shared" si="131"/>
        <v>0.71940239689771135</v>
      </c>
    </row>
    <row r="744" spans="1:21" x14ac:dyDescent="0.25">
      <c r="A744">
        <v>370066</v>
      </c>
      <c r="B744" s="2">
        <v>9.0889999999999999E-2</v>
      </c>
      <c r="C744" s="2">
        <v>1.3500000000000001E-3</v>
      </c>
      <c r="D744" s="2">
        <v>18.559899999999999</v>
      </c>
      <c r="E744" s="2">
        <v>3.8628099999999999E-2</v>
      </c>
      <c r="F744" s="2">
        <v>-8.1353999999999996E-2</v>
      </c>
      <c r="G744" s="2">
        <v>0.46993000000000001</v>
      </c>
      <c r="H744" s="2">
        <v>-0.10190200000000001</v>
      </c>
      <c r="I744" s="2">
        <v>3.2592999999999997E-2</v>
      </c>
      <c r="J744" s="2">
        <f t="shared" si="123"/>
        <v>0.5411511</v>
      </c>
      <c r="K744" s="2">
        <f t="shared" si="132"/>
        <v>38.059894221999997</v>
      </c>
      <c r="L744" s="2">
        <f t="shared" si="124"/>
        <v>409.24072407736782</v>
      </c>
      <c r="M744" s="1">
        <f t="shared" si="125"/>
        <v>1.227566583983853E+25</v>
      </c>
      <c r="N744" s="2">
        <f t="shared" si="133"/>
        <v>397.82723637116135</v>
      </c>
      <c r="O744" s="2">
        <f t="shared" si="126"/>
        <v>37.998472564137955</v>
      </c>
      <c r="P744" s="2">
        <f t="shared" si="127"/>
        <v>6.1421657862041457E-2</v>
      </c>
      <c r="Q744" s="2">
        <f t="shared" si="128"/>
        <v>1.2882672840517286E-2</v>
      </c>
      <c r="R744" s="2">
        <v>431.39926208833987</v>
      </c>
      <c r="S744" s="2">
        <f t="shared" si="129"/>
        <v>38.174396989516026</v>
      </c>
      <c r="T744" s="2">
        <f t="shared" si="130"/>
        <v>-0.11450276751602928</v>
      </c>
      <c r="U744" s="2">
        <f t="shared" si="131"/>
        <v>4.4770802201892557E-2</v>
      </c>
    </row>
    <row r="745" spans="1:21" x14ac:dyDescent="0.25">
      <c r="A745">
        <v>300105</v>
      </c>
      <c r="B745" s="2">
        <v>9.2050000000000007E-2</v>
      </c>
      <c r="C745" s="2">
        <v>9.1E-4</v>
      </c>
      <c r="D745" s="2">
        <v>19.182200000000002</v>
      </c>
      <c r="E745" s="2">
        <v>3.9949600000000002E-2</v>
      </c>
      <c r="F745" s="2">
        <v>0.32783000000000001</v>
      </c>
      <c r="G745" s="2">
        <v>9.0019000000000002E-2</v>
      </c>
      <c r="H745" s="2">
        <v>7.2885000000000005E-2</v>
      </c>
      <c r="I745" s="2">
        <v>2.7341000000000001E-2</v>
      </c>
      <c r="J745" s="2">
        <f t="shared" si="123"/>
        <v>0.15730959999999999</v>
      </c>
      <c r="K745" s="2">
        <f t="shared" si="132"/>
        <v>38.195260959999999</v>
      </c>
      <c r="L745" s="2">
        <f t="shared" si="124"/>
        <v>435.56421513252133</v>
      </c>
      <c r="M745" s="1">
        <f t="shared" si="125"/>
        <v>1.2438655372935177E+25</v>
      </c>
      <c r="N745" s="2">
        <f t="shared" si="133"/>
        <v>403.1093674062725</v>
      </c>
      <c r="O745" s="2">
        <f t="shared" si="126"/>
        <v>38.027114451762344</v>
      </c>
      <c r="P745" s="2">
        <f t="shared" si="127"/>
        <v>0.16814650823765476</v>
      </c>
      <c r="Q745" s="2">
        <f t="shared" si="128"/>
        <v>1.1425237922105114</v>
      </c>
      <c r="R745" s="2">
        <v>437.24352231137584</v>
      </c>
      <c r="S745" s="2">
        <f t="shared" si="129"/>
        <v>38.20361692099641</v>
      </c>
      <c r="T745" s="2">
        <f t="shared" si="130"/>
        <v>-8.3559609964112269E-3</v>
      </c>
      <c r="U745" s="2">
        <f t="shared" si="131"/>
        <v>2.8215149435238023E-3</v>
      </c>
    </row>
    <row r="746" spans="1:21" x14ac:dyDescent="0.25">
      <c r="A746" t="s">
        <v>873</v>
      </c>
      <c r="B746" s="2">
        <v>9.2929999999999999E-2</v>
      </c>
      <c r="C746" s="2">
        <v>1.004E-2</v>
      </c>
      <c r="D746" s="2">
        <v>19.078499999999998</v>
      </c>
      <c r="E746" s="2">
        <v>0.17485000000000001</v>
      </c>
      <c r="F746" s="2">
        <v>1.7231700000000001</v>
      </c>
      <c r="G746" s="2">
        <v>1.0575699999999999</v>
      </c>
      <c r="H746" s="2">
        <v>0.11391999999999999</v>
      </c>
      <c r="I746" s="2">
        <v>8.4126999999999993E-2</v>
      </c>
      <c r="J746" s="2">
        <f t="shared" si="123"/>
        <v>1.3165469999999999</v>
      </c>
      <c r="K746" s="2">
        <f t="shared" si="132"/>
        <v>38.168236389999997</v>
      </c>
      <c r="L746" s="2">
        <f t="shared" si="124"/>
        <v>430.17709060736723</v>
      </c>
      <c r="M746" s="1">
        <f t="shared" si="125"/>
        <v>1.2562404127851434E+25</v>
      </c>
      <c r="N746" s="2">
        <f t="shared" si="133"/>
        <v>407.11979142848213</v>
      </c>
      <c r="O746" s="2">
        <f t="shared" si="126"/>
        <v>38.048611076859565</v>
      </c>
      <c r="P746" s="2">
        <f t="shared" si="127"/>
        <v>0.1196253131404319</v>
      </c>
      <c r="Q746" s="2">
        <f t="shared" si="128"/>
        <v>8.2560713908372604E-3</v>
      </c>
      <c r="R746" s="2">
        <v>441.68258517724433</v>
      </c>
      <c r="S746" s="2">
        <f t="shared" si="129"/>
        <v>38.22555138037022</v>
      </c>
      <c r="T746" s="2">
        <f t="shared" si="130"/>
        <v>-5.7314990370223029E-2</v>
      </c>
      <c r="U746" s="2">
        <f t="shared" si="131"/>
        <v>1.8952378099626036E-3</v>
      </c>
    </row>
    <row r="747" spans="1:21" x14ac:dyDescent="0.25">
      <c r="A747">
        <v>10010</v>
      </c>
      <c r="B747" s="2">
        <v>9.9500000000000005E-2</v>
      </c>
      <c r="C747" s="2">
        <v>9.6000000000000002E-4</v>
      </c>
      <c r="D747" s="2">
        <v>19.145499999999998</v>
      </c>
      <c r="E747" s="2">
        <v>3.3575000000000001E-2</v>
      </c>
      <c r="F747" s="2">
        <v>0.90910000000000002</v>
      </c>
      <c r="G747" s="2">
        <v>0.15659000000000001</v>
      </c>
      <c r="H747" s="2">
        <v>1.0397E-2</v>
      </c>
      <c r="I747" s="2">
        <v>2.6207000000000001E-2</v>
      </c>
      <c r="J747" s="2">
        <f t="shared" si="123"/>
        <v>0.21637200000000001</v>
      </c>
      <c r="K747" s="2">
        <f t="shared" si="132"/>
        <v>38.439595089999997</v>
      </c>
      <c r="L747" s="2">
        <f t="shared" si="124"/>
        <v>487.43759014244773</v>
      </c>
      <c r="M747" s="1">
        <f t="shared" si="125"/>
        <v>1.3489057773720162E+25</v>
      </c>
      <c r="N747" s="2">
        <f t="shared" si="133"/>
        <v>437.15059088319146</v>
      </c>
      <c r="O747" s="2">
        <f t="shared" si="126"/>
        <v>38.203155348737418</v>
      </c>
      <c r="P747" s="2">
        <f t="shared" si="127"/>
        <v>0.23643974126257916</v>
      </c>
      <c r="Q747" s="2">
        <f t="shared" si="128"/>
        <v>1.1940948684617161</v>
      </c>
      <c r="R747" s="2">
        <v>474.97329718666799</v>
      </c>
      <c r="S747" s="2">
        <f t="shared" si="129"/>
        <v>38.383345972224738</v>
      </c>
      <c r="T747" s="2">
        <f t="shared" si="130"/>
        <v>5.6249117775259094E-2</v>
      </c>
      <c r="U747" s="2">
        <f t="shared" si="131"/>
        <v>6.758173104763418E-2</v>
      </c>
    </row>
    <row r="748" spans="1:21" x14ac:dyDescent="0.25">
      <c r="A748">
        <v>160099</v>
      </c>
      <c r="B748" s="2">
        <v>0.10165</v>
      </c>
      <c r="C748" s="2">
        <v>9.2000000000000003E-4</v>
      </c>
      <c r="D748" s="2">
        <v>18.929400000000001</v>
      </c>
      <c r="E748" s="2">
        <v>4.1547500000000001E-2</v>
      </c>
      <c r="F748" s="2">
        <v>0.63876999999999995</v>
      </c>
      <c r="G748" s="2">
        <v>0.12725</v>
      </c>
      <c r="H748" s="2">
        <v>-2.3302E-2</v>
      </c>
      <c r="I748" s="2">
        <v>2.8187E-2</v>
      </c>
      <c r="J748" s="2">
        <f t="shared" si="123"/>
        <v>0.19698449999999998</v>
      </c>
      <c r="K748" s="2">
        <f t="shared" si="132"/>
        <v>38.289234450000002</v>
      </c>
      <c r="L748" s="2">
        <f t="shared" si="124"/>
        <v>454.82768292585706</v>
      </c>
      <c r="M748" s="1">
        <f t="shared" si="125"/>
        <v>1.3793351669070008E+25</v>
      </c>
      <c r="N748" s="2">
        <f t="shared" si="133"/>
        <v>447.01208442749902</v>
      </c>
      <c r="O748" s="2">
        <f t="shared" si="126"/>
        <v>38.251596319566168</v>
      </c>
      <c r="P748" s="2">
        <f t="shared" si="127"/>
        <v>3.7638130433833794E-2</v>
      </c>
      <c r="Q748" s="2">
        <f t="shared" si="128"/>
        <v>3.6508330803663516E-2</v>
      </c>
      <c r="R748" s="2">
        <v>485.92440031350617</v>
      </c>
      <c r="S748" s="2">
        <f t="shared" si="129"/>
        <v>38.432843536840551</v>
      </c>
      <c r="T748" s="2">
        <f t="shared" si="130"/>
        <v>-0.14360908684054863</v>
      </c>
      <c r="U748" s="2">
        <f t="shared" si="131"/>
        <v>0.53149567212641613</v>
      </c>
    </row>
    <row r="749" spans="1:21" x14ac:dyDescent="0.25">
      <c r="A749">
        <v>190</v>
      </c>
      <c r="B749" s="2">
        <v>0.10221</v>
      </c>
      <c r="C749" s="2">
        <v>1.3600000000000001E-3</v>
      </c>
      <c r="D749" s="2">
        <v>19.2136</v>
      </c>
      <c r="E749" s="2">
        <v>3.3976600000000003E-2</v>
      </c>
      <c r="F749" s="2">
        <v>8.4611000000000006E-2</v>
      </c>
      <c r="G749" s="2">
        <v>9.8044999999999993E-2</v>
      </c>
      <c r="H749" s="2">
        <v>3.738E-3</v>
      </c>
      <c r="I749" s="2">
        <v>2.5847999999999999E-2</v>
      </c>
      <c r="J749" s="2">
        <f t="shared" si="123"/>
        <v>0.1578696</v>
      </c>
      <c r="K749" s="2">
        <f t="shared" si="132"/>
        <v>38.407337877000003</v>
      </c>
      <c r="L749" s="2">
        <f t="shared" si="124"/>
        <v>480.25022322710157</v>
      </c>
      <c r="M749" s="1">
        <f t="shared" si="125"/>
        <v>1.3872694319895599E+25</v>
      </c>
      <c r="N749" s="2">
        <f t="shared" si="133"/>
        <v>449.58340462439372</v>
      </c>
      <c r="O749" s="2">
        <f t="shared" si="126"/>
        <v>38.264051359189928</v>
      </c>
      <c r="P749" s="2">
        <f t="shared" si="127"/>
        <v>0.14328651781007551</v>
      </c>
      <c r="Q749" s="2">
        <f t="shared" si="128"/>
        <v>0.8237845446977855</v>
      </c>
      <c r="R749" s="2">
        <v>488.78136818614792</v>
      </c>
      <c r="S749" s="2">
        <f t="shared" si="129"/>
        <v>38.445573213584879</v>
      </c>
      <c r="T749" s="2">
        <f t="shared" si="130"/>
        <v>-3.8235336584875768E-2</v>
      </c>
      <c r="U749" s="2">
        <f t="shared" si="131"/>
        <v>5.8658751895130118E-2</v>
      </c>
    </row>
    <row r="750" spans="1:21" x14ac:dyDescent="0.25">
      <c r="A750">
        <v>140181</v>
      </c>
      <c r="B750" s="2">
        <v>0.10246</v>
      </c>
      <c r="C750" s="2">
        <v>9.2000000000000003E-4</v>
      </c>
      <c r="D750" s="2">
        <v>18.995000000000001</v>
      </c>
      <c r="E750" s="2">
        <v>3.5872500000000002E-2</v>
      </c>
      <c r="F750" s="2">
        <v>0.78344999999999998</v>
      </c>
      <c r="G750" s="2">
        <v>0.11352</v>
      </c>
      <c r="H750" s="2">
        <v>1.7158E-2</v>
      </c>
      <c r="I750" s="2">
        <v>2.6801999999999999E-2</v>
      </c>
      <c r="J750" s="2">
        <f t="shared" si="123"/>
        <v>0.17619449999999998</v>
      </c>
      <c r="K750" s="2">
        <f t="shared" si="132"/>
        <v>38.249462610000002</v>
      </c>
      <c r="L750" s="2">
        <f t="shared" si="124"/>
        <v>446.57306180558243</v>
      </c>
      <c r="M750" s="1">
        <f t="shared" si="125"/>
        <v>1.3908126432934711E+25</v>
      </c>
      <c r="N750" s="2">
        <f t="shared" si="133"/>
        <v>450.73168120613275</v>
      </c>
      <c r="O750" s="2">
        <f t="shared" si="126"/>
        <v>38.269590425028106</v>
      </c>
      <c r="P750" s="2">
        <f t="shared" si="127"/>
        <v>-2.0127815028104123E-2</v>
      </c>
      <c r="Q750" s="2">
        <f t="shared" si="128"/>
        <v>1.3049941661837637E-2</v>
      </c>
      <c r="R750" s="2">
        <v>490.05741168527027</v>
      </c>
      <c r="S750" s="2">
        <f t="shared" si="129"/>
        <v>38.451234809505131</v>
      </c>
      <c r="T750" s="2">
        <f t="shared" si="130"/>
        <v>-0.20177219950512892</v>
      </c>
      <c r="U750" s="2">
        <f t="shared" si="131"/>
        <v>1.3114084006162874</v>
      </c>
    </row>
    <row r="751" spans="1:21" x14ac:dyDescent="0.25">
      <c r="A751">
        <v>100405</v>
      </c>
      <c r="B751" s="2">
        <v>0.10294</v>
      </c>
      <c r="C751" s="2">
        <v>1.3600000000000001E-3</v>
      </c>
      <c r="D751" s="2">
        <v>19.181699999999999</v>
      </c>
      <c r="E751" s="2">
        <v>8.4243299999999993E-2</v>
      </c>
      <c r="F751" s="2">
        <v>-0.94174100000000005</v>
      </c>
      <c r="G751" s="2">
        <v>0.36448000000000003</v>
      </c>
      <c r="H751" s="2">
        <v>4.4595000000000003E-2</v>
      </c>
      <c r="I751" s="2">
        <v>5.4732999999999997E-2</v>
      </c>
      <c r="J751" s="2">
        <f t="shared" si="123"/>
        <v>0.50345630000000008</v>
      </c>
      <c r="K751" s="2">
        <f t="shared" si="132"/>
        <v>38.096681722999996</v>
      </c>
      <c r="L751" s="2">
        <f t="shared" si="124"/>
        <v>416.23284224508865</v>
      </c>
      <c r="M751" s="1">
        <f t="shared" si="125"/>
        <v>1.3976175608295061E+25</v>
      </c>
      <c r="N751" s="2">
        <f t="shared" si="133"/>
        <v>452.93700478891452</v>
      </c>
      <c r="O751" s="2">
        <f t="shared" si="126"/>
        <v>38.280189019170088</v>
      </c>
      <c r="P751" s="2">
        <f t="shared" si="127"/>
        <v>-0.18350729617009165</v>
      </c>
      <c r="Q751" s="2">
        <f t="shared" si="128"/>
        <v>0.13285659358833588</v>
      </c>
      <c r="R751" s="2">
        <v>492.5084726319389</v>
      </c>
      <c r="S751" s="2">
        <f t="shared" si="129"/>
        <v>38.462068530367624</v>
      </c>
      <c r="T751" s="2">
        <f t="shared" si="130"/>
        <v>-0.36538680736762785</v>
      </c>
      <c r="U751" s="2">
        <f t="shared" si="131"/>
        <v>0.52672285818872944</v>
      </c>
    </row>
    <row r="752" spans="1:21" x14ac:dyDescent="0.25">
      <c r="A752">
        <v>13135</v>
      </c>
      <c r="B752" s="2">
        <v>0.10360999999999999</v>
      </c>
      <c r="C752" s="2">
        <v>9.2000000000000003E-4</v>
      </c>
      <c r="D752" s="2">
        <v>19.1203</v>
      </c>
      <c r="E752" s="2">
        <v>2.99303E-2</v>
      </c>
      <c r="F752" s="2">
        <v>-1.34728</v>
      </c>
      <c r="G752" s="2">
        <v>0.10068000000000001</v>
      </c>
      <c r="H752" s="2">
        <v>-6.7242999999999997E-2</v>
      </c>
      <c r="I752" s="2">
        <v>2.1711000000000001E-2</v>
      </c>
      <c r="J752" s="2">
        <f t="shared" si="123"/>
        <v>0.15232130000000002</v>
      </c>
      <c r="K752" s="2">
        <f t="shared" si="132"/>
        <v>38.325720430000004</v>
      </c>
      <c r="L752" s="2">
        <f t="shared" si="124"/>
        <v>462.53445112851796</v>
      </c>
      <c r="M752" s="1">
        <f t="shared" si="125"/>
        <v>1.4071203806153665E+25</v>
      </c>
      <c r="N752" s="2">
        <f t="shared" si="133"/>
        <v>456.01665894573682</v>
      </c>
      <c r="O752" s="2">
        <f t="shared" si="126"/>
        <v>38.294903541787697</v>
      </c>
      <c r="P752" s="2">
        <f t="shared" si="127"/>
        <v>3.0816888212306992E-2</v>
      </c>
      <c r="Q752" s="2">
        <f t="shared" si="128"/>
        <v>4.0931370920724228E-2</v>
      </c>
      <c r="R752" s="2">
        <v>495.9320691040092</v>
      </c>
      <c r="S752" s="2">
        <f t="shared" si="129"/>
        <v>38.477110962756186</v>
      </c>
      <c r="T752" s="2">
        <f t="shared" si="130"/>
        <v>-0.15139053275618153</v>
      </c>
      <c r="U752" s="2">
        <f t="shared" si="131"/>
        <v>0.98781623459178181</v>
      </c>
    </row>
    <row r="753" spans="1:21" x14ac:dyDescent="0.25">
      <c r="A753">
        <v>20064</v>
      </c>
      <c r="B753" s="2">
        <v>0.10374</v>
      </c>
      <c r="C753" s="2">
        <v>9.2000000000000003E-4</v>
      </c>
      <c r="D753" s="2">
        <v>19.006399999999999</v>
      </c>
      <c r="E753" s="2">
        <v>3.2989400000000002E-2</v>
      </c>
      <c r="F753" s="2">
        <v>0.81627000000000005</v>
      </c>
      <c r="G753" s="2">
        <v>0.18168000000000001</v>
      </c>
      <c r="H753" s="2">
        <v>5.7464000000000001E-2</v>
      </c>
      <c r="I753" s="2">
        <v>2.3852000000000002E-2</v>
      </c>
      <c r="J753" s="2">
        <f t="shared" si="123"/>
        <v>0.23852140000000002</v>
      </c>
      <c r="K753" s="2">
        <f t="shared" si="132"/>
        <v>38.139529369999998</v>
      </c>
      <c r="L753" s="2">
        <f t="shared" si="124"/>
        <v>424.52754479367002</v>
      </c>
      <c r="M753" s="1">
        <f t="shared" si="125"/>
        <v>1.4089647898933239E+25</v>
      </c>
      <c r="N753" s="2">
        <f t="shared" si="133"/>
        <v>456.61439128495209</v>
      </c>
      <c r="O753" s="2">
        <f t="shared" si="126"/>
        <v>38.297747975950109</v>
      </c>
      <c r="P753" s="2">
        <f t="shared" si="127"/>
        <v>-0.15821860595011117</v>
      </c>
      <c r="Q753" s="2">
        <f t="shared" si="128"/>
        <v>0.44000783294144419</v>
      </c>
      <c r="R753" s="2">
        <v>496.59666253054246</v>
      </c>
      <c r="S753" s="2">
        <f t="shared" si="129"/>
        <v>38.480018982360953</v>
      </c>
      <c r="T753" s="2">
        <f t="shared" si="130"/>
        <v>-0.34048961236095465</v>
      </c>
      <c r="U753" s="2">
        <f t="shared" si="131"/>
        <v>2.0377600067842487</v>
      </c>
    </row>
    <row r="754" spans="1:21" x14ac:dyDescent="0.25">
      <c r="A754">
        <v>13038</v>
      </c>
      <c r="B754" s="2">
        <v>0.10507</v>
      </c>
      <c r="C754" s="2">
        <v>5.0800000000000003E-3</v>
      </c>
      <c r="D754" s="2">
        <v>18.963699999999999</v>
      </c>
      <c r="E754" s="2">
        <v>3.7070600000000002E-2</v>
      </c>
      <c r="F754" s="2">
        <v>1.4303600000000001</v>
      </c>
      <c r="G754" s="2">
        <v>0.14627000000000001</v>
      </c>
      <c r="H754" s="2">
        <v>-2.3990000000000001E-2</v>
      </c>
      <c r="I754" s="2">
        <v>2.3078999999999999E-2</v>
      </c>
      <c r="J754" s="2">
        <f t="shared" si="123"/>
        <v>0.20641960000000001</v>
      </c>
      <c r="K754" s="2">
        <f t="shared" si="132"/>
        <v>38.442051620000001</v>
      </c>
      <c r="L754" s="2">
        <f t="shared" si="124"/>
        <v>487.98932757648976</v>
      </c>
      <c r="M754" s="1">
        <f t="shared" si="125"/>
        <v>1.4278453072825604E+25</v>
      </c>
      <c r="N754" s="2">
        <f t="shared" si="133"/>
        <v>462.73315026081258</v>
      </c>
      <c r="O754" s="2">
        <f t="shared" si="126"/>
        <v>38.32665306762734</v>
      </c>
      <c r="P754" s="2">
        <f t="shared" si="127"/>
        <v>0.11539855237266039</v>
      </c>
      <c r="Q754" s="2">
        <f t="shared" si="128"/>
        <v>0.31253514205576555</v>
      </c>
      <c r="R754" s="2">
        <v>503.40181321663584</v>
      </c>
      <c r="S754" s="2">
        <f t="shared" si="129"/>
        <v>38.509573877561138</v>
      </c>
      <c r="T754" s="2">
        <f t="shared" si="130"/>
        <v>-6.7522257561137167E-2</v>
      </c>
      <c r="U754" s="2">
        <f t="shared" si="131"/>
        <v>0.10700203667729861</v>
      </c>
    </row>
    <row r="755" spans="1:21" x14ac:dyDescent="0.25">
      <c r="A755">
        <v>18697</v>
      </c>
      <c r="B755" s="2">
        <v>0.10661</v>
      </c>
      <c r="C755" s="2">
        <v>9.2000000000000003E-4</v>
      </c>
      <c r="D755" s="2">
        <v>18.967500000000001</v>
      </c>
      <c r="E755" s="2">
        <v>2.7722900000000002E-2</v>
      </c>
      <c r="F755" s="2">
        <v>0.73545000000000005</v>
      </c>
      <c r="G755" s="2">
        <v>0.12052</v>
      </c>
      <c r="H755" s="2">
        <v>-2.4169999999999999E-3</v>
      </c>
      <c r="I755" s="2">
        <v>2.1137E-2</v>
      </c>
      <c r="J755" s="2">
        <f t="shared" si="123"/>
        <v>0.1693799</v>
      </c>
      <c r="K755" s="2">
        <f t="shared" si="132"/>
        <v>38.276176360000001</v>
      </c>
      <c r="L755" s="2">
        <f t="shared" si="124"/>
        <v>452.10079632902273</v>
      </c>
      <c r="M755" s="1">
        <f t="shared" si="125"/>
        <v>1.4497314873865063E+25</v>
      </c>
      <c r="N755" s="2">
        <f t="shared" si="133"/>
        <v>469.82597818483242</v>
      </c>
      <c r="O755" s="2">
        <f t="shared" si="126"/>
        <v>38.359685133199875</v>
      </c>
      <c r="P755" s="2">
        <f t="shared" si="127"/>
        <v>-8.3508773199874042E-2</v>
      </c>
      <c r="Q755" s="2">
        <f t="shared" si="128"/>
        <v>0.24307509438015656</v>
      </c>
      <c r="R755" s="2">
        <v>511.29475793123692</v>
      </c>
      <c r="S755" s="2">
        <f t="shared" si="129"/>
        <v>38.543356700644146</v>
      </c>
      <c r="T755" s="2">
        <f t="shared" si="130"/>
        <v>-0.26718034064414553</v>
      </c>
      <c r="U755" s="2">
        <f t="shared" si="131"/>
        <v>2.4881998191982815</v>
      </c>
    </row>
    <row r="756" spans="1:21" x14ac:dyDescent="0.25">
      <c r="A756">
        <v>20625</v>
      </c>
      <c r="B756" s="2">
        <v>0.10707</v>
      </c>
      <c r="C756" s="2">
        <v>9.2000000000000003E-4</v>
      </c>
      <c r="D756" s="2">
        <v>19.229900000000001</v>
      </c>
      <c r="E756" s="2">
        <v>3.2137499999999999E-2</v>
      </c>
      <c r="F756" s="2">
        <v>-0.101771</v>
      </c>
      <c r="G756" s="2">
        <v>0.20648</v>
      </c>
      <c r="H756" s="2">
        <v>-8.3699999999999996E-4</v>
      </c>
      <c r="I756" s="2">
        <v>2.3675000000000002E-2</v>
      </c>
      <c r="J756" s="2">
        <f t="shared" si="123"/>
        <v>0.26229249999999998</v>
      </c>
      <c r="K756" s="2">
        <f t="shared" si="132"/>
        <v>38.410559472999999</v>
      </c>
      <c r="L756" s="2">
        <f t="shared" si="124"/>
        <v>480.96325114830091</v>
      </c>
      <c r="M756" s="1">
        <f t="shared" si="125"/>
        <v>1.4562740154259564E+25</v>
      </c>
      <c r="N756" s="2">
        <f t="shared" si="133"/>
        <v>471.94626712294308</v>
      </c>
      <c r="O756" s="2">
        <f t="shared" si="126"/>
        <v>38.369462776852728</v>
      </c>
      <c r="P756" s="2">
        <f t="shared" si="127"/>
        <v>4.1096696147270961E-2</v>
      </c>
      <c r="Q756" s="2">
        <f t="shared" si="128"/>
        <v>2.4549467353293958E-2</v>
      </c>
      <c r="R756" s="2">
        <v>513.65515483011177</v>
      </c>
      <c r="S756" s="2">
        <f t="shared" si="129"/>
        <v>38.553358254356709</v>
      </c>
      <c r="T756" s="2">
        <f t="shared" si="130"/>
        <v>-0.14279878135670998</v>
      </c>
      <c r="U756" s="2">
        <f t="shared" si="131"/>
        <v>0.2963993570986751</v>
      </c>
    </row>
    <row r="757" spans="1:21" x14ac:dyDescent="0.25">
      <c r="A757">
        <v>3256</v>
      </c>
      <c r="B757" s="2">
        <v>0.10711</v>
      </c>
      <c r="C757" s="2">
        <v>9.2000000000000003E-4</v>
      </c>
      <c r="D757" s="2">
        <v>19.331199999999999</v>
      </c>
      <c r="E757" s="2">
        <v>6.1138999999999999E-2</v>
      </c>
      <c r="F757" s="2">
        <v>-0.42462800000000001</v>
      </c>
      <c r="G757" s="2">
        <v>0.16474</v>
      </c>
      <c r="H757" s="2">
        <v>6.5690000000000002E-3</v>
      </c>
      <c r="I757" s="2">
        <v>3.4493999999999997E-2</v>
      </c>
      <c r="J757" s="2">
        <f t="shared" si="123"/>
        <v>0.26037299999999997</v>
      </c>
      <c r="K757" s="2">
        <f t="shared" si="132"/>
        <v>38.441218714000001</v>
      </c>
      <c r="L757" s="2">
        <f t="shared" si="124"/>
        <v>487.80218667765865</v>
      </c>
      <c r="M757" s="1">
        <f t="shared" si="125"/>
        <v>1.4568430416181595E+25</v>
      </c>
      <c r="N757" s="2">
        <f t="shared" si="133"/>
        <v>472.13067595291648</v>
      </c>
      <c r="O757" s="2">
        <f t="shared" si="126"/>
        <v>38.37031109476662</v>
      </c>
      <c r="P757" s="2">
        <f t="shared" si="127"/>
        <v>7.090761923338107E-2</v>
      </c>
      <c r="Q757" s="2">
        <f t="shared" si="128"/>
        <v>7.4164131243620202E-2</v>
      </c>
      <c r="R757" s="2">
        <v>513.86046677380079</v>
      </c>
      <c r="S757" s="2">
        <f t="shared" si="129"/>
        <v>38.554226035279207</v>
      </c>
      <c r="T757" s="2">
        <f t="shared" si="130"/>
        <v>-0.11300732127920554</v>
      </c>
      <c r="U757" s="2">
        <f t="shared" si="131"/>
        <v>0.18837413324722144</v>
      </c>
    </row>
    <row r="758" spans="1:21" x14ac:dyDescent="0.25">
      <c r="A758">
        <v>120225</v>
      </c>
      <c r="B758" s="2">
        <v>0.10713</v>
      </c>
      <c r="C758" s="2">
        <v>1.3600000000000001E-3</v>
      </c>
      <c r="D758" s="2">
        <v>19.4712</v>
      </c>
      <c r="E758" s="2">
        <v>5.1837000000000001E-2</v>
      </c>
      <c r="F758" s="2">
        <v>-0.82904299999999997</v>
      </c>
      <c r="G758" s="2">
        <v>0.88822000000000001</v>
      </c>
      <c r="H758" s="2">
        <v>-7.0404999999999995E-2</v>
      </c>
      <c r="I758" s="2">
        <v>6.5643000000000007E-2</v>
      </c>
      <c r="J758" s="2">
        <f t="shared" si="123"/>
        <v>1.0057</v>
      </c>
      <c r="K758" s="2">
        <f t="shared" si="132"/>
        <v>38.762698329000003</v>
      </c>
      <c r="L758" s="2">
        <f t="shared" si="124"/>
        <v>565.63941677247044</v>
      </c>
      <c r="M758" s="1">
        <f t="shared" si="125"/>
        <v>1.4571275613552523E+25</v>
      </c>
      <c r="N758" s="2">
        <f t="shared" si="133"/>
        <v>472.2228825201019</v>
      </c>
      <c r="O758" s="2">
        <f t="shared" si="126"/>
        <v>38.370735139374609</v>
      </c>
      <c r="P758" s="2">
        <f t="shared" si="127"/>
        <v>0.39196318962539323</v>
      </c>
      <c r="Q758" s="2">
        <f t="shared" si="128"/>
        <v>0.15189856321632694</v>
      </c>
      <c r="R758" s="2">
        <v>513.96312634726428</v>
      </c>
      <c r="S758" s="2">
        <f t="shared" si="129"/>
        <v>38.554659810945736</v>
      </c>
      <c r="T758" s="2">
        <f t="shared" si="130"/>
        <v>0.20803851805426632</v>
      </c>
      <c r="U758" s="2">
        <f t="shared" si="131"/>
        <v>4.2790819379566594E-2</v>
      </c>
    </row>
    <row r="759" spans="1:21" x14ac:dyDescent="0.25">
      <c r="A759">
        <v>21034</v>
      </c>
      <c r="B759" s="2">
        <v>0.10774</v>
      </c>
      <c r="C759" s="2">
        <v>9.2000000000000003E-4</v>
      </c>
      <c r="D759" s="2">
        <v>19.339600000000001</v>
      </c>
      <c r="E759" s="2">
        <v>3.1690799999999998E-2</v>
      </c>
      <c r="F759" s="2">
        <v>6.4477999999999994E-2</v>
      </c>
      <c r="G759" s="2">
        <v>0.29463</v>
      </c>
      <c r="H759" s="2">
        <v>3.5552E-2</v>
      </c>
      <c r="I759" s="2">
        <v>2.4049000000000001E-2</v>
      </c>
      <c r="J759" s="2">
        <f t="shared" si="123"/>
        <v>0.35036980000000001</v>
      </c>
      <c r="K759" s="2">
        <f t="shared" si="132"/>
        <v>38.430800505999997</v>
      </c>
      <c r="L759" s="2">
        <f t="shared" si="124"/>
        <v>485.46743311492224</v>
      </c>
      <c r="M759" s="1">
        <f t="shared" si="125"/>
        <v>1.4658075394380325E+25</v>
      </c>
      <c r="N759" s="2">
        <f t="shared" si="133"/>
        <v>475.03587184181202</v>
      </c>
      <c r="O759" s="2">
        <f t="shared" si="126"/>
        <v>38.383632030805657</v>
      </c>
      <c r="P759" s="2">
        <f t="shared" si="127"/>
        <v>4.7168475194339976E-2</v>
      </c>
      <c r="Q759" s="2">
        <f t="shared" si="128"/>
        <v>1.8123845184667434E-2</v>
      </c>
      <c r="R759" s="2">
        <v>517.0953964482319</v>
      </c>
      <c r="S759" s="2">
        <f t="shared" si="129"/>
        <v>38.567853356951339</v>
      </c>
      <c r="T759" s="2">
        <f t="shared" si="130"/>
        <v>-0.13705285095134201</v>
      </c>
      <c r="U759" s="2">
        <f t="shared" si="131"/>
        <v>0.15301105785208874</v>
      </c>
    </row>
    <row r="760" spans="1:21" x14ac:dyDescent="0.25">
      <c r="A760">
        <v>500038</v>
      </c>
      <c r="B760" s="2">
        <v>0.10793999999999999</v>
      </c>
      <c r="C760" s="2">
        <v>9.2000000000000003E-4</v>
      </c>
      <c r="D760" s="2">
        <v>19.048999999999999</v>
      </c>
      <c r="E760" s="2">
        <v>3.4447100000000001E-2</v>
      </c>
      <c r="F760" s="2">
        <v>1.2047099999999999</v>
      </c>
      <c r="G760" s="2">
        <v>0.19717000000000001</v>
      </c>
      <c r="H760" s="2">
        <v>5.6499999999999996E-3</v>
      </c>
      <c r="I760" s="2">
        <v>2.7047999999999999E-2</v>
      </c>
      <c r="J760" s="2">
        <f t="shared" si="123"/>
        <v>0.25866510000000004</v>
      </c>
      <c r="K760" s="2">
        <f t="shared" si="132"/>
        <v>38.40140787</v>
      </c>
      <c r="L760" s="2">
        <f t="shared" si="124"/>
        <v>478.94051185027433</v>
      </c>
      <c r="M760" s="1">
        <f t="shared" si="125"/>
        <v>1.4686543297873592E+25</v>
      </c>
      <c r="N760" s="2">
        <f t="shared" si="133"/>
        <v>475.9584537628067</v>
      </c>
      <c r="O760" s="2">
        <f t="shared" si="126"/>
        <v>38.387845224852143</v>
      </c>
      <c r="P760" s="2">
        <f t="shared" si="127"/>
        <v>1.3562645147857211E-2</v>
      </c>
      <c r="Q760" s="2">
        <f t="shared" si="128"/>
        <v>2.7492429865646636E-3</v>
      </c>
      <c r="R760" s="2">
        <v>518.1228561795499</v>
      </c>
      <c r="S760" s="2">
        <f t="shared" si="129"/>
        <v>38.572163754658064</v>
      </c>
      <c r="T760" s="2">
        <f t="shared" si="130"/>
        <v>-0.17075588465806391</v>
      </c>
      <c r="U760" s="2">
        <f t="shared" si="131"/>
        <v>0.43578842084980579</v>
      </c>
    </row>
    <row r="761" spans="1:21" x14ac:dyDescent="0.25">
      <c r="A761">
        <v>7147</v>
      </c>
      <c r="B761" s="2">
        <v>0.10908</v>
      </c>
      <c r="C761" s="2">
        <v>9.2000000000000003E-4</v>
      </c>
      <c r="D761" s="2">
        <v>19.225300000000001</v>
      </c>
      <c r="E761" s="2">
        <v>3.4958799999999998E-2</v>
      </c>
      <c r="F761" s="2">
        <v>-1.9496100000000001</v>
      </c>
      <c r="G761" s="2">
        <v>0.15734999999999999</v>
      </c>
      <c r="H761" s="2">
        <v>-9.3395000000000006E-2</v>
      </c>
      <c r="I761" s="2">
        <v>2.4176E-2</v>
      </c>
      <c r="J761" s="2">
        <f t="shared" si="123"/>
        <v>0.21648480000000001</v>
      </c>
      <c r="K761" s="2">
        <f t="shared" si="132"/>
        <v>38.424033680000001</v>
      </c>
      <c r="L761" s="2">
        <f t="shared" si="124"/>
        <v>483.95695551900468</v>
      </c>
      <c r="M761" s="1">
        <f t="shared" si="125"/>
        <v>1.484889474934815E+25</v>
      </c>
      <c r="N761" s="2">
        <f t="shared" si="133"/>
        <v>481.21990598084949</v>
      </c>
      <c r="O761" s="2">
        <f t="shared" si="126"/>
        <v>38.411717919594572</v>
      </c>
      <c r="P761" s="2">
        <f t="shared" si="127"/>
        <v>1.2315760405428477E-2</v>
      </c>
      <c r="Q761" s="2">
        <f t="shared" si="128"/>
        <v>3.2364406354262634E-3</v>
      </c>
      <c r="R761" s="2">
        <v>523.98395520219162</v>
      </c>
      <c r="S761" s="2">
        <f t="shared" si="129"/>
        <v>38.596589943756079</v>
      </c>
      <c r="T761" s="2">
        <f t="shared" si="130"/>
        <v>-0.17255626375607847</v>
      </c>
      <c r="U761" s="2">
        <f t="shared" si="131"/>
        <v>0.63534064553463654</v>
      </c>
    </row>
    <row r="762" spans="1:21" x14ac:dyDescent="0.25">
      <c r="A762">
        <v>20027</v>
      </c>
      <c r="B762" s="2">
        <v>0.11001</v>
      </c>
      <c r="C762" s="2">
        <v>1.3600000000000001E-3</v>
      </c>
      <c r="D762" s="2">
        <v>19.362100000000002</v>
      </c>
      <c r="E762" s="2">
        <v>3.3575300000000002E-2</v>
      </c>
      <c r="F762" s="2">
        <v>0.29665000000000002</v>
      </c>
      <c r="G762" s="2">
        <v>0.15075</v>
      </c>
      <c r="H762" s="2">
        <v>3.6283000000000003E-2</v>
      </c>
      <c r="I762" s="2">
        <v>2.9086999999999998E-2</v>
      </c>
      <c r="J762" s="2">
        <f t="shared" si="123"/>
        <v>0.2134123</v>
      </c>
      <c r="K762" s="2">
        <f t="shared" si="132"/>
        <v>38.485141760000005</v>
      </c>
      <c r="L762" s="2">
        <f t="shared" si="124"/>
        <v>497.76957975624271</v>
      </c>
      <c r="M762" s="1">
        <f t="shared" si="125"/>
        <v>1.4981445603940224E+25</v>
      </c>
      <c r="N762" s="2">
        <f t="shared" si="133"/>
        <v>485.51558662652712</v>
      </c>
      <c r="O762" s="2">
        <f t="shared" si="126"/>
        <v>38.431015883653018</v>
      </c>
      <c r="P762" s="2">
        <f t="shared" si="127"/>
        <v>5.4125876346986956E-2</v>
      </c>
      <c r="Q762" s="2">
        <f t="shared" si="128"/>
        <v>6.4323695800999517E-2</v>
      </c>
      <c r="R762" s="2">
        <v>528.77114281189279</v>
      </c>
      <c r="S762" s="2">
        <f t="shared" si="129"/>
        <v>38.616338729555778</v>
      </c>
      <c r="T762" s="2">
        <f t="shared" si="130"/>
        <v>-0.13119696955577353</v>
      </c>
      <c r="U762" s="2">
        <f t="shared" si="131"/>
        <v>0.37792769142073174</v>
      </c>
    </row>
    <row r="763" spans="1:21" x14ac:dyDescent="0.25">
      <c r="A763">
        <v>18650</v>
      </c>
      <c r="B763" s="2">
        <v>0.11259</v>
      </c>
      <c r="C763" s="2">
        <v>9.3000000000000005E-4</v>
      </c>
      <c r="D763" s="2">
        <v>19.192900000000002</v>
      </c>
      <c r="E763" s="2">
        <v>5.2315399999999998E-2</v>
      </c>
      <c r="F763" s="2">
        <v>0.88483999999999996</v>
      </c>
      <c r="G763" s="2">
        <v>0.11778</v>
      </c>
      <c r="H763" s="2">
        <v>-3.7948000000000003E-2</v>
      </c>
      <c r="I763" s="2">
        <v>2.4518999999999999E-2</v>
      </c>
      <c r="J763" s="2">
        <f t="shared" si="123"/>
        <v>0.19461440000000002</v>
      </c>
      <c r="K763" s="2">
        <f t="shared" si="132"/>
        <v>38.634748720000005</v>
      </c>
      <c r="L763" s="2">
        <f t="shared" si="124"/>
        <v>533.27318222884605</v>
      </c>
      <c r="M763" s="1">
        <f t="shared" si="125"/>
        <v>1.5349666033995122E+25</v>
      </c>
      <c r="N763" s="2">
        <f t="shared" si="133"/>
        <v>497.44879806901673</v>
      </c>
      <c r="O763" s="2">
        <f t="shared" si="126"/>
        <v>38.483741929323784</v>
      </c>
      <c r="P763" s="2">
        <f t="shared" si="127"/>
        <v>0.15100679067622025</v>
      </c>
      <c r="Q763" s="2">
        <f t="shared" si="128"/>
        <v>0.60206448854695827</v>
      </c>
      <c r="R763" s="2">
        <v>542.07879511430951</v>
      </c>
      <c r="S763" s="2">
        <f t="shared" si="129"/>
        <v>38.670312095017962</v>
      </c>
      <c r="T763" s="2">
        <f t="shared" si="130"/>
        <v>-3.556337501795781E-2</v>
      </c>
      <c r="U763" s="2">
        <f t="shared" si="131"/>
        <v>3.3393042916778658E-2</v>
      </c>
    </row>
    <row r="764" spans="1:21" x14ac:dyDescent="0.25">
      <c r="A764">
        <v>18612</v>
      </c>
      <c r="B764" s="2">
        <v>0.11388</v>
      </c>
      <c r="C764" s="2">
        <v>9.3000000000000005E-4</v>
      </c>
      <c r="D764" s="2">
        <v>19.425599999999999</v>
      </c>
      <c r="E764" s="2">
        <v>3.0288099999999998E-2</v>
      </c>
      <c r="F764" s="2">
        <v>-0.73716700000000002</v>
      </c>
      <c r="G764" s="2">
        <v>0.13214000000000001</v>
      </c>
      <c r="H764" s="2">
        <v>6.4074000000000006E-2</v>
      </c>
      <c r="I764" s="2">
        <v>2.2262000000000001E-2</v>
      </c>
      <c r="J764" s="2">
        <f t="shared" si="123"/>
        <v>0.18469010000000002</v>
      </c>
      <c r="K764" s="2">
        <f t="shared" si="132"/>
        <v>38.309684830999998</v>
      </c>
      <c r="L764" s="2">
        <f t="shared" si="124"/>
        <v>459.13136935770689</v>
      </c>
      <c r="M764" s="1">
        <f t="shared" si="125"/>
        <v>1.5534050551536093E+25</v>
      </c>
      <c r="N764" s="2">
        <f t="shared" si="133"/>
        <v>503.42429332931454</v>
      </c>
      <c r="O764" s="2">
        <f t="shared" si="126"/>
        <v>38.509670845536306</v>
      </c>
      <c r="P764" s="2">
        <f t="shared" si="127"/>
        <v>-0.19998601453630727</v>
      </c>
      <c r="Q764" s="2">
        <f t="shared" si="128"/>
        <v>1.1724977506310006</v>
      </c>
      <c r="R764" s="2">
        <v>548.74751438382759</v>
      </c>
      <c r="S764" s="2">
        <f t="shared" si="129"/>
        <v>38.696862830334418</v>
      </c>
      <c r="T764" s="2">
        <f t="shared" si="130"/>
        <v>-0.3871779993344191</v>
      </c>
      <c r="U764" s="2">
        <f t="shared" si="131"/>
        <v>4.3947493425709077</v>
      </c>
    </row>
    <row r="765" spans="1:21" x14ac:dyDescent="0.25">
      <c r="A765">
        <v>8719</v>
      </c>
      <c r="B765" s="2">
        <v>0.11650000000000001</v>
      </c>
      <c r="C765" s="2">
        <v>9.3000000000000005E-4</v>
      </c>
      <c r="D765" s="2">
        <v>19.168700000000001</v>
      </c>
      <c r="E765" s="2">
        <v>3.3350499999999998E-2</v>
      </c>
      <c r="F765" s="2">
        <v>1.7727E-2</v>
      </c>
      <c r="G765" s="2">
        <v>0.16355</v>
      </c>
      <c r="H765" s="2">
        <v>-6.2751000000000001E-2</v>
      </c>
      <c r="I765" s="2">
        <v>2.3421999999999998E-2</v>
      </c>
      <c r="J765" s="2">
        <f t="shared" si="123"/>
        <v>0.2203225</v>
      </c>
      <c r="K765" s="2">
        <f t="shared" si="132"/>
        <v>38.560716499000002</v>
      </c>
      <c r="L765" s="2">
        <f t="shared" si="124"/>
        <v>515.39867746720483</v>
      </c>
      <c r="M765" s="1">
        <f t="shared" si="125"/>
        <v>1.5909098078807526E+25</v>
      </c>
      <c r="N765" s="2">
        <f t="shared" si="133"/>
        <v>515.57875592457481</v>
      </c>
      <c r="O765" s="2">
        <f t="shared" si="126"/>
        <v>38.561475071191865</v>
      </c>
      <c r="P765" s="2">
        <f t="shared" si="127"/>
        <v>-7.5857219186303837E-4</v>
      </c>
      <c r="Q765" s="2">
        <f t="shared" si="128"/>
        <v>1.1854306019047027E-5</v>
      </c>
      <c r="R765" s="2">
        <v>562.32221631510652</v>
      </c>
      <c r="S765" s="2">
        <f t="shared" si="129"/>
        <v>38.749926210117358</v>
      </c>
      <c r="T765" s="2">
        <f t="shared" si="130"/>
        <v>-0.18920971111735696</v>
      </c>
      <c r="U765" s="2">
        <f t="shared" si="131"/>
        <v>0.73751208904568966</v>
      </c>
    </row>
    <row r="766" spans="1:21" x14ac:dyDescent="0.25">
      <c r="A766">
        <v>5395</v>
      </c>
      <c r="B766" s="2">
        <v>0.11652999999999999</v>
      </c>
      <c r="C766" s="2">
        <v>1.06E-3</v>
      </c>
      <c r="D766" s="2">
        <v>19.233799999999999</v>
      </c>
      <c r="E766" s="2">
        <v>4.4739000000000001E-2</v>
      </c>
      <c r="F766" s="2">
        <v>1.1835500000000001</v>
      </c>
      <c r="G766" s="2">
        <v>0.13593</v>
      </c>
      <c r="H766" s="2">
        <v>-1.4134000000000001E-2</v>
      </c>
      <c r="I766" s="2">
        <v>2.3699000000000001E-2</v>
      </c>
      <c r="J766" s="2">
        <f t="shared" si="123"/>
        <v>0.20436799999999999</v>
      </c>
      <c r="K766" s="2">
        <f t="shared" si="132"/>
        <v>38.645021270000001</v>
      </c>
      <c r="L766" s="2">
        <f t="shared" si="124"/>
        <v>535.80190577285055</v>
      </c>
      <c r="M766" s="1">
        <f t="shared" si="125"/>
        <v>1.591339686277869E+25</v>
      </c>
      <c r="N766" s="2">
        <f t="shared" si="133"/>
        <v>515.7180700252776</v>
      </c>
      <c r="O766" s="2">
        <f t="shared" si="126"/>
        <v>38.562061743661246</v>
      </c>
      <c r="P766" s="2">
        <f t="shared" si="127"/>
        <v>8.2959526338754586E-2</v>
      </c>
      <c r="Q766" s="2">
        <f t="shared" si="128"/>
        <v>0.16478084965345935</v>
      </c>
      <c r="R766" s="2">
        <v>562.47788801085153</v>
      </c>
      <c r="S766" s="2">
        <f t="shared" si="129"/>
        <v>38.750527271218104</v>
      </c>
      <c r="T766" s="2">
        <f t="shared" si="130"/>
        <v>-0.10550600121810305</v>
      </c>
      <c r="U766" s="2">
        <f t="shared" si="131"/>
        <v>0.26651922188304622</v>
      </c>
    </row>
    <row r="767" spans="1:21" x14ac:dyDescent="0.25">
      <c r="A767">
        <v>2561</v>
      </c>
      <c r="B767" s="2">
        <v>0.1176</v>
      </c>
      <c r="C767" s="2">
        <v>9.3000000000000005E-4</v>
      </c>
      <c r="D767" s="2">
        <v>19.552199999999999</v>
      </c>
      <c r="E767" s="2">
        <v>4.8936500000000001E-2</v>
      </c>
      <c r="F767" s="2">
        <v>-8.9094000000000007E-2</v>
      </c>
      <c r="G767" s="2">
        <v>0.11464000000000001</v>
      </c>
      <c r="H767" s="2">
        <v>4.1591999999999997E-2</v>
      </c>
      <c r="I767" s="2">
        <v>2.6424E-2</v>
      </c>
      <c r="J767" s="2">
        <f t="shared" si="123"/>
        <v>0.19000050000000002</v>
      </c>
      <c r="K767" s="2">
        <f t="shared" si="132"/>
        <v>38.601920222000004</v>
      </c>
      <c r="L767" s="2">
        <f t="shared" si="124"/>
        <v>525.27175007016569</v>
      </c>
      <c r="M767" s="1">
        <f t="shared" si="125"/>
        <v>1.6066784396785268E+25</v>
      </c>
      <c r="N767" s="2">
        <f t="shared" si="133"/>
        <v>520.68902146235473</v>
      </c>
      <c r="O767" s="2">
        <f t="shared" si="126"/>
        <v>38.582892104159299</v>
      </c>
      <c r="P767" s="2">
        <f t="shared" si="127"/>
        <v>1.9028117840704795E-2</v>
      </c>
      <c r="Q767" s="2">
        <f t="shared" si="128"/>
        <v>1.0029566840430498E-2</v>
      </c>
      <c r="R767" s="2">
        <v>568.03366989581605</v>
      </c>
      <c r="S767" s="2">
        <f t="shared" si="129"/>
        <v>38.771870395250303</v>
      </c>
      <c r="T767" s="2">
        <f t="shared" si="130"/>
        <v>-0.16995017325029949</v>
      </c>
      <c r="U767" s="2">
        <f t="shared" si="131"/>
        <v>0.80008059203031312</v>
      </c>
    </row>
    <row r="768" spans="1:21" x14ac:dyDescent="0.25">
      <c r="A768">
        <v>16259</v>
      </c>
      <c r="B768" s="2">
        <v>0.11792</v>
      </c>
      <c r="C768" s="2">
        <v>9.3000000000000005E-4</v>
      </c>
      <c r="D768" s="2">
        <v>19.7957</v>
      </c>
      <c r="E768" s="2">
        <v>3.7015600000000003E-2</v>
      </c>
      <c r="F768" s="2">
        <v>-1.4998</v>
      </c>
      <c r="G768" s="2">
        <v>0.22217000000000001</v>
      </c>
      <c r="H768" s="2">
        <v>7.8972000000000001E-2</v>
      </c>
      <c r="I768" s="2">
        <v>2.8174000000000001E-2</v>
      </c>
      <c r="J768" s="2">
        <f t="shared" si="123"/>
        <v>0.28735959999999999</v>
      </c>
      <c r="K768" s="2">
        <f t="shared" si="132"/>
        <v>38.521047039999999</v>
      </c>
      <c r="L768" s="2">
        <f t="shared" si="124"/>
        <v>506.06861921758241</v>
      </c>
      <c r="M768" s="1">
        <f t="shared" si="125"/>
        <v>1.6112681564444915E+25</v>
      </c>
      <c r="N768" s="2">
        <f t="shared" si="133"/>
        <v>522.17644736702903</v>
      </c>
      <c r="O768" s="2">
        <f t="shared" si="126"/>
        <v>38.589086395944648</v>
      </c>
      <c r="P768" s="2">
        <f t="shared" si="127"/>
        <v>-6.8039355944648605E-2</v>
      </c>
      <c r="Q768" s="2">
        <f t="shared" si="128"/>
        <v>5.6062049046236809E-2</v>
      </c>
      <c r="R768" s="2">
        <v>569.69653082660273</v>
      </c>
      <c r="S768" s="2">
        <f t="shared" si="129"/>
        <v>38.778217874118134</v>
      </c>
      <c r="T768" s="2">
        <f t="shared" si="130"/>
        <v>-0.25717083411813491</v>
      </c>
      <c r="U768" s="2">
        <f t="shared" si="131"/>
        <v>0.80092528794308337</v>
      </c>
    </row>
    <row r="769" spans="1:21" x14ac:dyDescent="0.25">
      <c r="A769">
        <v>1371</v>
      </c>
      <c r="B769" s="2">
        <v>0.11817999999999999</v>
      </c>
      <c r="C769" s="2">
        <v>9.3000000000000005E-4</v>
      </c>
      <c r="D769" s="2">
        <v>18.8049</v>
      </c>
      <c r="E769" s="2">
        <v>3.5239399999999997E-2</v>
      </c>
      <c r="F769" s="2">
        <v>0.79096</v>
      </c>
      <c r="G769" s="2">
        <v>9.6667000000000003E-2</v>
      </c>
      <c r="H769" s="2">
        <v>-0.10247100000000001</v>
      </c>
      <c r="I769" s="2">
        <v>2.2169999999999999E-2</v>
      </c>
      <c r="J769" s="2">
        <f t="shared" si="123"/>
        <v>0.1540764</v>
      </c>
      <c r="K769" s="2">
        <f t="shared" si="132"/>
        <v>38.434905349999994</v>
      </c>
      <c r="L769" s="2">
        <f t="shared" si="124"/>
        <v>486.38600466745913</v>
      </c>
      <c r="M769" s="1">
        <f t="shared" si="125"/>
        <v>1.6149981231698919E+25</v>
      </c>
      <c r="N769" s="2">
        <f t="shared" si="133"/>
        <v>523.38524725901277</v>
      </c>
      <c r="O769" s="2">
        <f t="shared" si="126"/>
        <v>38.594107384752967</v>
      </c>
      <c r="P769" s="2">
        <f t="shared" si="127"/>
        <v>-0.15920203475297257</v>
      </c>
      <c r="Q769" s="2">
        <f t="shared" si="128"/>
        <v>1.0676403600468998</v>
      </c>
      <c r="R769" s="2">
        <v>571.04805210910899</v>
      </c>
      <c r="S769" s="2">
        <f t="shared" si="129"/>
        <v>38.783363272295624</v>
      </c>
      <c r="T769" s="2">
        <f t="shared" si="130"/>
        <v>-0.34845792229562988</v>
      </c>
      <c r="U769" s="2">
        <f t="shared" si="131"/>
        <v>5.1147974546236652</v>
      </c>
    </row>
    <row r="770" spans="1:21" x14ac:dyDescent="0.25">
      <c r="A770">
        <v>137</v>
      </c>
      <c r="B770" s="2">
        <v>0.11901</v>
      </c>
      <c r="C770" s="2">
        <v>1.3699999999999999E-3</v>
      </c>
      <c r="D770" s="2">
        <v>19.6281</v>
      </c>
      <c r="E770" s="2">
        <v>3.69313E-2</v>
      </c>
      <c r="F770" s="2">
        <v>-0.71005499999999999</v>
      </c>
      <c r="G770" s="2">
        <v>0.17565</v>
      </c>
      <c r="H770" s="2">
        <v>8.1771999999999997E-2</v>
      </c>
      <c r="I770" s="2">
        <v>3.0634999999999999E-2</v>
      </c>
      <c r="J770" s="2">
        <f t="shared" si="123"/>
        <v>0.2432163</v>
      </c>
      <c r="K770" s="2">
        <f t="shared" si="132"/>
        <v>38.460775554999998</v>
      </c>
      <c r="L770" s="2">
        <f t="shared" si="124"/>
        <v>492.2153020760033</v>
      </c>
      <c r="M770" s="1">
        <f t="shared" si="125"/>
        <v>1.6269102519319439E+25</v>
      </c>
      <c r="N770" s="2">
        <f t="shared" si="133"/>
        <v>527.24570527940386</v>
      </c>
      <c r="O770" s="2">
        <f t="shared" si="126"/>
        <v>38.610065254233504</v>
      </c>
      <c r="P770" s="2">
        <f t="shared" si="127"/>
        <v>-0.14928969923350621</v>
      </c>
      <c r="Q770" s="2">
        <f t="shared" si="128"/>
        <v>0.37676827905958094</v>
      </c>
      <c r="R770" s="2">
        <v>575.36520274060842</v>
      </c>
      <c r="S770" s="2">
        <f t="shared" si="129"/>
        <v>38.799717964216498</v>
      </c>
      <c r="T770" s="2">
        <f t="shared" si="130"/>
        <v>-0.3389424092165001</v>
      </c>
      <c r="U770" s="2">
        <f t="shared" si="131"/>
        <v>1.9420771099008656</v>
      </c>
    </row>
    <row r="771" spans="1:21" x14ac:dyDescent="0.25">
      <c r="A771">
        <v>5549</v>
      </c>
      <c r="B771" s="2">
        <v>0.12014</v>
      </c>
      <c r="C771" s="2">
        <v>9.3000000000000005E-4</v>
      </c>
      <c r="D771" s="2">
        <v>19.4009</v>
      </c>
      <c r="E771" s="2">
        <v>3.2131699999999999E-2</v>
      </c>
      <c r="F771" s="2">
        <v>0.25818999999999998</v>
      </c>
      <c r="G771" s="2">
        <v>9.8110000000000003E-2</v>
      </c>
      <c r="H771" s="2">
        <v>7.0699999999999999E-3</v>
      </c>
      <c r="I771" s="2">
        <v>2.2315999999999999E-2</v>
      </c>
      <c r="J771" s="2">
        <f t="shared" si="123"/>
        <v>0.15255770000000002</v>
      </c>
      <c r="K771" s="2">
        <f t="shared" si="132"/>
        <v>38.609724829999998</v>
      </c>
      <c r="L771" s="2">
        <f t="shared" si="124"/>
        <v>527.16305484100531</v>
      </c>
      <c r="M771" s="1">
        <f t="shared" si="125"/>
        <v>1.6431400192986717E+25</v>
      </c>
      <c r="N771" s="2">
        <f t="shared" si="133"/>
        <v>532.50541467740504</v>
      </c>
      <c r="O771" s="2">
        <f t="shared" si="126"/>
        <v>38.631620140859624</v>
      </c>
      <c r="P771" s="2">
        <f t="shared" si="127"/>
        <v>-2.1895310859626704E-2</v>
      </c>
      <c r="Q771" s="2">
        <f t="shared" si="128"/>
        <v>2.0598422691527115E-2</v>
      </c>
      <c r="R771" s="2">
        <v>581.24932151376618</v>
      </c>
      <c r="S771" s="2">
        <f t="shared" si="129"/>
        <v>38.821812294754572</v>
      </c>
      <c r="T771" s="2">
        <f t="shared" si="130"/>
        <v>-0.21208746475457474</v>
      </c>
      <c r="U771" s="2">
        <f t="shared" si="131"/>
        <v>1.9326879382043045</v>
      </c>
    </row>
    <row r="772" spans="1:21" x14ac:dyDescent="0.25">
      <c r="A772">
        <v>12860</v>
      </c>
      <c r="B772" s="2">
        <v>0.12058000000000001</v>
      </c>
      <c r="C772" s="2">
        <v>9.3000000000000005E-4</v>
      </c>
      <c r="D772" s="2">
        <v>19.9801</v>
      </c>
      <c r="E772" s="2">
        <v>4.7302499999999997E-2</v>
      </c>
      <c r="F772" s="2">
        <v>-0.30293399999999998</v>
      </c>
      <c r="G772" s="2">
        <v>0.20236000000000001</v>
      </c>
      <c r="H772" s="2">
        <v>0.14487</v>
      </c>
      <c r="I772" s="2">
        <v>2.9239999999999999E-2</v>
      </c>
      <c r="J772" s="2">
        <f t="shared" si="123"/>
        <v>0.2789025</v>
      </c>
      <c r="K772" s="2">
        <f t="shared" si="132"/>
        <v>38.675125601999994</v>
      </c>
      <c r="L772" s="2">
        <f t="shared" si="124"/>
        <v>543.28175501006262</v>
      </c>
      <c r="M772" s="1">
        <f t="shared" si="125"/>
        <v>1.6494633288634114E+25</v>
      </c>
      <c r="N772" s="2">
        <f t="shared" si="133"/>
        <v>534.55465974621086</v>
      </c>
      <c r="O772" s="2">
        <f t="shared" si="126"/>
        <v>38.639960598355032</v>
      </c>
      <c r="P772" s="2">
        <f t="shared" si="127"/>
        <v>3.5165003644962667E-2</v>
      </c>
      <c r="Q772" s="2">
        <f t="shared" si="128"/>
        <v>1.589704923102642E-2</v>
      </c>
      <c r="R772" s="2">
        <v>583.54252449567275</v>
      </c>
      <c r="S772" s="2">
        <f t="shared" si="129"/>
        <v>38.830362549386678</v>
      </c>
      <c r="T772" s="2">
        <f t="shared" si="130"/>
        <v>-0.15523694738668325</v>
      </c>
      <c r="U772" s="2">
        <f t="shared" si="131"/>
        <v>0.30980282513809432</v>
      </c>
    </row>
    <row r="773" spans="1:21" x14ac:dyDescent="0.25">
      <c r="A773">
        <v>490008</v>
      </c>
      <c r="B773" s="2">
        <v>0.12086</v>
      </c>
      <c r="C773" s="2">
        <v>1.004E-2</v>
      </c>
      <c r="D773" s="2">
        <v>19.1035</v>
      </c>
      <c r="E773" s="2">
        <v>3.5314199999999997E-2</v>
      </c>
      <c r="F773" s="2">
        <v>0.35309000000000001</v>
      </c>
      <c r="G773" s="2">
        <v>0.10465000000000001</v>
      </c>
      <c r="H773" s="2">
        <v>-9.9903000000000006E-2</v>
      </c>
      <c r="I773" s="2">
        <v>2.6190000000000001E-2</v>
      </c>
      <c r="J773" s="2">
        <f t="shared" si="123"/>
        <v>0.1661542</v>
      </c>
      <c r="K773" s="2">
        <f t="shared" si="132"/>
        <v>38.661100619999999</v>
      </c>
      <c r="L773" s="2">
        <f t="shared" si="124"/>
        <v>539.78414507439834</v>
      </c>
      <c r="M773" s="1">
        <f t="shared" si="125"/>
        <v>1.6534883477647903E+25</v>
      </c>
      <c r="N773" s="2">
        <f t="shared" si="133"/>
        <v>535.8590795363624</v>
      </c>
      <c r="O773" s="2">
        <f t="shared" si="126"/>
        <v>38.645252968740245</v>
      </c>
      <c r="P773" s="2">
        <f t="shared" si="127"/>
        <v>1.5847651259754514E-2</v>
      </c>
      <c r="Q773" s="2">
        <f t="shared" si="128"/>
        <v>9.0971878743730857E-3</v>
      </c>
      <c r="R773" s="2">
        <v>585.00243087911247</v>
      </c>
      <c r="S773" s="2">
        <f t="shared" si="129"/>
        <v>38.835788353617666</v>
      </c>
      <c r="T773" s="2">
        <f t="shared" si="130"/>
        <v>-0.17468773361766665</v>
      </c>
      <c r="U773" s="2">
        <f t="shared" si="131"/>
        <v>1.1053560007430456</v>
      </c>
    </row>
    <row r="774" spans="1:21" x14ac:dyDescent="0.25">
      <c r="A774">
        <v>19953</v>
      </c>
      <c r="B774" s="2">
        <v>0.12207</v>
      </c>
      <c r="C774" s="2">
        <v>9.3999999999999997E-4</v>
      </c>
      <c r="D774" s="2">
        <v>18.954599999999999</v>
      </c>
      <c r="E774" s="2">
        <v>3.6052500000000001E-2</v>
      </c>
      <c r="F774" s="2">
        <v>0.72853000000000001</v>
      </c>
      <c r="G774" s="2">
        <v>0.18418999999999999</v>
      </c>
      <c r="H774" s="2">
        <v>-0.13095200000000001</v>
      </c>
      <c r="I774" s="2">
        <v>2.2110000000000001E-2</v>
      </c>
      <c r="J774" s="2">
        <f t="shared" si="123"/>
        <v>0.2423525</v>
      </c>
      <c r="K774" s="2">
        <f t="shared" si="132"/>
        <v>38.664573669999996</v>
      </c>
      <c r="L774" s="2">
        <f t="shared" si="124"/>
        <v>540.64816586995812</v>
      </c>
      <c r="M774" s="1">
        <f t="shared" si="125"/>
        <v>1.6708919597968498E+25</v>
      </c>
      <c r="N774" s="2">
        <f t="shared" si="133"/>
        <v>541.49920608259072</v>
      </c>
      <c r="O774" s="2">
        <f t="shared" si="126"/>
        <v>38.667989121111376</v>
      </c>
      <c r="P774" s="2">
        <f t="shared" si="127"/>
        <v>-3.4154511113797525E-3</v>
      </c>
      <c r="Q774" s="2">
        <f t="shared" si="128"/>
        <v>1.986100123196501E-4</v>
      </c>
      <c r="R774" s="2">
        <v>591.31663249920609</v>
      </c>
      <c r="S774" s="2">
        <f t="shared" si="129"/>
        <v>38.859100474828395</v>
      </c>
      <c r="T774" s="2">
        <f t="shared" si="130"/>
        <v>-0.19452680482839924</v>
      </c>
      <c r="U774" s="2">
        <f t="shared" si="131"/>
        <v>0.64426405049614199</v>
      </c>
    </row>
    <row r="775" spans="1:21" x14ac:dyDescent="0.25">
      <c r="A775">
        <v>390259</v>
      </c>
      <c r="B775" s="2">
        <v>0.12231</v>
      </c>
      <c r="C775" s="2">
        <v>1.3699999999999999E-3</v>
      </c>
      <c r="D775" s="2">
        <v>19.557200000000002</v>
      </c>
      <c r="E775" s="2">
        <v>5.7205199999999998E-2</v>
      </c>
      <c r="F775" s="2">
        <v>-0.29839599999999999</v>
      </c>
      <c r="G775" s="2">
        <v>0.13517000000000001</v>
      </c>
      <c r="H775" s="2">
        <v>2.8867E-2</v>
      </c>
      <c r="I775" s="2">
        <v>2.9947000000000001E-2</v>
      </c>
      <c r="J775" s="2">
        <f t="shared" ref="J775:J838" si="134">PeakMagnitudeError+StretchError+ColorError</f>
        <v>0.22232220000000003</v>
      </c>
      <c r="K775" s="2">
        <f t="shared" si="132"/>
        <v>38.615982078000002</v>
      </c>
      <c r="L775" s="2">
        <f t="shared" ref="L775:L838" si="135">10^((ObservedDistanceModuli-25)/5)</f>
        <v>528.6843023972516</v>
      </c>
      <c r="M775" s="1">
        <f t="shared" ref="M775:M838" si="136">-(RedShift*Age*(-2*InitialTangentVelocity+UniverseAcceleration*Age))/(2+RedShift)*(1+RedShift)</f>
        <v>1.6743458021899028E+25</v>
      </c>
      <c r="N775" s="2">
        <f t="shared" si="133"/>
        <v>542.61852017277283</v>
      </c>
      <c r="O775" s="2">
        <f t="shared" ref="O775:O838" si="137">(LOG10(T2LuminousDistance)*5+25)</f>
        <v>38.672473063157888</v>
      </c>
      <c r="P775" s="2">
        <f t="shared" ref="P775:P838" si="138">ObservedDistanceModuli-T2DistanceModuli</f>
        <v>-5.6490985157886087E-2</v>
      </c>
      <c r="Q775" s="2">
        <f t="shared" ref="Q775:Q838" si="139">(ObservedDistanceModuli-T2DistanceModuli)^2/TotalError^2</f>
        <v>6.4564327882502312E-2</v>
      </c>
      <c r="R775" s="2">
        <v>592.57006238067436</v>
      </c>
      <c r="S775" s="2">
        <f t="shared" ref="S775:S838" si="140">(LOG10(ΛCDMLuminousDistance)*5+25)</f>
        <v>38.863698532114832</v>
      </c>
      <c r="T775" s="2">
        <f t="shared" ref="T775:T838" si="141">ObservedDistanceModuli-ΛCDMDistanceModuli</f>
        <v>-0.24771645411482979</v>
      </c>
      <c r="U775" s="2">
        <f t="shared" ref="U775:U838" si="142">(ObservedDistanceModuli-ΛCDMDistanceModuli)^2/TotalError^2</f>
        <v>1.2414923470899075</v>
      </c>
    </row>
    <row r="776" spans="1:21" x14ac:dyDescent="0.25">
      <c r="A776">
        <v>18835</v>
      </c>
      <c r="B776" s="2">
        <v>0.12278</v>
      </c>
      <c r="C776" s="2">
        <v>9.3999999999999997E-4</v>
      </c>
      <c r="D776" s="2">
        <v>19.305900000000001</v>
      </c>
      <c r="E776" s="2">
        <v>6.1881899999999997E-2</v>
      </c>
      <c r="F776" s="2">
        <v>0.75966</v>
      </c>
      <c r="G776" s="2">
        <v>0.11148</v>
      </c>
      <c r="H776" s="2">
        <v>-7.4910000000000003E-3</v>
      </c>
      <c r="I776" s="2">
        <v>2.5877000000000001E-2</v>
      </c>
      <c r="J776" s="2">
        <f t="shared" si="134"/>
        <v>0.1992389</v>
      </c>
      <c r="K776" s="2">
        <f t="shared" si="132"/>
        <v>38.634016850000002</v>
      </c>
      <c r="L776" s="2">
        <f t="shared" si="135"/>
        <v>533.09347887239164</v>
      </c>
      <c r="M776" s="1">
        <f t="shared" si="136"/>
        <v>1.6811113840165876E+25</v>
      </c>
      <c r="N776" s="2">
        <f t="shared" si="133"/>
        <v>544.81109592032874</v>
      </c>
      <c r="O776" s="2">
        <f t="shared" si="137"/>
        <v>38.681229720367057</v>
      </c>
      <c r="P776" s="2">
        <f t="shared" si="138"/>
        <v>-4.7212870367054904E-2</v>
      </c>
      <c r="Q776" s="2">
        <f t="shared" si="139"/>
        <v>5.6152945074955149E-2</v>
      </c>
      <c r="R776" s="2">
        <v>595.02567922256935</v>
      </c>
      <c r="S776" s="2">
        <f t="shared" si="140"/>
        <v>38.872678543802493</v>
      </c>
      <c r="T776" s="2">
        <f t="shared" si="141"/>
        <v>-0.23866169380249147</v>
      </c>
      <c r="U776" s="2">
        <f t="shared" si="142"/>
        <v>1.4348852339682003</v>
      </c>
    </row>
    <row r="777" spans="1:21" x14ac:dyDescent="0.25">
      <c r="A777">
        <v>2916</v>
      </c>
      <c r="B777" s="2">
        <v>0.12316000000000001</v>
      </c>
      <c r="C777" s="2">
        <v>1.06E-3</v>
      </c>
      <c r="D777" s="2">
        <v>19.765699999999999</v>
      </c>
      <c r="E777" s="2">
        <v>6.2567399999999995E-2</v>
      </c>
      <c r="F777" s="2">
        <v>-0.74925299999999995</v>
      </c>
      <c r="G777" s="2">
        <v>0.23346</v>
      </c>
      <c r="H777" s="2">
        <v>7.1643999999999999E-2</v>
      </c>
      <c r="I777" s="2">
        <v>3.5817000000000002E-2</v>
      </c>
      <c r="J777" s="2">
        <f t="shared" si="134"/>
        <v>0.33184439999999998</v>
      </c>
      <c r="K777" s="2">
        <f t="shared" si="132"/>
        <v>38.624314088999995</v>
      </c>
      <c r="L777" s="2">
        <f t="shared" si="135"/>
        <v>530.71677828531608</v>
      </c>
      <c r="M777" s="1">
        <f t="shared" si="136"/>
        <v>1.6865831771945505E+25</v>
      </c>
      <c r="N777" s="2">
        <f t="shared" si="133"/>
        <v>546.58438332191224</v>
      </c>
      <c r="O777" s="2">
        <f t="shared" si="137"/>
        <v>38.688286095674471</v>
      </c>
      <c r="P777" s="2">
        <f t="shared" si="138"/>
        <v>-6.3972006674475779E-2</v>
      </c>
      <c r="Q777" s="2">
        <f t="shared" si="139"/>
        <v>3.7163016780600779E-2</v>
      </c>
      <c r="R777" s="2">
        <v>597.01202293962785</v>
      </c>
      <c r="S777" s="2">
        <f t="shared" si="140"/>
        <v>38.879915386331604</v>
      </c>
      <c r="T777" s="2">
        <f t="shared" si="141"/>
        <v>-0.25560129733160863</v>
      </c>
      <c r="U777" s="2">
        <f t="shared" si="142"/>
        <v>0.5932764661853609</v>
      </c>
    </row>
    <row r="778" spans="1:21" x14ac:dyDescent="0.25">
      <c r="A778">
        <v>16021</v>
      </c>
      <c r="B778" s="2">
        <v>0.12357</v>
      </c>
      <c r="C778" s="2">
        <v>9.3999999999999997E-4</v>
      </c>
      <c r="D778" s="2">
        <v>19.366099999999999</v>
      </c>
      <c r="E778" s="2">
        <v>3.2081600000000002E-2</v>
      </c>
      <c r="F778" s="2">
        <v>-0.33583000000000002</v>
      </c>
      <c r="G778" s="2">
        <v>0.12847</v>
      </c>
      <c r="H778" s="2">
        <v>-3.6818999999999998E-2</v>
      </c>
      <c r="I778" s="2">
        <v>2.3897000000000002E-2</v>
      </c>
      <c r="J778" s="2">
        <f t="shared" si="134"/>
        <v>0.18444860000000002</v>
      </c>
      <c r="K778" s="2">
        <f t="shared" si="132"/>
        <v>38.624976459999999</v>
      </c>
      <c r="L778" s="2">
        <f t="shared" si="135"/>
        <v>530.87868917187507</v>
      </c>
      <c r="M778" s="1">
        <f t="shared" si="136"/>
        <v>1.6924887061724609E+25</v>
      </c>
      <c r="N778" s="2">
        <f t="shared" si="133"/>
        <v>548.49823492331984</v>
      </c>
      <c r="O778" s="2">
        <f t="shared" si="137"/>
        <v>38.695876171729623</v>
      </c>
      <c r="P778" s="2">
        <f t="shared" si="138"/>
        <v>-7.0899711729623505E-2</v>
      </c>
      <c r="Q778" s="2">
        <f t="shared" si="139"/>
        <v>0.14775364802917704</v>
      </c>
      <c r="R778" s="2">
        <v>599.1561368101419</v>
      </c>
      <c r="S778" s="2">
        <f t="shared" si="140"/>
        <v>38.887700059516888</v>
      </c>
      <c r="T778" s="2">
        <f t="shared" si="141"/>
        <v>-0.26272359951688884</v>
      </c>
      <c r="U778" s="2">
        <f t="shared" si="142"/>
        <v>2.0288383472035867</v>
      </c>
    </row>
    <row r="779" spans="1:21" x14ac:dyDescent="0.25">
      <c r="A779">
        <v>13894</v>
      </c>
      <c r="B779" s="2">
        <v>0.12377000000000001</v>
      </c>
      <c r="C779" s="2">
        <v>1.06E-3</v>
      </c>
      <c r="D779" s="2">
        <v>20.088000000000001</v>
      </c>
      <c r="E779" s="2">
        <v>4.7853E-2</v>
      </c>
      <c r="F779" s="2">
        <v>0.71921999999999997</v>
      </c>
      <c r="G779" s="2">
        <v>0.16833000000000001</v>
      </c>
      <c r="H779" s="2">
        <v>0.16435</v>
      </c>
      <c r="I779" s="2">
        <v>2.8937000000000001E-2</v>
      </c>
      <c r="J779" s="2">
        <f t="shared" si="134"/>
        <v>0.24512</v>
      </c>
      <c r="K779" s="2">
        <f t="shared" si="132"/>
        <v>38.87230984</v>
      </c>
      <c r="L779" s="2">
        <f t="shared" si="135"/>
        <v>594.92465578558711</v>
      </c>
      <c r="M779" s="1">
        <f t="shared" si="136"/>
        <v>1.6953701116632974E+25</v>
      </c>
      <c r="N779" s="2">
        <f t="shared" si="133"/>
        <v>549.4320348476906</v>
      </c>
      <c r="O779" s="2">
        <f t="shared" si="137"/>
        <v>38.699569887654093</v>
      </c>
      <c r="P779" s="2">
        <f t="shared" si="138"/>
        <v>0.172739952345907</v>
      </c>
      <c r="Q779" s="2">
        <f t="shared" si="139"/>
        <v>0.49662444760607977</v>
      </c>
      <c r="R779" s="2">
        <v>600.20240503367245</v>
      </c>
      <c r="S779" s="2">
        <f t="shared" si="140"/>
        <v>38.891488656633442</v>
      </c>
      <c r="T779" s="2">
        <f t="shared" si="141"/>
        <v>-1.9178816633441897E-2</v>
      </c>
      <c r="U779" s="2">
        <f t="shared" si="142"/>
        <v>6.1218984036271107E-3</v>
      </c>
    </row>
    <row r="780" spans="1:21" x14ac:dyDescent="0.25">
      <c r="A780">
        <v>570062</v>
      </c>
      <c r="B780" s="2">
        <v>0.12383</v>
      </c>
      <c r="C780" s="2">
        <v>1.3699999999999999E-3</v>
      </c>
      <c r="D780" s="2">
        <v>19.3781</v>
      </c>
      <c r="E780" s="2">
        <v>3.8216399999999998E-2</v>
      </c>
      <c r="F780" s="2">
        <v>0.11582000000000001</v>
      </c>
      <c r="G780" s="2">
        <v>0.24943000000000001</v>
      </c>
      <c r="H780" s="2">
        <v>-8.0542000000000002E-2</v>
      </c>
      <c r="I780" s="2">
        <v>2.8447E-2</v>
      </c>
      <c r="J780" s="2">
        <f t="shared" si="134"/>
        <v>0.31609340000000002</v>
      </c>
      <c r="K780" s="2">
        <f t="shared" si="132"/>
        <v>38.840221999999997</v>
      </c>
      <c r="L780" s="2">
        <f t="shared" si="135"/>
        <v>586.198091282478</v>
      </c>
      <c r="M780" s="1">
        <f t="shared" si="136"/>
        <v>1.6962346176323653E+25</v>
      </c>
      <c r="N780" s="2">
        <f t="shared" si="133"/>
        <v>549.71220215184167</v>
      </c>
      <c r="O780" s="2">
        <f t="shared" si="137"/>
        <v>38.700676886287596</v>
      </c>
      <c r="P780" s="2">
        <f t="shared" si="138"/>
        <v>0.1395451137124013</v>
      </c>
      <c r="Q780" s="2">
        <f t="shared" si="139"/>
        <v>0.19489397435711622</v>
      </c>
      <c r="R780" s="2">
        <v>600.51633139562557</v>
      </c>
      <c r="S780" s="2">
        <f t="shared" si="140"/>
        <v>38.892624113969873</v>
      </c>
      <c r="T780" s="2">
        <f t="shared" si="141"/>
        <v>-5.2402113969876041E-2</v>
      </c>
      <c r="U780" s="2">
        <f t="shared" si="142"/>
        <v>2.7483165863440465E-2</v>
      </c>
    </row>
    <row r="781" spans="1:21" x14ac:dyDescent="0.25">
      <c r="A781">
        <v>6406</v>
      </c>
      <c r="B781" s="2">
        <v>0.12393</v>
      </c>
      <c r="C781" s="2">
        <v>9.3999999999999997E-4</v>
      </c>
      <c r="D781" s="2">
        <v>19.382200000000001</v>
      </c>
      <c r="E781" s="2">
        <v>4.5257699999999998E-2</v>
      </c>
      <c r="F781" s="2">
        <v>0.12939000000000001</v>
      </c>
      <c r="G781" s="2">
        <v>0.13322000000000001</v>
      </c>
      <c r="H781" s="2">
        <v>-3.5799999999999997E-4</v>
      </c>
      <c r="I781" s="2">
        <v>2.3407000000000001E-2</v>
      </c>
      <c r="J781" s="2">
        <f t="shared" si="134"/>
        <v>0.20188470000000003</v>
      </c>
      <c r="K781" s="2">
        <f t="shared" si="132"/>
        <v>38.595340870000001</v>
      </c>
      <c r="L781" s="2">
        <f t="shared" si="135"/>
        <v>523.68263596775614</v>
      </c>
      <c r="M781" s="1">
        <f t="shared" si="136"/>
        <v>1.6976755473834029E+25</v>
      </c>
      <c r="N781" s="2">
        <f t="shared" si="133"/>
        <v>550.17917568153803</v>
      </c>
      <c r="O781" s="2">
        <f t="shared" si="137"/>
        <v>38.702520741448339</v>
      </c>
      <c r="P781" s="2">
        <f t="shared" si="138"/>
        <v>-0.10717987144833785</v>
      </c>
      <c r="Q781" s="2">
        <f t="shared" si="139"/>
        <v>0.28185104540351952</v>
      </c>
      <c r="R781" s="2">
        <v>601.03958906374737</v>
      </c>
      <c r="S781" s="2">
        <f t="shared" si="140"/>
        <v>38.894515394503507</v>
      </c>
      <c r="T781" s="2">
        <f t="shared" si="141"/>
        <v>-0.29917452450350623</v>
      </c>
      <c r="U781" s="2">
        <f t="shared" si="142"/>
        <v>2.1960509166836761</v>
      </c>
    </row>
    <row r="782" spans="1:21" x14ac:dyDescent="0.25">
      <c r="A782">
        <v>19543</v>
      </c>
      <c r="B782" s="2">
        <v>0.12404999999999999</v>
      </c>
      <c r="C782" s="2">
        <v>5.0899999999999999E-3</v>
      </c>
      <c r="D782" s="2">
        <v>19.6998</v>
      </c>
      <c r="E782" s="2">
        <v>3.4188499999999997E-2</v>
      </c>
      <c r="F782" s="2">
        <v>-0.83314999999999995</v>
      </c>
      <c r="G782" s="2">
        <v>0.13952000000000001</v>
      </c>
      <c r="H782" s="2">
        <v>-2.2315999999999999E-2</v>
      </c>
      <c r="I782" s="2">
        <v>2.4265999999999999E-2</v>
      </c>
      <c r="J782" s="2">
        <f t="shared" si="134"/>
        <v>0.1979745</v>
      </c>
      <c r="K782" s="2">
        <f t="shared" si="132"/>
        <v>38.840176030000002</v>
      </c>
      <c r="L782" s="2">
        <f t="shared" si="135"/>
        <v>586.18568161938583</v>
      </c>
      <c r="M782" s="1">
        <f t="shared" si="136"/>
        <v>1.6994048057401133E+25</v>
      </c>
      <c r="N782" s="2">
        <f t="shared" si="133"/>
        <v>550.73959014866136</v>
      </c>
      <c r="O782" s="2">
        <f t="shared" si="137"/>
        <v>38.704731485230958</v>
      </c>
      <c r="P782" s="2">
        <f t="shared" si="138"/>
        <v>0.13544454476904377</v>
      </c>
      <c r="Q782" s="2">
        <f t="shared" si="139"/>
        <v>0.46806323094177721</v>
      </c>
      <c r="R782" s="2">
        <v>601.66757591377154</v>
      </c>
      <c r="S782" s="2">
        <f t="shared" si="140"/>
        <v>38.896783039167147</v>
      </c>
      <c r="T782" s="2">
        <f t="shared" si="141"/>
        <v>-5.6607009167144895E-2</v>
      </c>
      <c r="U782" s="2">
        <f t="shared" si="142"/>
        <v>8.1756428173115014E-2</v>
      </c>
    </row>
    <row r="783" spans="1:21" x14ac:dyDescent="0.25">
      <c r="A783">
        <v>13044</v>
      </c>
      <c r="B783" s="2">
        <v>0.12472</v>
      </c>
      <c r="C783" s="2">
        <v>9.3999999999999997E-4</v>
      </c>
      <c r="D783" s="2">
        <v>19.339500000000001</v>
      </c>
      <c r="E783" s="2">
        <v>3.6145400000000001E-2</v>
      </c>
      <c r="F783" s="2">
        <v>-1.7798000000000001E-2</v>
      </c>
      <c r="G783" s="2">
        <v>0.12881999999999999</v>
      </c>
      <c r="H783" s="2">
        <v>-7.0705000000000004E-2</v>
      </c>
      <c r="I783" s="2">
        <v>2.2738000000000001E-2</v>
      </c>
      <c r="J783" s="2">
        <f t="shared" si="134"/>
        <v>0.18770339999999999</v>
      </c>
      <c r="K783" s="2">
        <f t="shared" si="132"/>
        <v>38.751190344000001</v>
      </c>
      <c r="L783" s="2">
        <f t="shared" si="135"/>
        <v>562.64967040400711</v>
      </c>
      <c r="M783" s="1">
        <f t="shared" si="136"/>
        <v>1.7090626905010436E+25</v>
      </c>
      <c r="N783" s="2">
        <f t="shared" si="133"/>
        <v>553.86949744148046</v>
      </c>
      <c r="O783" s="2">
        <f t="shared" si="137"/>
        <v>38.71703724225614</v>
      </c>
      <c r="P783" s="2">
        <f t="shared" si="138"/>
        <v>3.4153101743861214E-2</v>
      </c>
      <c r="Q783" s="2">
        <f t="shared" si="139"/>
        <v>3.3106710037111881E-2</v>
      </c>
      <c r="R783" s="2">
        <v>605.17539205793594</v>
      </c>
      <c r="S783" s="2">
        <f t="shared" si="140"/>
        <v>38.909406301062354</v>
      </c>
      <c r="T783" s="2">
        <f t="shared" si="141"/>
        <v>-0.15821595706235314</v>
      </c>
      <c r="U783" s="2">
        <f t="shared" si="142"/>
        <v>0.71048724651981732</v>
      </c>
    </row>
    <row r="784" spans="1:21" x14ac:dyDescent="0.25">
      <c r="A784">
        <v>15459</v>
      </c>
      <c r="B784" s="2">
        <v>0.12559999999999999</v>
      </c>
      <c r="C784" s="2">
        <v>9.3999999999999997E-4</v>
      </c>
      <c r="D784" s="2">
        <v>20.295500000000001</v>
      </c>
      <c r="E784" s="2">
        <v>4.6235600000000002E-2</v>
      </c>
      <c r="F784" s="2">
        <v>0.37952999999999998</v>
      </c>
      <c r="G784" s="2">
        <v>0.22191</v>
      </c>
      <c r="H784" s="2">
        <v>0.11269</v>
      </c>
      <c r="I784" s="2">
        <v>3.0425000000000001E-2</v>
      </c>
      <c r="J784" s="2">
        <f t="shared" si="134"/>
        <v>0.29857059999999996</v>
      </c>
      <c r="K784" s="2">
        <f t="shared" si="132"/>
        <v>39.191571209999999</v>
      </c>
      <c r="L784" s="2">
        <f t="shared" si="135"/>
        <v>689.15076407580875</v>
      </c>
      <c r="M784" s="1">
        <f t="shared" si="136"/>
        <v>1.7217550351273452E+25</v>
      </c>
      <c r="N784" s="2">
        <f t="shared" si="133"/>
        <v>557.98280620340938</v>
      </c>
      <c r="O784" s="2">
        <f t="shared" si="137"/>
        <v>38.733104083522761</v>
      </c>
      <c r="P784" s="2">
        <f t="shared" si="138"/>
        <v>0.4584671264772382</v>
      </c>
      <c r="Q784" s="2">
        <f t="shared" si="139"/>
        <v>2.3578833729538418</v>
      </c>
      <c r="R784" s="2">
        <v>609.78668065888746</v>
      </c>
      <c r="S784" s="2">
        <f t="shared" si="140"/>
        <v>38.925889670009703</v>
      </c>
      <c r="T784" s="2">
        <f t="shared" si="141"/>
        <v>0.26568153999029676</v>
      </c>
      <c r="U784" s="2">
        <f t="shared" si="142"/>
        <v>0.7918240312365431</v>
      </c>
    </row>
    <row r="785" spans="1:21" x14ac:dyDescent="0.25">
      <c r="A785">
        <v>2992</v>
      </c>
      <c r="B785" s="2">
        <v>0.12623000000000001</v>
      </c>
      <c r="C785" s="2">
        <v>9.3999999999999997E-4</v>
      </c>
      <c r="D785" s="2">
        <v>19.824999999999999</v>
      </c>
      <c r="E785" s="2">
        <v>5.7456500000000001E-2</v>
      </c>
      <c r="F785" s="2">
        <v>-0.95657099999999995</v>
      </c>
      <c r="G785" s="2">
        <v>0.14202000000000001</v>
      </c>
      <c r="H785" s="2">
        <v>0.10938000000000001</v>
      </c>
      <c r="I785" s="2">
        <v>3.0776000000000001E-2</v>
      </c>
      <c r="J785" s="2">
        <f t="shared" si="134"/>
        <v>0.2302525</v>
      </c>
      <c r="K785" s="2">
        <f t="shared" si="132"/>
        <v>38.535024663000002</v>
      </c>
      <c r="L785" s="2">
        <f t="shared" si="135"/>
        <v>509.33665593318779</v>
      </c>
      <c r="M785" s="1">
        <f t="shared" si="136"/>
        <v>1.7308467290359793E+25</v>
      </c>
      <c r="N785" s="2">
        <f t="shared" si="133"/>
        <v>560.92922353734036</v>
      </c>
      <c r="O785" s="2">
        <f t="shared" si="137"/>
        <v>38.74454033331908</v>
      </c>
      <c r="P785" s="2">
        <f t="shared" si="138"/>
        <v>-0.20951567031907814</v>
      </c>
      <c r="Q785" s="2">
        <f t="shared" si="139"/>
        <v>0.82798851519414118</v>
      </c>
      <c r="R785" s="2">
        <v>613.09073673897467</v>
      </c>
      <c r="S785" s="2">
        <f t="shared" si="140"/>
        <v>38.937623771848536</v>
      </c>
      <c r="T785" s="2">
        <f t="shared" si="141"/>
        <v>-0.40259910884853412</v>
      </c>
      <c r="U785" s="2">
        <f t="shared" si="142"/>
        <v>3.0572919294246232</v>
      </c>
    </row>
    <row r="786" spans="1:21" x14ac:dyDescent="0.25">
      <c r="A786">
        <v>16069</v>
      </c>
      <c r="B786" s="2">
        <v>0.12706000000000001</v>
      </c>
      <c r="C786" s="2">
        <v>9.3999999999999997E-4</v>
      </c>
      <c r="D786" s="2">
        <v>19.871700000000001</v>
      </c>
      <c r="E786" s="2">
        <v>4.32431E-2</v>
      </c>
      <c r="F786" s="2">
        <v>0.89709000000000005</v>
      </c>
      <c r="G786" s="2">
        <v>0.22289</v>
      </c>
      <c r="H786" s="2">
        <v>0.16214999999999999</v>
      </c>
      <c r="I786" s="2">
        <v>2.7890000000000002E-2</v>
      </c>
      <c r="J786" s="2">
        <f t="shared" si="134"/>
        <v>0.29402310000000004</v>
      </c>
      <c r="K786" s="2">
        <f t="shared" si="132"/>
        <v>38.689042729999997</v>
      </c>
      <c r="L786" s="2">
        <f t="shared" si="135"/>
        <v>546.77487000025997</v>
      </c>
      <c r="M786" s="1">
        <f t="shared" si="136"/>
        <v>1.7428312013026333E+25</v>
      </c>
      <c r="N786" s="2">
        <f t="shared" si="133"/>
        <v>564.81312649088682</v>
      </c>
      <c r="O786" s="2">
        <f t="shared" si="137"/>
        <v>38.759523906722933</v>
      </c>
      <c r="P786" s="2">
        <f t="shared" si="138"/>
        <v>-7.0481176722935857E-2</v>
      </c>
      <c r="Q786" s="2">
        <f t="shared" si="139"/>
        <v>5.7462350663735409E-2</v>
      </c>
      <c r="R786" s="2">
        <v>617.44725353611136</v>
      </c>
      <c r="S786" s="2">
        <f t="shared" si="140"/>
        <v>38.952999315920586</v>
      </c>
      <c r="T786" s="2">
        <f t="shared" si="141"/>
        <v>-0.26395658592058879</v>
      </c>
      <c r="U786" s="2">
        <f t="shared" si="142"/>
        <v>0.80593886707335405</v>
      </c>
    </row>
    <row r="787" spans="1:21" x14ac:dyDescent="0.25">
      <c r="A787">
        <v>744</v>
      </c>
      <c r="B787" s="2">
        <v>0.12709999999999999</v>
      </c>
      <c r="C787" s="2">
        <v>9.3999999999999997E-4</v>
      </c>
      <c r="D787" s="2">
        <v>19.5745</v>
      </c>
      <c r="E787" s="2">
        <v>5.7209500000000003E-2</v>
      </c>
      <c r="F787" s="2">
        <v>1.3956900000000001</v>
      </c>
      <c r="G787" s="2">
        <v>0.31641999999999998</v>
      </c>
      <c r="H787" s="2">
        <v>7.3210999999999998E-2</v>
      </c>
      <c r="I787" s="2">
        <v>3.3756000000000001E-2</v>
      </c>
      <c r="J787" s="2">
        <f t="shared" si="134"/>
        <v>0.40738550000000001</v>
      </c>
      <c r="K787" s="2">
        <f t="shared" si="132"/>
        <v>38.743516</v>
      </c>
      <c r="L787" s="2">
        <f t="shared" si="135"/>
        <v>560.66468276252908</v>
      </c>
      <c r="M787" s="1">
        <f t="shared" si="136"/>
        <v>1.743408953519396E+25</v>
      </c>
      <c r="N787" s="2">
        <f t="shared" si="133"/>
        <v>565.00036323282882</v>
      </c>
      <c r="O787" s="2">
        <f t="shared" si="137"/>
        <v>38.760243635114563</v>
      </c>
      <c r="P787" s="2">
        <f t="shared" si="138"/>
        <v>-1.67276351145631E-2</v>
      </c>
      <c r="Q787" s="2">
        <f t="shared" si="139"/>
        <v>1.6860015077286197E-3</v>
      </c>
      <c r="R787" s="2">
        <v>617.65730815425627</v>
      </c>
      <c r="S787" s="2">
        <f t="shared" si="140"/>
        <v>38.953737921908029</v>
      </c>
      <c r="T787" s="2">
        <f t="shared" si="141"/>
        <v>-0.21022192190802969</v>
      </c>
      <c r="U787" s="2">
        <f t="shared" si="142"/>
        <v>0.26628387612792714</v>
      </c>
    </row>
    <row r="788" spans="1:21" x14ac:dyDescent="0.25">
      <c r="A788">
        <v>14871</v>
      </c>
      <c r="B788" s="2">
        <v>0.12720000000000001</v>
      </c>
      <c r="C788" s="2">
        <v>1.06E-3</v>
      </c>
      <c r="D788" s="2">
        <v>19.218900000000001</v>
      </c>
      <c r="E788" s="2">
        <v>4.9221800000000003E-2</v>
      </c>
      <c r="F788" s="2">
        <v>1.26484</v>
      </c>
      <c r="G788" s="2">
        <v>0.11312</v>
      </c>
      <c r="H788" s="2">
        <v>-5.3520999999999999E-2</v>
      </c>
      <c r="I788" s="2">
        <v>2.3661999999999999E-2</v>
      </c>
      <c r="J788" s="2">
        <f t="shared" si="134"/>
        <v>0.1860038</v>
      </c>
      <c r="K788" s="2">
        <f t="shared" si="132"/>
        <v>38.765352210000003</v>
      </c>
      <c r="L788" s="2">
        <f t="shared" si="135"/>
        <v>566.33113976316042</v>
      </c>
      <c r="M788" s="1">
        <f t="shared" si="136"/>
        <v>1.7448534093727918E+25</v>
      </c>
      <c r="N788" s="2">
        <f t="shared" si="133"/>
        <v>565.46847949447522</v>
      </c>
      <c r="O788" s="2">
        <f t="shared" si="137"/>
        <v>38.762042006845462</v>
      </c>
      <c r="P788" s="2">
        <f t="shared" si="138"/>
        <v>3.3102031545411137E-3</v>
      </c>
      <c r="Q788" s="2">
        <f t="shared" si="139"/>
        <v>3.1671283427269273E-4</v>
      </c>
      <c r="R788" s="2">
        <v>618.18248571862637</v>
      </c>
      <c r="S788" s="2">
        <f t="shared" si="140"/>
        <v>38.955583482579286</v>
      </c>
      <c r="T788" s="2">
        <f t="shared" si="141"/>
        <v>-0.19023127257928252</v>
      </c>
      <c r="U788" s="2">
        <f t="shared" si="142"/>
        <v>1.0459723223943376</v>
      </c>
    </row>
    <row r="789" spans="1:21" x14ac:dyDescent="0.25">
      <c r="A789">
        <v>18855</v>
      </c>
      <c r="B789" s="2">
        <v>0.12731999999999999</v>
      </c>
      <c r="C789" s="2">
        <v>9.3999999999999997E-4</v>
      </c>
      <c r="D789" s="2">
        <v>19.488800000000001</v>
      </c>
      <c r="E789" s="2">
        <v>5.4520800000000001E-2</v>
      </c>
      <c r="F789" s="2">
        <v>0.24873000000000001</v>
      </c>
      <c r="G789" s="2">
        <v>0.14548</v>
      </c>
      <c r="H789" s="2">
        <v>-2.2637999999999998E-2</v>
      </c>
      <c r="I789" s="2">
        <v>2.5017999999999999E-2</v>
      </c>
      <c r="J789" s="2">
        <f t="shared" si="134"/>
        <v>0.22501880000000002</v>
      </c>
      <c r="K789" s="2">
        <f t="shared" si="132"/>
        <v>38.78922025</v>
      </c>
      <c r="L789" s="2">
        <f t="shared" si="135"/>
        <v>572.59038364642549</v>
      </c>
      <c r="M789" s="1">
        <f t="shared" si="136"/>
        <v>1.7465868983954611E+25</v>
      </c>
      <c r="N789" s="2">
        <f t="shared" si="133"/>
        <v>566.03026502706132</v>
      </c>
      <c r="O789" s="2">
        <f t="shared" si="137"/>
        <v>38.76419826533045</v>
      </c>
      <c r="P789" s="2">
        <f t="shared" si="138"/>
        <v>2.5021984669550079E-2</v>
      </c>
      <c r="Q789" s="2">
        <f t="shared" si="139"/>
        <v>1.2365335342139268E-2</v>
      </c>
      <c r="R789" s="2">
        <v>618.81277613789223</v>
      </c>
      <c r="S789" s="2">
        <f t="shared" si="140"/>
        <v>38.957796358272617</v>
      </c>
      <c r="T789" s="2">
        <f t="shared" si="141"/>
        <v>-0.16857610827261738</v>
      </c>
      <c r="U789" s="2">
        <f t="shared" si="142"/>
        <v>0.56124752450205628</v>
      </c>
    </row>
    <row r="790" spans="1:21" x14ac:dyDescent="0.25">
      <c r="A790">
        <v>22075</v>
      </c>
      <c r="B790" s="2">
        <v>0.12920000000000001</v>
      </c>
      <c r="C790" s="2">
        <v>9.3999999999999997E-4</v>
      </c>
      <c r="D790" s="2">
        <v>19.675699999999999</v>
      </c>
      <c r="E790" s="2">
        <v>3.6416799999999999E-2</v>
      </c>
      <c r="F790" s="2">
        <v>-1.67195</v>
      </c>
      <c r="G790" s="2">
        <v>0.34975000000000001</v>
      </c>
      <c r="H790" s="2">
        <v>-3.1458E-2</v>
      </c>
      <c r="I790" s="2">
        <v>2.9954000000000001E-2</v>
      </c>
      <c r="J790" s="2">
        <f t="shared" si="134"/>
        <v>0.41612080000000001</v>
      </c>
      <c r="K790" s="2">
        <f t="shared" si="132"/>
        <v>38.721386890000005</v>
      </c>
      <c r="L790" s="2">
        <f t="shared" si="135"/>
        <v>554.98005803010119</v>
      </c>
      <c r="M790" s="1">
        <f t="shared" si="136"/>
        <v>1.7737650971795571E+25</v>
      </c>
      <c r="N790" s="2">
        <f t="shared" si="133"/>
        <v>574.83811940570843</v>
      </c>
      <c r="O790" s="2">
        <f t="shared" si="137"/>
        <v>38.797727799560683</v>
      </c>
      <c r="P790" s="2">
        <f t="shared" si="138"/>
        <v>-7.6340909560677517E-2</v>
      </c>
      <c r="Q790" s="2">
        <f t="shared" si="139"/>
        <v>3.3657031603937598E-2</v>
      </c>
      <c r="R790" s="2">
        <v>628.69833209534204</v>
      </c>
      <c r="S790" s="2">
        <f t="shared" si="140"/>
        <v>38.992211540952866</v>
      </c>
      <c r="T790" s="2">
        <f t="shared" si="141"/>
        <v>-0.27082465095286068</v>
      </c>
      <c r="U790" s="2">
        <f t="shared" si="142"/>
        <v>0.42358203711959541</v>
      </c>
    </row>
    <row r="791" spans="1:21" x14ac:dyDescent="0.25">
      <c r="A791">
        <v>1032</v>
      </c>
      <c r="B791" s="2">
        <v>0.12920999999999999</v>
      </c>
      <c r="C791" s="2">
        <v>9.3999999999999997E-4</v>
      </c>
      <c r="D791" s="2">
        <v>20.108799999999999</v>
      </c>
      <c r="E791" s="2">
        <v>5.6393400000000003E-2</v>
      </c>
      <c r="F791" s="2">
        <v>-2.5392999999999999</v>
      </c>
      <c r="G791" s="2">
        <v>0.20427999999999999</v>
      </c>
      <c r="H791" s="2">
        <v>5.2554999999999998E-2</v>
      </c>
      <c r="I791" s="2">
        <v>3.8995000000000002E-2</v>
      </c>
      <c r="J791" s="2">
        <f t="shared" si="134"/>
        <v>0.2996684</v>
      </c>
      <c r="K791" s="2">
        <f t="shared" si="132"/>
        <v>38.764025750000002</v>
      </c>
      <c r="L791" s="2">
        <f t="shared" si="135"/>
        <v>565.98529783384788</v>
      </c>
      <c r="M791" s="1">
        <f t="shared" si="136"/>
        <v>1.7739097635286558E+25</v>
      </c>
      <c r="N791" s="2">
        <f t="shared" si="133"/>
        <v>574.88500257653493</v>
      </c>
      <c r="O791" s="2">
        <f t="shared" si="137"/>
        <v>38.797904895263173</v>
      </c>
      <c r="P791" s="2">
        <f t="shared" si="138"/>
        <v>-3.387914526317104E-2</v>
      </c>
      <c r="Q791" s="2">
        <f t="shared" si="139"/>
        <v>1.2781534360002199E-2</v>
      </c>
      <c r="R791" s="2">
        <v>628.75097011794958</v>
      </c>
      <c r="S791" s="2">
        <f t="shared" si="140"/>
        <v>38.992393340749715</v>
      </c>
      <c r="T791" s="2">
        <f t="shared" si="141"/>
        <v>-0.22836759074971269</v>
      </c>
      <c r="U791" s="2">
        <f t="shared" si="142"/>
        <v>0.58074708986348633</v>
      </c>
    </row>
    <row r="792" spans="1:21" x14ac:dyDescent="0.25">
      <c r="A792">
        <v>5751</v>
      </c>
      <c r="B792" s="2">
        <v>0.1295</v>
      </c>
      <c r="C792" s="2">
        <v>9.3999999999999997E-4</v>
      </c>
      <c r="D792" s="2">
        <v>19.8919</v>
      </c>
      <c r="E792" s="2">
        <v>3.2461299999999998E-2</v>
      </c>
      <c r="F792" s="2">
        <v>0.76202000000000003</v>
      </c>
      <c r="G792" s="2">
        <v>0.14618</v>
      </c>
      <c r="H792" s="2">
        <v>0.15562000000000001</v>
      </c>
      <c r="I792" s="2">
        <v>2.4785000000000001E-2</v>
      </c>
      <c r="J792" s="2">
        <f t="shared" si="134"/>
        <v>0.2034263</v>
      </c>
      <c r="K792" s="2">
        <f t="shared" si="132"/>
        <v>38.709826340000006</v>
      </c>
      <c r="L792" s="2">
        <f t="shared" si="135"/>
        <v>552.03328954433505</v>
      </c>
      <c r="M792" s="1">
        <f t="shared" si="136"/>
        <v>1.7781055542214608E+25</v>
      </c>
      <c r="N792" s="2">
        <f t="shared" si="133"/>
        <v>576.24476573520064</v>
      </c>
      <c r="O792" s="2">
        <f t="shared" si="137"/>
        <v>38.803034967713955</v>
      </c>
      <c r="P792" s="2">
        <f t="shared" si="138"/>
        <v>-9.3208627713948999E-2</v>
      </c>
      <c r="Q792" s="2">
        <f t="shared" si="139"/>
        <v>0.20994137049632342</v>
      </c>
      <c r="R792" s="2">
        <v>630.27772700479352</v>
      </c>
      <c r="S792" s="2">
        <f t="shared" si="140"/>
        <v>38.997659800661978</v>
      </c>
      <c r="T792" s="2">
        <f t="shared" si="141"/>
        <v>-0.28783346066197169</v>
      </c>
      <c r="U792" s="2">
        <f t="shared" si="142"/>
        <v>2.0020197547019585</v>
      </c>
    </row>
    <row r="793" spans="1:21" x14ac:dyDescent="0.25">
      <c r="A793">
        <v>18415</v>
      </c>
      <c r="B793" s="2">
        <v>0.12958</v>
      </c>
      <c r="C793" s="2">
        <v>9.3999999999999997E-4</v>
      </c>
      <c r="D793" s="2">
        <v>19.6372</v>
      </c>
      <c r="E793" s="2">
        <v>5.03966E-2</v>
      </c>
      <c r="F793" s="2">
        <v>-1.6309</v>
      </c>
      <c r="G793" s="2">
        <v>0.17233999999999999</v>
      </c>
      <c r="H793" s="2">
        <v>-8.3735000000000004E-2</v>
      </c>
      <c r="I793" s="2">
        <v>2.9777000000000001E-2</v>
      </c>
      <c r="J793" s="2">
        <f t="shared" si="134"/>
        <v>0.2525136</v>
      </c>
      <c r="K793" s="2">
        <f t="shared" si="132"/>
        <v>38.852548249999998</v>
      </c>
      <c r="L793" s="2">
        <f t="shared" si="135"/>
        <v>589.53507635760684</v>
      </c>
      <c r="M793" s="1">
        <f t="shared" si="136"/>
        <v>1.7792631724352975E+25</v>
      </c>
      <c r="N793" s="2">
        <f t="shared" si="133"/>
        <v>576.61992424863058</v>
      </c>
      <c r="O793" s="2">
        <f t="shared" si="137"/>
        <v>38.804448223574674</v>
      </c>
      <c r="P793" s="2">
        <f t="shared" si="138"/>
        <v>4.8100026425323961E-2</v>
      </c>
      <c r="Q793" s="2">
        <f t="shared" si="139"/>
        <v>3.6284494986673695E-2</v>
      </c>
      <c r="R793" s="2">
        <v>630.69898780219944</v>
      </c>
      <c r="S793" s="2">
        <f t="shared" si="140"/>
        <v>38.999110670011213</v>
      </c>
      <c r="T793" s="2">
        <f t="shared" si="141"/>
        <v>-0.14656242001121456</v>
      </c>
      <c r="U793" s="2">
        <f t="shared" si="142"/>
        <v>0.33688037177282126</v>
      </c>
    </row>
    <row r="794" spans="1:21" x14ac:dyDescent="0.25">
      <c r="A794">
        <v>18809</v>
      </c>
      <c r="B794" s="2">
        <v>0.13169</v>
      </c>
      <c r="C794" s="2">
        <v>9.3999999999999997E-4</v>
      </c>
      <c r="D794" s="2">
        <v>19.5473</v>
      </c>
      <c r="E794" s="2">
        <v>6.2003599999999999E-2</v>
      </c>
      <c r="F794" s="2">
        <v>-1.16804</v>
      </c>
      <c r="G794" s="2">
        <v>0.18228</v>
      </c>
      <c r="H794" s="2">
        <v>-7.2678000000000006E-2</v>
      </c>
      <c r="I794" s="2">
        <v>2.7844000000000001E-2</v>
      </c>
      <c r="J794" s="2">
        <f t="shared" si="134"/>
        <v>0.27212759999999997</v>
      </c>
      <c r="K794" s="2">
        <f t="shared" si="132"/>
        <v>38.796080259999997</v>
      </c>
      <c r="L794" s="2">
        <f t="shared" si="135"/>
        <v>574.40214363669349</v>
      </c>
      <c r="M794" s="1">
        <f t="shared" si="136"/>
        <v>1.8098201008244353E+25</v>
      </c>
      <c r="N794" s="2">
        <f t="shared" si="133"/>
        <v>586.522750320672</v>
      </c>
      <c r="O794" s="2">
        <f t="shared" si="137"/>
        <v>38.841424311985833</v>
      </c>
      <c r="P794" s="2">
        <f t="shared" si="138"/>
        <v>-4.5344051985836131E-2</v>
      </c>
      <c r="Q794" s="2">
        <f t="shared" si="139"/>
        <v>2.7764858853468907E-2</v>
      </c>
      <c r="R794" s="2">
        <v>641.82322893805735</v>
      </c>
      <c r="S794" s="2">
        <f t="shared" si="140"/>
        <v>39.037077155391849</v>
      </c>
      <c r="T794" s="2">
        <f t="shared" si="141"/>
        <v>-0.24099689539185221</v>
      </c>
      <c r="U794" s="2">
        <f t="shared" si="142"/>
        <v>0.7842918694490254</v>
      </c>
    </row>
    <row r="795" spans="1:21" x14ac:dyDescent="0.25">
      <c r="A795">
        <v>151034</v>
      </c>
      <c r="B795" s="2">
        <v>0.13281000000000001</v>
      </c>
      <c r="C795" s="2">
        <v>1.3799999999999999E-3</v>
      </c>
      <c r="D795" s="2">
        <v>19.128</v>
      </c>
      <c r="E795" s="2">
        <v>3.3057499999999997E-2</v>
      </c>
      <c r="F795" s="2">
        <v>0.31620999999999999</v>
      </c>
      <c r="G795" s="2">
        <v>9.7701999999999997E-2</v>
      </c>
      <c r="H795" s="2">
        <v>-0.14788200000000001</v>
      </c>
      <c r="I795" s="2">
        <v>2.5683999999999998E-2</v>
      </c>
      <c r="J795" s="2">
        <f t="shared" si="134"/>
        <v>0.15644350000000001</v>
      </c>
      <c r="K795" s="2">
        <f t="shared" si="132"/>
        <v>38.830353529999996</v>
      </c>
      <c r="L795" s="2">
        <f t="shared" si="135"/>
        <v>583.54010070952631</v>
      </c>
      <c r="M795" s="1">
        <f t="shared" si="136"/>
        <v>1.8260592367875285E+25</v>
      </c>
      <c r="N795" s="2">
        <f t="shared" si="133"/>
        <v>591.78549587398197</v>
      </c>
      <c r="O795" s="2">
        <f t="shared" si="137"/>
        <v>38.860821583955058</v>
      </c>
      <c r="P795" s="2">
        <f t="shared" si="138"/>
        <v>-3.0468053955061691E-2</v>
      </c>
      <c r="Q795" s="2">
        <f t="shared" si="139"/>
        <v>3.7929261327596019E-2</v>
      </c>
      <c r="R795" s="2">
        <v>647.73858443797019</v>
      </c>
      <c r="S795" s="2">
        <f t="shared" si="140"/>
        <v>39.056998839209541</v>
      </c>
      <c r="T795" s="2">
        <f t="shared" si="141"/>
        <v>-0.22664530920954462</v>
      </c>
      <c r="U795" s="2">
        <f t="shared" si="142"/>
        <v>2.0988356049337065</v>
      </c>
    </row>
    <row r="796" spans="1:21" x14ac:dyDescent="0.25">
      <c r="A796">
        <v>1334084</v>
      </c>
      <c r="B796" s="2">
        <v>0.13366</v>
      </c>
      <c r="C796" s="2">
        <v>1.07E-3</v>
      </c>
      <c r="D796" s="2">
        <v>20.014199999999999</v>
      </c>
      <c r="E796" s="2">
        <v>8.4519300000000006E-2</v>
      </c>
      <c r="F796" s="2">
        <v>-0.90529599999999999</v>
      </c>
      <c r="G796" s="2">
        <v>0.35416999999999998</v>
      </c>
      <c r="H796" s="2">
        <v>7.1312E-2</v>
      </c>
      <c r="I796" s="2">
        <v>5.1027000000000003E-2</v>
      </c>
      <c r="J796" s="2">
        <f t="shared" si="134"/>
        <v>0.48971629999999999</v>
      </c>
      <c r="K796" s="2">
        <f t="shared" si="132"/>
        <v>38.850914927999995</v>
      </c>
      <c r="L796" s="2">
        <f t="shared" si="135"/>
        <v>589.09181096642249</v>
      </c>
      <c r="M796" s="1">
        <f t="shared" si="136"/>
        <v>1.8383925180686335E+25</v>
      </c>
      <c r="N796" s="2">
        <f t="shared" si="133"/>
        <v>595.7824401305835</v>
      </c>
      <c r="O796" s="2">
        <f t="shared" si="137"/>
        <v>38.875438494170425</v>
      </c>
      <c r="P796" s="2">
        <f t="shared" si="138"/>
        <v>-2.4523566170429945E-2</v>
      </c>
      <c r="Q796" s="2">
        <f t="shared" si="139"/>
        <v>2.507714726259012E-3</v>
      </c>
      <c r="R796" s="2">
        <v>652.2327897392903</v>
      </c>
      <c r="S796" s="2">
        <f t="shared" si="140"/>
        <v>39.072013141660307</v>
      </c>
      <c r="T796" s="2">
        <f t="shared" si="141"/>
        <v>-0.22109821366031213</v>
      </c>
      <c r="U796" s="2">
        <f t="shared" si="142"/>
        <v>0.20383621593358472</v>
      </c>
    </row>
    <row r="797" spans="1:21" x14ac:dyDescent="0.25">
      <c r="A797">
        <v>15508</v>
      </c>
      <c r="B797" s="2">
        <v>0.13372000000000001</v>
      </c>
      <c r="C797" s="2">
        <v>9.5E-4</v>
      </c>
      <c r="D797" s="2">
        <v>19.3537</v>
      </c>
      <c r="E797" s="2">
        <v>3.02434E-2</v>
      </c>
      <c r="F797" s="2">
        <v>0.88392999999999999</v>
      </c>
      <c r="G797" s="2">
        <v>0.10636</v>
      </c>
      <c r="H797" s="2">
        <v>-5.9426E-2</v>
      </c>
      <c r="I797" s="2">
        <v>2.2422999999999998E-2</v>
      </c>
      <c r="J797" s="2">
        <f t="shared" si="134"/>
        <v>0.15902639999999998</v>
      </c>
      <c r="K797" s="2">
        <f t="shared" si="132"/>
        <v>38.862641089999997</v>
      </c>
      <c r="L797" s="2">
        <f t="shared" si="135"/>
        <v>592.28156873361741</v>
      </c>
      <c r="M797" s="1">
        <f t="shared" si="136"/>
        <v>1.8392633937596836E+25</v>
      </c>
      <c r="N797" s="2">
        <f t="shared" si="133"/>
        <v>596.0646717210434</v>
      </c>
      <c r="O797" s="2">
        <f t="shared" si="137"/>
        <v>38.876466911518825</v>
      </c>
      <c r="P797" s="2">
        <f t="shared" si="138"/>
        <v>-1.3825821518828718E-2</v>
      </c>
      <c r="Q797" s="2">
        <f t="shared" si="139"/>
        <v>7.5586360959094927E-3</v>
      </c>
      <c r="R797" s="2">
        <v>652.55018652293666</v>
      </c>
      <c r="S797" s="2">
        <f t="shared" si="140"/>
        <v>39.073069590716877</v>
      </c>
      <c r="T797" s="2">
        <f t="shared" si="141"/>
        <v>-0.2104285007168798</v>
      </c>
      <c r="U797" s="2">
        <f t="shared" si="142"/>
        <v>1.7509375903786115</v>
      </c>
    </row>
    <row r="798" spans="1:21" x14ac:dyDescent="0.25">
      <c r="A798">
        <v>14108</v>
      </c>
      <c r="B798" s="2">
        <v>0.13477</v>
      </c>
      <c r="C798" s="2">
        <v>5.0899999999999999E-3</v>
      </c>
      <c r="D798" s="2">
        <v>19.959299999999999</v>
      </c>
      <c r="E798" s="2">
        <v>7.5688699999999998E-2</v>
      </c>
      <c r="F798" s="2">
        <v>0.24102999999999999</v>
      </c>
      <c r="G798" s="2">
        <v>0.14792</v>
      </c>
      <c r="H798" s="2">
        <v>4.0099999999999997E-3</v>
      </c>
      <c r="I798" s="2">
        <v>3.0516999999999999E-2</v>
      </c>
      <c r="J798" s="2">
        <f t="shared" si="134"/>
        <v>0.25412570000000001</v>
      </c>
      <c r="K798" s="2">
        <f t="shared" si="132"/>
        <v>39.175180109999999</v>
      </c>
      <c r="L798" s="2">
        <f t="shared" si="135"/>
        <v>683.96837581036152</v>
      </c>
      <c r="M798" s="1">
        <f t="shared" si="136"/>
        <v>1.8545099271537365E+25</v>
      </c>
      <c r="N798" s="2">
        <f t="shared" si="133"/>
        <v>601.0057366893584</v>
      </c>
      <c r="O798" s="2">
        <f t="shared" si="137"/>
        <v>38.8943930871405</v>
      </c>
      <c r="P798" s="2">
        <f t="shared" si="138"/>
        <v>0.2807870228594993</v>
      </c>
      <c r="Q798" s="2">
        <f t="shared" si="139"/>
        <v>1.2208347662597354</v>
      </c>
      <c r="R798" s="2">
        <v>658.10801651716827</v>
      </c>
      <c r="S798" s="2">
        <f t="shared" si="140"/>
        <v>39.09148590520774</v>
      </c>
      <c r="T798" s="2">
        <f t="shared" si="141"/>
        <v>8.3694204792259086E-2</v>
      </c>
      <c r="U798" s="2">
        <f t="shared" si="142"/>
        <v>0.10846599356584435</v>
      </c>
    </row>
    <row r="799" spans="1:21" x14ac:dyDescent="0.25">
      <c r="A799">
        <v>15234</v>
      </c>
      <c r="B799" s="2">
        <v>0.13535</v>
      </c>
      <c r="C799" s="2">
        <v>9.5E-4</v>
      </c>
      <c r="D799" s="2">
        <v>20.212800000000001</v>
      </c>
      <c r="E799" s="2">
        <v>3.5675900000000003E-2</v>
      </c>
      <c r="F799" s="2">
        <v>0.89204000000000006</v>
      </c>
      <c r="G799" s="2">
        <v>0.20738999999999999</v>
      </c>
      <c r="H799" s="2">
        <v>0.13003999999999999</v>
      </c>
      <c r="I799" s="2">
        <v>2.8022999999999999E-2</v>
      </c>
      <c r="J799" s="2">
        <f t="shared" si="134"/>
        <v>0.27108890000000002</v>
      </c>
      <c r="K799" s="2">
        <f t="shared" si="132"/>
        <v>39.129904680000003</v>
      </c>
      <c r="L799" s="2">
        <f t="shared" si="135"/>
        <v>669.85520448407726</v>
      </c>
      <c r="M799" s="1">
        <f t="shared" si="136"/>
        <v>1.8629368540981101E+25</v>
      </c>
      <c r="N799" s="2">
        <f t="shared" si="133"/>
        <v>603.73671772217699</v>
      </c>
      <c r="O799" s="2">
        <f t="shared" si="137"/>
        <v>38.904237946678435</v>
      </c>
      <c r="P799" s="2">
        <f t="shared" si="138"/>
        <v>0.22566673332156739</v>
      </c>
      <c r="Q799" s="2">
        <f t="shared" si="139"/>
        <v>0.69296550074591423</v>
      </c>
      <c r="R799" s="2">
        <v>661.18080085995848</v>
      </c>
      <c r="S799" s="2">
        <f t="shared" si="140"/>
        <v>39.101601170945663</v>
      </c>
      <c r="T799" s="2">
        <f t="shared" si="141"/>
        <v>2.8303509054339315E-2</v>
      </c>
      <c r="U799" s="2">
        <f t="shared" si="142"/>
        <v>1.0900767939104656E-2</v>
      </c>
    </row>
    <row r="800" spans="1:21" x14ac:dyDescent="0.25">
      <c r="A800">
        <v>14</v>
      </c>
      <c r="B800" s="2">
        <v>0.13614000000000001</v>
      </c>
      <c r="C800" s="2">
        <v>1.3799999999999999E-3</v>
      </c>
      <c r="D800" s="2">
        <v>19.395399999999999</v>
      </c>
      <c r="E800" s="2">
        <v>4.4841300000000001E-2</v>
      </c>
      <c r="F800" s="2">
        <v>0.47577000000000003</v>
      </c>
      <c r="G800" s="2">
        <v>0.57882</v>
      </c>
      <c r="H800" s="2">
        <v>-0.111842</v>
      </c>
      <c r="I800" s="2">
        <v>3.3921E-2</v>
      </c>
      <c r="J800" s="2">
        <f t="shared" si="134"/>
        <v>0.65758229999999995</v>
      </c>
      <c r="K800" s="2">
        <f t="shared" si="132"/>
        <v>39.008403649999998</v>
      </c>
      <c r="L800" s="2">
        <f t="shared" si="135"/>
        <v>633.40389549933991</v>
      </c>
      <c r="M800" s="1">
        <f t="shared" si="136"/>
        <v>1.8744206642553242E+25</v>
      </c>
      <c r="N800" s="2">
        <f t="shared" si="133"/>
        <v>607.45836713611675</v>
      </c>
      <c r="O800" s="2">
        <f t="shared" si="137"/>
        <v>38.917582592070801</v>
      </c>
      <c r="P800" s="2">
        <f t="shared" si="138"/>
        <v>9.082105792919748E-2</v>
      </c>
      <c r="Q800" s="2">
        <f t="shared" si="139"/>
        <v>1.9075366160472177E-2</v>
      </c>
      <c r="R800" s="2">
        <v>665.36928437361496</v>
      </c>
      <c r="S800" s="2">
        <f t="shared" si="140"/>
        <v>39.115313742696003</v>
      </c>
      <c r="T800" s="2">
        <f t="shared" si="141"/>
        <v>-0.10691009269600471</v>
      </c>
      <c r="U800" s="2">
        <f t="shared" si="142"/>
        <v>2.6432435580353752E-2</v>
      </c>
    </row>
    <row r="801" spans="1:21" x14ac:dyDescent="0.25">
      <c r="A801">
        <v>17629</v>
      </c>
      <c r="B801" s="2">
        <v>0.13658000000000001</v>
      </c>
      <c r="C801" s="2">
        <v>9.5E-4</v>
      </c>
      <c r="D801" s="2">
        <v>19.808900000000001</v>
      </c>
      <c r="E801" s="2">
        <v>3.70283E-2</v>
      </c>
      <c r="F801" s="2">
        <v>-0.34633000000000003</v>
      </c>
      <c r="G801" s="2">
        <v>0.14760000000000001</v>
      </c>
      <c r="H801" s="2">
        <v>6.1157000000000003E-2</v>
      </c>
      <c r="I801" s="2">
        <v>2.7137000000000001E-2</v>
      </c>
      <c r="J801" s="2">
        <f t="shared" si="134"/>
        <v>0.21176530000000002</v>
      </c>
      <c r="K801" s="2">
        <f t="shared" si="132"/>
        <v>38.759568080000001</v>
      </c>
      <c r="L801" s="2">
        <f t="shared" si="135"/>
        <v>564.82461634467882</v>
      </c>
      <c r="M801" s="1">
        <f t="shared" si="136"/>
        <v>1.8808195854928039E+25</v>
      </c>
      <c r="N801" s="2">
        <f t="shared" si="133"/>
        <v>609.53211627924009</v>
      </c>
      <c r="O801" s="2">
        <f t="shared" si="137"/>
        <v>38.924982967781752</v>
      </c>
      <c r="P801" s="2">
        <f t="shared" si="138"/>
        <v>-0.16541488778175051</v>
      </c>
      <c r="Q801" s="2">
        <f t="shared" si="139"/>
        <v>0.61015418390292409</v>
      </c>
      <c r="R801" s="2">
        <v>667.70367929071369</v>
      </c>
      <c r="S801" s="2">
        <f t="shared" si="140"/>
        <v>39.122918846805064</v>
      </c>
      <c r="T801" s="2">
        <f t="shared" si="141"/>
        <v>-0.36335076680506262</v>
      </c>
      <c r="U801" s="2">
        <f t="shared" si="142"/>
        <v>2.9440322726778398</v>
      </c>
    </row>
    <row r="802" spans="1:21" x14ac:dyDescent="0.25">
      <c r="A802">
        <v>19775</v>
      </c>
      <c r="B802" s="2">
        <v>0.13700000000000001</v>
      </c>
      <c r="C802" s="2">
        <v>9.5E-4</v>
      </c>
      <c r="D802" s="2">
        <v>20.050899999999999</v>
      </c>
      <c r="E802" s="2">
        <v>5.4532600000000001E-2</v>
      </c>
      <c r="F802" s="2">
        <v>-0.212482</v>
      </c>
      <c r="G802" s="2">
        <v>0.20422999999999999</v>
      </c>
      <c r="H802" s="2">
        <v>9.8698999999999995E-2</v>
      </c>
      <c r="I802" s="2">
        <v>3.0737E-2</v>
      </c>
      <c r="J802" s="2">
        <f t="shared" si="134"/>
        <v>0.28949960000000002</v>
      </c>
      <c r="K802" s="2">
        <f t="shared" ref="K802:K865" si="143">PeakMagnitude+α*(Stretch-1)-β*Color-Mb</f>
        <v>38.903737276000001</v>
      </c>
      <c r="L802" s="2">
        <f t="shared" si="135"/>
        <v>603.59753178261099</v>
      </c>
      <c r="M802" s="1">
        <f t="shared" si="136"/>
        <v>1.8869295640334181E+25</v>
      </c>
      <c r="N802" s="2">
        <f t="shared" si="133"/>
        <v>611.51222547153429</v>
      </c>
      <c r="O802" s="2">
        <f t="shared" si="137"/>
        <v>38.932025719794893</v>
      </c>
      <c r="P802" s="2">
        <f t="shared" si="138"/>
        <v>-2.828844379489226E-2</v>
      </c>
      <c r="Q802" s="2">
        <f t="shared" si="139"/>
        <v>9.5482147315129398E-3</v>
      </c>
      <c r="R802" s="2">
        <v>669.93301157883036</v>
      </c>
      <c r="S802" s="2">
        <f t="shared" si="140"/>
        <v>39.130156892935879</v>
      </c>
      <c r="T802" s="2">
        <f t="shared" si="141"/>
        <v>-0.22641961693587831</v>
      </c>
      <c r="U802" s="2">
        <f t="shared" si="142"/>
        <v>0.61169110700603291</v>
      </c>
    </row>
    <row r="803" spans="1:21" x14ac:dyDescent="0.25">
      <c r="A803">
        <v>18602</v>
      </c>
      <c r="B803" s="2">
        <v>0.13713</v>
      </c>
      <c r="C803" s="2">
        <v>9.5E-4</v>
      </c>
      <c r="D803" s="2">
        <v>19.865600000000001</v>
      </c>
      <c r="E803" s="2">
        <v>5.0629800000000003E-2</v>
      </c>
      <c r="F803" s="2">
        <v>0.90995999999999999</v>
      </c>
      <c r="G803" s="2">
        <v>0.18668000000000001</v>
      </c>
      <c r="H803" s="2">
        <v>6.3534999999999994E-2</v>
      </c>
      <c r="I803" s="2">
        <v>2.9645000000000001E-2</v>
      </c>
      <c r="J803" s="2">
        <f t="shared" si="134"/>
        <v>0.26695479999999999</v>
      </c>
      <c r="K803" s="2">
        <f t="shared" si="143"/>
        <v>38.993499569999997</v>
      </c>
      <c r="L803" s="2">
        <f t="shared" si="135"/>
        <v>629.07136097765442</v>
      </c>
      <c r="M803" s="1">
        <f t="shared" si="136"/>
        <v>1.8888211272353299E+25</v>
      </c>
      <c r="N803" s="2">
        <f t="shared" ref="N803:N866" si="144">M803/Mpc</f>
        <v>612.12523935677359</v>
      </c>
      <c r="O803" s="2">
        <f t="shared" si="137"/>
        <v>38.934201434233316</v>
      </c>
      <c r="P803" s="2">
        <f t="shared" si="138"/>
        <v>5.9298135766681526E-2</v>
      </c>
      <c r="Q803" s="2">
        <f t="shared" si="139"/>
        <v>4.9340848304588736E-2</v>
      </c>
      <c r="R803" s="2">
        <v>670.62325002103898</v>
      </c>
      <c r="S803" s="2">
        <f t="shared" si="140"/>
        <v>39.132393030140456</v>
      </c>
      <c r="T803" s="2">
        <f t="shared" si="141"/>
        <v>-0.13889346014045856</v>
      </c>
      <c r="U803" s="2">
        <f t="shared" si="142"/>
        <v>0.27069991929400611</v>
      </c>
    </row>
    <row r="804" spans="1:21" x14ac:dyDescent="0.25">
      <c r="A804">
        <v>21062</v>
      </c>
      <c r="B804" s="2">
        <v>0.13744999999999999</v>
      </c>
      <c r="C804" s="2">
        <v>9.5E-4</v>
      </c>
      <c r="D804" s="2">
        <v>20.1128</v>
      </c>
      <c r="E804" s="2">
        <v>4.3828899999999997E-2</v>
      </c>
      <c r="F804" s="2">
        <v>0.72241999999999995</v>
      </c>
      <c r="G804" s="2">
        <v>0.35016999999999998</v>
      </c>
      <c r="H804" s="2">
        <v>1.9182999999999999E-2</v>
      </c>
      <c r="I804" s="2">
        <v>3.2271000000000001E-2</v>
      </c>
      <c r="J804" s="2">
        <f t="shared" si="134"/>
        <v>0.42626989999999998</v>
      </c>
      <c r="K804" s="2">
        <f t="shared" si="143"/>
        <v>39.351952949999998</v>
      </c>
      <c r="L804" s="2">
        <f t="shared" si="135"/>
        <v>741.97725095299597</v>
      </c>
      <c r="M804" s="1">
        <f t="shared" si="136"/>
        <v>1.8934780465399533E+25</v>
      </c>
      <c r="N804" s="2">
        <f t="shared" si="144"/>
        <v>613.63444412100682</v>
      </c>
      <c r="O804" s="2">
        <f t="shared" si="137"/>
        <v>38.93954864577249</v>
      </c>
      <c r="P804" s="2">
        <f t="shared" si="138"/>
        <v>0.41240430422750762</v>
      </c>
      <c r="Q804" s="2">
        <f t="shared" si="139"/>
        <v>0.93600257706756007</v>
      </c>
      <c r="R804" s="2">
        <v>672.32271528200636</v>
      </c>
      <c r="S804" s="2">
        <f t="shared" si="140"/>
        <v>39.137888923483018</v>
      </c>
      <c r="T804" s="2">
        <f t="shared" si="141"/>
        <v>0.21406402651697931</v>
      </c>
      <c r="U804" s="2">
        <f t="shared" si="142"/>
        <v>0.25218430033555489</v>
      </c>
    </row>
    <row r="805" spans="1:21" x14ac:dyDescent="0.25">
      <c r="A805">
        <v>17366</v>
      </c>
      <c r="B805" s="2">
        <v>0.13822000000000001</v>
      </c>
      <c r="C805" s="2">
        <v>9.5E-4</v>
      </c>
      <c r="D805" s="2">
        <v>19.334299999999999</v>
      </c>
      <c r="E805" s="2">
        <v>4.7079500000000003E-2</v>
      </c>
      <c r="F805" s="2">
        <v>0.56477999999999995</v>
      </c>
      <c r="G805" s="2">
        <v>0.16833000000000001</v>
      </c>
      <c r="H805" s="2">
        <v>-9.1214000000000003E-2</v>
      </c>
      <c r="I805" s="2">
        <v>2.4381E-2</v>
      </c>
      <c r="J805" s="2">
        <f t="shared" si="134"/>
        <v>0.23979050000000002</v>
      </c>
      <c r="K805" s="2">
        <f t="shared" si="143"/>
        <v>38.895822479999993</v>
      </c>
      <c r="L805" s="2">
        <f t="shared" si="135"/>
        <v>601.40148480639914</v>
      </c>
      <c r="M805" s="1">
        <f t="shared" si="136"/>
        <v>1.9046882074599656E+25</v>
      </c>
      <c r="N805" s="2">
        <f t="shared" si="144"/>
        <v>617.2674098568541</v>
      </c>
      <c r="O805" s="2">
        <f t="shared" si="137"/>
        <v>38.952366739663297</v>
      </c>
      <c r="P805" s="2">
        <f t="shared" si="138"/>
        <v>-5.6544259663304786E-2</v>
      </c>
      <c r="Q805" s="2">
        <f t="shared" si="139"/>
        <v>5.560490433225234E-2</v>
      </c>
      <c r="R805" s="2">
        <v>676.41448160197785</v>
      </c>
      <c r="S805" s="2">
        <f t="shared" si="140"/>
        <v>39.151064484963399</v>
      </c>
      <c r="T805" s="2">
        <f t="shared" si="141"/>
        <v>-0.25524200496340654</v>
      </c>
      <c r="U805" s="2">
        <f t="shared" si="142"/>
        <v>1.1330272324198487</v>
      </c>
    </row>
    <row r="806" spans="1:21" x14ac:dyDescent="0.25">
      <c r="A806">
        <v>15171</v>
      </c>
      <c r="B806" s="2">
        <v>0.13825999999999999</v>
      </c>
      <c r="C806" s="2">
        <v>1.07E-3</v>
      </c>
      <c r="D806" s="2">
        <v>19.454499999999999</v>
      </c>
      <c r="E806" s="2">
        <v>5.7753699999999998E-2</v>
      </c>
      <c r="F806" s="2">
        <v>0.67029000000000005</v>
      </c>
      <c r="G806" s="2">
        <v>0.14724999999999999</v>
      </c>
      <c r="H806" s="2">
        <v>-7.2561E-2</v>
      </c>
      <c r="I806" s="2">
        <v>2.5914E-2</v>
      </c>
      <c r="J806" s="2">
        <f t="shared" si="134"/>
        <v>0.23091769999999998</v>
      </c>
      <c r="K806" s="2">
        <f t="shared" si="143"/>
        <v>38.973148559999998</v>
      </c>
      <c r="L806" s="2">
        <f t="shared" si="135"/>
        <v>623.20325356923922</v>
      </c>
      <c r="M806" s="1">
        <f t="shared" si="136"/>
        <v>1.9052707251323825E+25</v>
      </c>
      <c r="N806" s="2">
        <f t="shared" si="144"/>
        <v>617.45619097779581</v>
      </c>
      <c r="O806" s="2">
        <f t="shared" si="137"/>
        <v>38.953030747378833</v>
      </c>
      <c r="P806" s="2">
        <f t="shared" si="138"/>
        <v>2.0117812621165854E-2</v>
      </c>
      <c r="Q806" s="2">
        <f t="shared" si="139"/>
        <v>7.5900925451781358E-3</v>
      </c>
      <c r="R806" s="2">
        <v>676.62713457932671</v>
      </c>
      <c r="S806" s="2">
        <f t="shared" si="140"/>
        <v>39.151747050926481</v>
      </c>
      <c r="T806" s="2">
        <f t="shared" si="141"/>
        <v>-0.17859849092648261</v>
      </c>
      <c r="U806" s="2">
        <f t="shared" si="142"/>
        <v>0.59819272037656568</v>
      </c>
    </row>
    <row r="807" spans="1:21" x14ac:dyDescent="0.25">
      <c r="A807">
        <v>190340</v>
      </c>
      <c r="B807" s="2">
        <v>0.1384</v>
      </c>
      <c r="C807" s="2">
        <v>1.3799999999999999E-3</v>
      </c>
      <c r="D807" s="2">
        <v>19.5213</v>
      </c>
      <c r="E807" s="2">
        <v>4.4587700000000001E-2</v>
      </c>
      <c r="F807" s="2">
        <v>0.50783999999999996</v>
      </c>
      <c r="G807" s="2">
        <v>8.6677000000000004E-2</v>
      </c>
      <c r="H807" s="2">
        <v>-6.6290000000000002E-2</v>
      </c>
      <c r="I807" s="2">
        <v>2.6613000000000001E-2</v>
      </c>
      <c r="J807" s="2">
        <f t="shared" si="134"/>
        <v>0.15787770000000001</v>
      </c>
      <c r="K807" s="2">
        <f t="shared" si="143"/>
        <v>38.99644018</v>
      </c>
      <c r="L807" s="2">
        <f t="shared" si="135"/>
        <v>629.92382708728019</v>
      </c>
      <c r="M807" s="1">
        <f t="shared" si="136"/>
        <v>1.9073096704325525E+25</v>
      </c>
      <c r="N807" s="2">
        <f t="shared" si="144"/>
        <v>618.11696814822517</v>
      </c>
      <c r="O807" s="2">
        <f t="shared" si="137"/>
        <v>38.955353328636967</v>
      </c>
      <c r="P807" s="2">
        <f t="shared" si="138"/>
        <v>4.1086851363033361E-2</v>
      </c>
      <c r="Q807" s="2">
        <f t="shared" si="139"/>
        <v>6.7727358900986329E-2</v>
      </c>
      <c r="R807" s="2">
        <v>677.37149284043642</v>
      </c>
      <c r="S807" s="2">
        <f t="shared" si="140"/>
        <v>39.154134577112842</v>
      </c>
      <c r="T807" s="2">
        <f t="shared" si="141"/>
        <v>-0.1576943971128415</v>
      </c>
      <c r="U807" s="2">
        <f t="shared" si="142"/>
        <v>0.99767926089827763</v>
      </c>
    </row>
    <row r="808" spans="1:21" x14ac:dyDescent="0.25">
      <c r="A808">
        <v>20084</v>
      </c>
      <c r="B808" s="2">
        <v>0.13850999999999999</v>
      </c>
      <c r="C808" s="2">
        <v>9.5E-4</v>
      </c>
      <c r="D808" s="2">
        <v>20.310400000000001</v>
      </c>
      <c r="E808" s="2">
        <v>4.3794600000000003E-2</v>
      </c>
      <c r="F808" s="2">
        <v>7.8700999999999993E-2</v>
      </c>
      <c r="G808" s="2">
        <v>0.28687000000000001</v>
      </c>
      <c r="H808" s="2">
        <v>0.14895</v>
      </c>
      <c r="I808" s="2">
        <v>3.0752999999999999E-2</v>
      </c>
      <c r="J808" s="2">
        <f t="shared" si="134"/>
        <v>0.36141760000000001</v>
      </c>
      <c r="K808" s="2">
        <f t="shared" si="143"/>
        <v>39.048755546999999</v>
      </c>
      <c r="L808" s="2">
        <f t="shared" si="135"/>
        <v>645.28431590703303</v>
      </c>
      <c r="M808" s="1">
        <f t="shared" si="136"/>
        <v>1.9089118444893073E+25</v>
      </c>
      <c r="N808" s="2">
        <f t="shared" si="144"/>
        <v>618.6361973985978</v>
      </c>
      <c r="O808" s="2">
        <f t="shared" si="137"/>
        <v>38.957176638395211</v>
      </c>
      <c r="P808" s="2">
        <f t="shared" si="138"/>
        <v>9.1578908604788012E-2</v>
      </c>
      <c r="Q808" s="2">
        <f t="shared" si="139"/>
        <v>6.4205514686827406E-2</v>
      </c>
      <c r="R808" s="2">
        <v>677.95642523905383</v>
      </c>
      <c r="S808" s="2">
        <f t="shared" si="140"/>
        <v>39.156008905276451</v>
      </c>
      <c r="T808" s="2">
        <f t="shared" si="141"/>
        <v>-0.1072533582764521</v>
      </c>
      <c r="U808" s="2">
        <f t="shared" si="142"/>
        <v>8.8064972496160895E-2</v>
      </c>
    </row>
    <row r="809" spans="1:21" x14ac:dyDescent="0.25">
      <c r="A809">
        <v>12928</v>
      </c>
      <c r="B809" s="2">
        <v>0.13875000000000001</v>
      </c>
      <c r="C809" s="2">
        <v>1.07E-3</v>
      </c>
      <c r="D809" s="2">
        <v>19.679099999999998</v>
      </c>
      <c r="E809" s="2">
        <v>6.6538700000000006E-2</v>
      </c>
      <c r="F809" s="2">
        <v>-0.54259999999999997</v>
      </c>
      <c r="G809" s="2">
        <v>0.37869000000000003</v>
      </c>
      <c r="H809" s="2">
        <v>-6.1298999999999999E-2</v>
      </c>
      <c r="I809" s="2">
        <v>3.5236999999999997E-2</v>
      </c>
      <c r="J809" s="2">
        <f t="shared" si="134"/>
        <v>0.48046570000000005</v>
      </c>
      <c r="K809" s="2">
        <f t="shared" si="143"/>
        <v>38.984203669999999</v>
      </c>
      <c r="L809" s="2">
        <f t="shared" si="135"/>
        <v>626.38411276210763</v>
      </c>
      <c r="M809" s="1">
        <f t="shared" si="136"/>
        <v>1.9124079416369212E+25</v>
      </c>
      <c r="N809" s="2">
        <f t="shared" si="144"/>
        <v>619.76920532213262</v>
      </c>
      <c r="O809" s="2">
        <f t="shared" si="137"/>
        <v>38.961149967527597</v>
      </c>
      <c r="P809" s="2">
        <f t="shared" si="138"/>
        <v>2.3053702472402904E-2</v>
      </c>
      <c r="Q809" s="2">
        <f t="shared" si="139"/>
        <v>2.3022717757384156E-3</v>
      </c>
      <c r="R809" s="2">
        <v>679.23288410601867</v>
      </c>
      <c r="S809" s="2">
        <f t="shared" si="140"/>
        <v>39.160093517511001</v>
      </c>
      <c r="T809" s="2">
        <f t="shared" si="141"/>
        <v>-0.17588984751100156</v>
      </c>
      <c r="U809" s="2">
        <f t="shared" si="142"/>
        <v>0.1340160354839415</v>
      </c>
    </row>
    <row r="810" spans="1:21" x14ac:dyDescent="0.25">
      <c r="A810">
        <v>190230</v>
      </c>
      <c r="B810" s="2">
        <v>0.13880000000000001</v>
      </c>
      <c r="C810" s="2">
        <v>1.3799999999999999E-3</v>
      </c>
      <c r="D810" s="2">
        <v>19.819800000000001</v>
      </c>
      <c r="E810" s="2">
        <v>4.197E-2</v>
      </c>
      <c r="F810" s="2">
        <v>-1.41317</v>
      </c>
      <c r="G810" s="2">
        <v>0.13557</v>
      </c>
      <c r="H810" s="2">
        <v>-7.4607000000000007E-2</v>
      </c>
      <c r="I810" s="2">
        <v>2.8292999999999999E-2</v>
      </c>
      <c r="J810" s="2">
        <f t="shared" si="134"/>
        <v>0.20583299999999999</v>
      </c>
      <c r="K810" s="2">
        <f t="shared" si="143"/>
        <v>39.038583919999994</v>
      </c>
      <c r="L810" s="2">
        <f t="shared" si="135"/>
        <v>642.26873868626137</v>
      </c>
      <c r="M810" s="1">
        <f t="shared" si="136"/>
        <v>1.9131363719517964E+25</v>
      </c>
      <c r="N810" s="2">
        <f t="shared" si="144"/>
        <v>620.00527351007179</v>
      </c>
      <c r="O810" s="2">
        <f t="shared" si="137"/>
        <v>38.96197691722179</v>
      </c>
      <c r="P810" s="2">
        <f t="shared" si="138"/>
        <v>7.6607002778203537E-2</v>
      </c>
      <c r="Q810" s="2">
        <f t="shared" si="139"/>
        <v>0.13851823027242022</v>
      </c>
      <c r="R810" s="2">
        <v>679.49885492871829</v>
      </c>
      <c r="S810" s="2">
        <f t="shared" si="140"/>
        <v>39.160943646044863</v>
      </c>
      <c r="T810" s="2">
        <f t="shared" si="141"/>
        <v>-0.12235972604486989</v>
      </c>
      <c r="U810" s="2">
        <f t="shared" si="142"/>
        <v>0.35338408287031614</v>
      </c>
    </row>
    <row r="811" spans="1:21" x14ac:dyDescent="0.25">
      <c r="A811">
        <v>90275</v>
      </c>
      <c r="B811" s="2">
        <v>0.13955000000000001</v>
      </c>
      <c r="C811" s="2">
        <v>1.3799999999999999E-3</v>
      </c>
      <c r="D811" s="2">
        <v>19.834</v>
      </c>
      <c r="E811" s="2">
        <v>4.1260699999999997E-2</v>
      </c>
      <c r="F811" s="2">
        <v>-1.1083700000000001</v>
      </c>
      <c r="G811" s="2">
        <v>0.17326</v>
      </c>
      <c r="H811" s="2">
        <v>-3.7597999999999999E-2</v>
      </c>
      <c r="I811" s="2">
        <v>3.2101999999999999E-2</v>
      </c>
      <c r="J811" s="2">
        <f t="shared" si="134"/>
        <v>0.2466227</v>
      </c>
      <c r="K811" s="2">
        <f t="shared" si="143"/>
        <v>38.981751349999996</v>
      </c>
      <c r="L811" s="2">
        <f t="shared" si="135"/>
        <v>625.67711449470221</v>
      </c>
      <c r="M811" s="1">
        <f t="shared" si="136"/>
        <v>1.9240660006812479E+25</v>
      </c>
      <c r="N811" s="2">
        <f t="shared" si="144"/>
        <v>623.54732495455596</v>
      </c>
      <c r="O811" s="2">
        <f t="shared" si="137"/>
        <v>38.974347102117335</v>
      </c>
      <c r="P811" s="2">
        <f t="shared" si="138"/>
        <v>7.4042478826612523E-3</v>
      </c>
      <c r="Q811" s="2">
        <f t="shared" si="139"/>
        <v>9.0135485751290589E-4</v>
      </c>
      <c r="R811" s="2">
        <v>683.49015000382553</v>
      </c>
      <c r="S811" s="2">
        <f t="shared" si="140"/>
        <v>39.173661300958052</v>
      </c>
      <c r="T811" s="2">
        <f t="shared" si="141"/>
        <v>-0.19190995095805619</v>
      </c>
      <c r="U811" s="2">
        <f t="shared" si="142"/>
        <v>0.60552055850103603</v>
      </c>
    </row>
    <row r="812" spans="1:21" x14ac:dyDescent="0.25">
      <c r="A812">
        <v>1794</v>
      </c>
      <c r="B812" s="2">
        <v>0.14082</v>
      </c>
      <c r="C812" s="2">
        <v>9.5E-4</v>
      </c>
      <c r="D812" s="2">
        <v>19.871500000000001</v>
      </c>
      <c r="E812" s="2">
        <v>5.2740799999999997E-2</v>
      </c>
      <c r="F812" s="2">
        <v>1.1571199999999999</v>
      </c>
      <c r="G812" s="2">
        <v>0.32795999999999997</v>
      </c>
      <c r="H812" s="2">
        <v>3.8686999999999999E-2</v>
      </c>
      <c r="I812" s="2">
        <v>2.8114E-2</v>
      </c>
      <c r="J812" s="2">
        <f t="shared" si="134"/>
        <v>0.40881479999999992</v>
      </c>
      <c r="K812" s="2">
        <f t="shared" si="143"/>
        <v>39.11350633</v>
      </c>
      <c r="L812" s="2">
        <f t="shared" si="135"/>
        <v>664.81569845728791</v>
      </c>
      <c r="M812" s="1">
        <f t="shared" si="136"/>
        <v>1.9425870632007545E+25</v>
      </c>
      <c r="N812" s="2">
        <f t="shared" si="144"/>
        <v>629.54959254062919</v>
      </c>
      <c r="O812" s="2">
        <f t="shared" si="137"/>
        <v>38.995149735908058</v>
      </c>
      <c r="P812" s="2">
        <f t="shared" si="138"/>
        <v>0.11835659409194221</v>
      </c>
      <c r="Q812" s="2">
        <f t="shared" si="139"/>
        <v>8.3816920135443423E-2</v>
      </c>
      <c r="R812" s="2">
        <v>690.25614537624426</v>
      </c>
      <c r="S812" s="2">
        <f t="shared" si="140"/>
        <v>39.195051409342533</v>
      </c>
      <c r="T812" s="2">
        <f t="shared" si="141"/>
        <v>-8.1545079342532745E-2</v>
      </c>
      <c r="U812" s="2">
        <f t="shared" si="142"/>
        <v>3.9787101293805915E-2</v>
      </c>
    </row>
    <row r="813" spans="1:21" x14ac:dyDescent="0.25">
      <c r="A813">
        <v>17208</v>
      </c>
      <c r="B813" s="2">
        <v>0.14104</v>
      </c>
      <c r="C813" s="2">
        <v>5.0899999999999999E-3</v>
      </c>
      <c r="D813" s="2">
        <v>19.730799999999999</v>
      </c>
      <c r="E813" s="2">
        <v>5.32498E-2</v>
      </c>
      <c r="F813" s="2">
        <v>0.86472000000000004</v>
      </c>
      <c r="G813" s="2">
        <v>0.38886999999999999</v>
      </c>
      <c r="H813" s="2">
        <v>-7.1594000000000005E-2</v>
      </c>
      <c r="I813" s="2">
        <v>3.0061999999999998E-2</v>
      </c>
      <c r="J813" s="2">
        <f t="shared" si="134"/>
        <v>0.47218179999999998</v>
      </c>
      <c r="K813" s="2">
        <f t="shared" si="143"/>
        <v>39.275003060000003</v>
      </c>
      <c r="L813" s="2">
        <f t="shared" si="135"/>
        <v>716.14441939007258</v>
      </c>
      <c r="M813" s="1">
        <f t="shared" si="136"/>
        <v>1.9457971668119214E+25</v>
      </c>
      <c r="N813" s="2">
        <f t="shared" si="144"/>
        <v>630.58991627113596</v>
      </c>
      <c r="O813" s="2">
        <f t="shared" si="137"/>
        <v>38.99873510844052</v>
      </c>
      <c r="P813" s="2">
        <f t="shared" si="138"/>
        <v>0.27626795155948258</v>
      </c>
      <c r="Q813" s="2">
        <f t="shared" si="139"/>
        <v>0.34232808313316998</v>
      </c>
      <c r="R813" s="2">
        <v>691.42915256374772</v>
      </c>
      <c r="S813" s="2">
        <f t="shared" si="140"/>
        <v>39.198738433239477</v>
      </c>
      <c r="T813" s="2">
        <f t="shared" si="141"/>
        <v>7.6264626760526255E-2</v>
      </c>
      <c r="U813" s="2">
        <f t="shared" si="142"/>
        <v>2.6087220647665953E-2</v>
      </c>
    </row>
    <row r="814" spans="1:21" x14ac:dyDescent="0.25">
      <c r="A814">
        <v>340229</v>
      </c>
      <c r="B814" s="2">
        <v>0.14122999999999999</v>
      </c>
      <c r="C814" s="2">
        <v>1.3799999999999999E-3</v>
      </c>
      <c r="D814" s="2">
        <v>20.0366</v>
      </c>
      <c r="E814" s="2">
        <v>0.14105000000000001</v>
      </c>
      <c r="F814" s="2">
        <v>-1.42415</v>
      </c>
      <c r="G814" s="2">
        <v>0.84877999999999998</v>
      </c>
      <c r="H814" s="2">
        <v>-5.5840000000000004E-3</v>
      </c>
      <c r="I814" s="2">
        <v>8.8059999999999999E-2</v>
      </c>
      <c r="J814" s="2">
        <f t="shared" si="134"/>
        <v>1.07789</v>
      </c>
      <c r="K814" s="2">
        <f t="shared" si="143"/>
        <v>39.037727869999998</v>
      </c>
      <c r="L814" s="2">
        <f t="shared" si="135"/>
        <v>642.01558981355413</v>
      </c>
      <c r="M814" s="1">
        <f t="shared" si="136"/>
        <v>1.9485699399615286E+25</v>
      </c>
      <c r="N814" s="2">
        <f t="shared" si="144"/>
        <v>631.48851085132776</v>
      </c>
      <c r="O814" s="2">
        <f t="shared" si="137"/>
        <v>39.001827267574242</v>
      </c>
      <c r="P814" s="2">
        <f t="shared" si="138"/>
        <v>3.5900602425755324E-2</v>
      </c>
      <c r="Q814" s="2">
        <f t="shared" si="139"/>
        <v>1.1093142372444261E-3</v>
      </c>
      <c r="R814" s="2">
        <v>692.44242864632406</v>
      </c>
      <c r="S814" s="2">
        <f t="shared" si="140"/>
        <v>39.201918354670951</v>
      </c>
      <c r="T814" s="2">
        <f t="shared" si="141"/>
        <v>-0.16419048467095365</v>
      </c>
      <c r="U814" s="2">
        <f t="shared" si="142"/>
        <v>2.3203157290271118E-2</v>
      </c>
    </row>
    <row r="815" spans="1:21" x14ac:dyDescent="0.25">
      <c r="A815">
        <v>1317666</v>
      </c>
      <c r="B815" s="2">
        <v>0.14133999999999999</v>
      </c>
      <c r="C815" s="2">
        <v>1.07E-3</v>
      </c>
      <c r="D815" s="2">
        <v>20.194299999999998</v>
      </c>
      <c r="E815" s="2">
        <v>4.1567899999999998E-2</v>
      </c>
      <c r="F815" s="2">
        <v>-0.13999400000000001</v>
      </c>
      <c r="G815" s="2">
        <v>0.10639</v>
      </c>
      <c r="H815" s="2">
        <v>6.7003999999999994E-2</v>
      </c>
      <c r="I815" s="2">
        <v>2.9732000000000001E-2</v>
      </c>
      <c r="J815" s="2">
        <f t="shared" si="134"/>
        <v>0.17768990000000001</v>
      </c>
      <c r="K815" s="2">
        <f t="shared" si="143"/>
        <v>39.156998361999996</v>
      </c>
      <c r="L815" s="2">
        <f t="shared" si="135"/>
        <v>678.26541438133791</v>
      </c>
      <c r="M815" s="1">
        <f t="shared" si="136"/>
        <v>1.9501754037198473E+25</v>
      </c>
      <c r="N815" s="2">
        <f t="shared" si="144"/>
        <v>632.00880622137049</v>
      </c>
      <c r="O815" s="2">
        <f t="shared" si="137"/>
        <v>39.003615648268749</v>
      </c>
      <c r="P815" s="2">
        <f t="shared" si="138"/>
        <v>0.15338271373124712</v>
      </c>
      <c r="Q815" s="2">
        <f t="shared" si="139"/>
        <v>0.74512193543346905</v>
      </c>
      <c r="R815" s="2">
        <v>693.02915721682814</v>
      </c>
      <c r="S815" s="2">
        <f t="shared" si="140"/>
        <v>39.203757533463047</v>
      </c>
      <c r="T815" s="2">
        <f t="shared" si="141"/>
        <v>-4.675917146305153E-2</v>
      </c>
      <c r="U815" s="2">
        <f t="shared" si="142"/>
        <v>6.9248142504454768E-2</v>
      </c>
    </row>
    <row r="816" spans="1:21" x14ac:dyDescent="0.25">
      <c r="A816">
        <v>2635</v>
      </c>
      <c r="B816" s="2">
        <v>0.14324999999999999</v>
      </c>
      <c r="C816" s="2">
        <v>1.08E-3</v>
      </c>
      <c r="D816" s="2">
        <v>19.597899999999999</v>
      </c>
      <c r="E816" s="2">
        <v>5.3638400000000003E-2</v>
      </c>
      <c r="F816" s="2">
        <v>0.85923000000000005</v>
      </c>
      <c r="G816" s="2">
        <v>0.13619999999999999</v>
      </c>
      <c r="H816" s="2">
        <v>-4.5748999999999998E-2</v>
      </c>
      <c r="I816" s="2">
        <v>2.5536E-2</v>
      </c>
      <c r="J816" s="2">
        <f t="shared" si="134"/>
        <v>0.21537439999999999</v>
      </c>
      <c r="K816" s="2">
        <f t="shared" si="143"/>
        <v>39.060401179999999</v>
      </c>
      <c r="L816" s="2">
        <f t="shared" si="135"/>
        <v>648.75427997141423</v>
      </c>
      <c r="M816" s="1">
        <f t="shared" si="136"/>
        <v>1.9780724195601252E+25</v>
      </c>
      <c r="N816" s="2">
        <f t="shared" si="144"/>
        <v>641.04961334298753</v>
      </c>
      <c r="O816" s="2">
        <f t="shared" si="137"/>
        <v>39.034458212861409</v>
      </c>
      <c r="P816" s="2">
        <f t="shared" si="138"/>
        <v>2.5942967138590234E-2</v>
      </c>
      <c r="Q816" s="2">
        <f t="shared" si="139"/>
        <v>1.4509456003134613E-2</v>
      </c>
      <c r="R816" s="2">
        <v>703.22800146314569</v>
      </c>
      <c r="S816" s="2">
        <f t="shared" si="140"/>
        <v>39.235480776759267</v>
      </c>
      <c r="T816" s="2">
        <f t="shared" si="141"/>
        <v>-0.17507959675926799</v>
      </c>
      <c r="U816" s="2">
        <f t="shared" si="142"/>
        <v>0.66081959766566778</v>
      </c>
    </row>
    <row r="817" spans="1:21" x14ac:dyDescent="0.25">
      <c r="A817">
        <v>17568</v>
      </c>
      <c r="B817" s="2">
        <v>0.14344999999999999</v>
      </c>
      <c r="C817" s="2">
        <v>1.08E-3</v>
      </c>
      <c r="D817" s="2">
        <v>20.923500000000001</v>
      </c>
      <c r="E817" s="2">
        <v>7.7545699999999995E-2</v>
      </c>
      <c r="F817" s="2">
        <v>0.57150000000000001</v>
      </c>
      <c r="G817" s="2">
        <v>0.41660999999999998</v>
      </c>
      <c r="H817" s="2">
        <v>0.21811</v>
      </c>
      <c r="I817" s="2">
        <v>4.9106999999999998E-2</v>
      </c>
      <c r="J817" s="2">
        <f t="shared" si="134"/>
        <v>0.54326269999999999</v>
      </c>
      <c r="K817" s="2">
        <f t="shared" si="143"/>
        <v>39.517826200000002</v>
      </c>
      <c r="L817" s="2">
        <f t="shared" si="135"/>
        <v>800.87592757435777</v>
      </c>
      <c r="M817" s="1">
        <f t="shared" si="136"/>
        <v>1.9809957940576366E+25</v>
      </c>
      <c r="N817" s="2">
        <f t="shared" si="144"/>
        <v>641.99701449612792</v>
      </c>
      <c r="O817" s="2">
        <f t="shared" si="137"/>
        <v>39.037665042284516</v>
      </c>
      <c r="P817" s="2">
        <f t="shared" si="138"/>
        <v>0.48016115771548584</v>
      </c>
      <c r="Q817" s="2">
        <f t="shared" si="139"/>
        <v>0.78118568245470721</v>
      </c>
      <c r="R817" s="2">
        <v>704.29715655979328</v>
      </c>
      <c r="S817" s="2">
        <f t="shared" si="140"/>
        <v>39.238779675151463</v>
      </c>
      <c r="T817" s="2">
        <f t="shared" si="141"/>
        <v>0.27904652484853898</v>
      </c>
      <c r="U817" s="2">
        <f t="shared" si="142"/>
        <v>0.26383563984371328</v>
      </c>
    </row>
    <row r="818" spans="1:21" x14ac:dyDescent="0.25">
      <c r="A818">
        <v>190260</v>
      </c>
      <c r="B818" s="2">
        <v>0.14359</v>
      </c>
      <c r="C818" s="2">
        <v>1.3799999999999999E-3</v>
      </c>
      <c r="D818" s="2">
        <v>19.5762</v>
      </c>
      <c r="E818" s="2">
        <v>6.4346500000000001E-2</v>
      </c>
      <c r="F818" s="2">
        <v>0.98141999999999996</v>
      </c>
      <c r="G818" s="2">
        <v>0.12321</v>
      </c>
      <c r="H818" s="2">
        <v>-5.2166999999999998E-2</v>
      </c>
      <c r="I818" s="2">
        <v>3.0894999999999999E-2</v>
      </c>
      <c r="J818" s="2">
        <f t="shared" si="134"/>
        <v>0.21845150000000002</v>
      </c>
      <c r="K818" s="2">
        <f t="shared" si="143"/>
        <v>39.076751450000003</v>
      </c>
      <c r="L818" s="2">
        <f t="shared" si="135"/>
        <v>653.65756231838725</v>
      </c>
      <c r="M818" s="1">
        <f t="shared" si="136"/>
        <v>1.9830424064640366E+25</v>
      </c>
      <c r="N818" s="2">
        <f t="shared" si="144"/>
        <v>642.66027640646655</v>
      </c>
      <c r="O818" s="2">
        <f t="shared" si="137"/>
        <v>39.039907282416188</v>
      </c>
      <c r="P818" s="2">
        <f t="shared" si="138"/>
        <v>3.684416758381559E-2</v>
      </c>
      <c r="Q818" s="2">
        <f t="shared" si="139"/>
        <v>2.8446408064700578E-2</v>
      </c>
      <c r="R818" s="2">
        <v>705.04570185697855</v>
      </c>
      <c r="S818" s="2">
        <f t="shared" si="140"/>
        <v>39.241086346808039</v>
      </c>
      <c r="T818" s="2">
        <f t="shared" si="141"/>
        <v>-0.16433489680803604</v>
      </c>
      <c r="U818" s="2">
        <f t="shared" si="142"/>
        <v>0.56591281761861745</v>
      </c>
    </row>
    <row r="819" spans="1:21" x14ac:dyDescent="0.25">
      <c r="A819">
        <v>17497</v>
      </c>
      <c r="B819" s="2">
        <v>0.14404</v>
      </c>
      <c r="C819" s="2">
        <v>9.5E-4</v>
      </c>
      <c r="D819" s="2">
        <v>19.796600000000002</v>
      </c>
      <c r="E819" s="2">
        <v>3.2365499999999998E-2</v>
      </c>
      <c r="F819" s="2">
        <v>0.90707000000000004</v>
      </c>
      <c r="G819" s="2">
        <v>0.12522</v>
      </c>
      <c r="H819" s="2">
        <v>3.8584E-2</v>
      </c>
      <c r="I819" s="2">
        <v>2.2744E-2</v>
      </c>
      <c r="J819" s="2">
        <f t="shared" si="134"/>
        <v>0.18032949999999998</v>
      </c>
      <c r="K819" s="2">
        <f t="shared" si="143"/>
        <v>39.002171369999999</v>
      </c>
      <c r="L819" s="2">
        <f t="shared" si="135"/>
        <v>631.58858762197599</v>
      </c>
      <c r="M819" s="1">
        <f t="shared" si="136"/>
        <v>1.9896221988428992E+25</v>
      </c>
      <c r="N819" s="2">
        <f t="shared" si="144"/>
        <v>644.79264189452329</v>
      </c>
      <c r="O819" s="2">
        <f t="shared" si="137"/>
        <v>39.047100364186477</v>
      </c>
      <c r="P819" s="2">
        <f t="shared" si="138"/>
        <v>-4.4928994186477667E-2</v>
      </c>
      <c r="Q819" s="2">
        <f t="shared" si="139"/>
        <v>6.2075444132071292E-2</v>
      </c>
      <c r="R819" s="2">
        <v>707.45250270797339</v>
      </c>
      <c r="S819" s="2">
        <f t="shared" si="140"/>
        <v>39.248486436499114</v>
      </c>
      <c r="T819" s="2">
        <f t="shared" si="141"/>
        <v>-0.24631506649911472</v>
      </c>
      <c r="U819" s="2">
        <f t="shared" si="142"/>
        <v>1.8657282941857924</v>
      </c>
    </row>
    <row r="820" spans="1:21" x14ac:dyDescent="0.25">
      <c r="A820">
        <v>8921</v>
      </c>
      <c r="B820" s="2">
        <v>0.14423</v>
      </c>
      <c r="C820" s="2">
        <v>9.5E-4</v>
      </c>
      <c r="D820" s="2">
        <v>19.7166</v>
      </c>
      <c r="E820" s="2">
        <v>4.9077500000000003E-2</v>
      </c>
      <c r="F820" s="2">
        <v>0.73414000000000001</v>
      </c>
      <c r="G820" s="2">
        <v>0.26961000000000002</v>
      </c>
      <c r="H820" s="2">
        <v>-7.9999999999999996E-6</v>
      </c>
      <c r="I820" s="2">
        <v>3.1993000000000001E-2</v>
      </c>
      <c r="J820" s="2">
        <f t="shared" si="134"/>
        <v>0.35068050000000001</v>
      </c>
      <c r="K820" s="2">
        <f t="shared" si="143"/>
        <v>39.017543619999998</v>
      </c>
      <c r="L820" s="2">
        <f t="shared" si="135"/>
        <v>636.0755820376952</v>
      </c>
      <c r="M820" s="1">
        <f t="shared" si="136"/>
        <v>1.9924009722497404E+25</v>
      </c>
      <c r="N820" s="2">
        <f t="shared" si="144"/>
        <v>645.69318102565353</v>
      </c>
      <c r="O820" s="2">
        <f t="shared" si="137"/>
        <v>39.050130999873645</v>
      </c>
      <c r="P820" s="2">
        <f t="shared" si="138"/>
        <v>-3.2587379873646682E-2</v>
      </c>
      <c r="Q820" s="2">
        <f t="shared" si="139"/>
        <v>8.635264652177746E-3</v>
      </c>
      <c r="R820" s="2">
        <v>708.46905658117464</v>
      </c>
      <c r="S820" s="2">
        <f t="shared" si="140"/>
        <v>39.251604432765546</v>
      </c>
      <c r="T820" s="2">
        <f t="shared" si="141"/>
        <v>-0.23406081276554858</v>
      </c>
      <c r="U820" s="2">
        <f t="shared" si="142"/>
        <v>0.44548612620753902</v>
      </c>
    </row>
    <row r="821" spans="1:21" x14ac:dyDescent="0.25">
      <c r="A821">
        <v>17605</v>
      </c>
      <c r="B821" s="2">
        <v>0.14541999999999999</v>
      </c>
      <c r="C821" s="2">
        <v>9.6000000000000002E-4</v>
      </c>
      <c r="D821" s="2">
        <v>19.844100000000001</v>
      </c>
      <c r="E821" s="2">
        <v>6.5862799999999999E-2</v>
      </c>
      <c r="F821" s="2">
        <v>0.80388999999999999</v>
      </c>
      <c r="G821" s="2">
        <v>0.45280999999999999</v>
      </c>
      <c r="H821" s="2">
        <v>2.3015000000000001E-2</v>
      </c>
      <c r="I821" s="2">
        <v>4.0238999999999997E-2</v>
      </c>
      <c r="J821" s="2">
        <f t="shared" si="134"/>
        <v>0.55891180000000007</v>
      </c>
      <c r="K821" s="2">
        <f t="shared" si="143"/>
        <v>39.083234879999999</v>
      </c>
      <c r="L821" s="2">
        <f t="shared" si="135"/>
        <v>655.61212366049108</v>
      </c>
      <c r="M821" s="1">
        <f t="shared" si="136"/>
        <v>2.0098134890763713E+25</v>
      </c>
      <c r="N821" s="2">
        <f t="shared" si="144"/>
        <v>651.33619341926556</v>
      </c>
      <c r="O821" s="2">
        <f t="shared" si="137"/>
        <v>39.069026058500803</v>
      </c>
      <c r="P821" s="2">
        <f t="shared" si="138"/>
        <v>1.4208821499195778E-2</v>
      </c>
      <c r="Q821" s="2">
        <f t="shared" si="139"/>
        <v>6.462931595383304E-4</v>
      </c>
      <c r="R821" s="2">
        <v>714.840604651891</v>
      </c>
      <c r="S821" s="2">
        <f t="shared" si="140"/>
        <v>39.271046067485109</v>
      </c>
      <c r="T821" s="2">
        <f t="shared" si="141"/>
        <v>-0.18781118748511005</v>
      </c>
      <c r="U821" s="2">
        <f t="shared" si="142"/>
        <v>0.11291622743255718</v>
      </c>
    </row>
    <row r="822" spans="1:21" x14ac:dyDescent="0.25">
      <c r="A822">
        <v>1296657</v>
      </c>
      <c r="B822" s="2">
        <v>0.14638000000000001</v>
      </c>
      <c r="C822" s="2">
        <v>1.08E-3</v>
      </c>
      <c r="D822" s="2">
        <v>19.860399999999998</v>
      </c>
      <c r="E822" s="2">
        <v>6.5915600000000005E-2</v>
      </c>
      <c r="F822" s="2">
        <v>0.78851000000000004</v>
      </c>
      <c r="G822" s="2">
        <v>0.35746</v>
      </c>
      <c r="H822" s="2">
        <v>-6.6699999999999997E-3</v>
      </c>
      <c r="I822" s="2">
        <v>4.1737000000000003E-2</v>
      </c>
      <c r="J822" s="2">
        <f t="shared" si="134"/>
        <v>0.46511260000000004</v>
      </c>
      <c r="K822" s="2">
        <f t="shared" si="143"/>
        <v>39.190188069999998</v>
      </c>
      <c r="L822" s="2">
        <f t="shared" si="135"/>
        <v>688.71194271397962</v>
      </c>
      <c r="M822" s="1">
        <f t="shared" si="136"/>
        <v>2.0238713839984403E+25</v>
      </c>
      <c r="N822" s="2">
        <f t="shared" si="144"/>
        <v>655.89204689313021</v>
      </c>
      <c r="O822" s="2">
        <f t="shared" si="137"/>
        <v>39.084161824190247</v>
      </c>
      <c r="P822" s="2">
        <f t="shared" si="138"/>
        <v>0.10602624580975117</v>
      </c>
      <c r="Q822" s="2">
        <f t="shared" si="139"/>
        <v>5.1964955372699087E-2</v>
      </c>
      <c r="R822" s="2">
        <v>719.9865920027612</v>
      </c>
      <c r="S822" s="2">
        <f t="shared" si="140"/>
        <v>39.286622044146384</v>
      </c>
      <c r="T822" s="2">
        <f t="shared" si="141"/>
        <v>-9.6433974146385992E-2</v>
      </c>
      <c r="U822" s="2">
        <f t="shared" si="142"/>
        <v>4.2987671368551736E-2</v>
      </c>
    </row>
    <row r="823" spans="1:21" x14ac:dyDescent="0.25">
      <c r="A823">
        <v>440008</v>
      </c>
      <c r="B823" s="2">
        <v>0.14652000000000001</v>
      </c>
      <c r="C823" s="2">
        <v>1.3799999999999999E-3</v>
      </c>
      <c r="D823" s="2">
        <v>20.0078</v>
      </c>
      <c r="E823" s="2">
        <v>3.2611399999999999E-2</v>
      </c>
      <c r="F823" s="2">
        <v>-0.30816199999999999</v>
      </c>
      <c r="G823" s="2">
        <v>0.1928</v>
      </c>
      <c r="H823" s="2">
        <v>4.6000000000000001E-4</v>
      </c>
      <c r="I823" s="2">
        <v>2.6483E-2</v>
      </c>
      <c r="J823" s="2">
        <f t="shared" si="134"/>
        <v>0.25189439999999996</v>
      </c>
      <c r="K823" s="2">
        <f t="shared" si="143"/>
        <v>39.154060385999998</v>
      </c>
      <c r="L823" s="2">
        <f t="shared" si="135"/>
        <v>677.34834997841472</v>
      </c>
      <c r="M823" s="1">
        <f t="shared" si="136"/>
        <v>2.0259223003076371E+25</v>
      </c>
      <c r="N823" s="2">
        <f t="shared" si="144"/>
        <v>656.55670360337422</v>
      </c>
      <c r="O823" s="2">
        <f t="shared" si="137"/>
        <v>39.086361199717757</v>
      </c>
      <c r="P823" s="2">
        <f t="shared" si="138"/>
        <v>6.7699186282240476E-2</v>
      </c>
      <c r="Q823" s="2">
        <f t="shared" si="139"/>
        <v>7.2232038615583999E-2</v>
      </c>
      <c r="R823" s="2">
        <v>720.73748940967334</v>
      </c>
      <c r="S823" s="2">
        <f t="shared" si="140"/>
        <v>39.288885563122946</v>
      </c>
      <c r="T823" s="2">
        <f t="shared" si="141"/>
        <v>-0.1348251771229485</v>
      </c>
      <c r="U823" s="2">
        <f t="shared" si="142"/>
        <v>0.28648703576352025</v>
      </c>
    </row>
    <row r="824" spans="1:21" x14ac:dyDescent="0.25">
      <c r="A824">
        <v>1316385</v>
      </c>
      <c r="B824" s="2">
        <v>0.14737</v>
      </c>
      <c r="C824" s="2">
        <v>1.08E-3</v>
      </c>
      <c r="D824" s="2">
        <v>19.598600000000001</v>
      </c>
      <c r="E824" s="2">
        <v>4.5828199999999999E-2</v>
      </c>
      <c r="F824" s="2">
        <v>1.2920799999999999</v>
      </c>
      <c r="G824" s="2">
        <v>0.25339</v>
      </c>
      <c r="H824" s="2">
        <v>-1.1258000000000001E-2</v>
      </c>
      <c r="I824" s="2">
        <v>3.1905999999999997E-2</v>
      </c>
      <c r="J824" s="2">
        <f t="shared" si="134"/>
        <v>0.33112419999999998</v>
      </c>
      <c r="K824" s="2">
        <f t="shared" si="143"/>
        <v>39.016773299999997</v>
      </c>
      <c r="L824" s="2">
        <f t="shared" si="135"/>
        <v>635.8499771250639</v>
      </c>
      <c r="M824" s="1">
        <f t="shared" si="136"/>
        <v>2.0383786958558667E+25</v>
      </c>
      <c r="N824" s="2">
        <f t="shared" si="144"/>
        <v>660.5935464767083</v>
      </c>
      <c r="O824" s="2">
        <f t="shared" si="137"/>
        <v>39.099671633158714</v>
      </c>
      <c r="P824" s="2">
        <f t="shared" si="138"/>
        <v>-8.2898333158716753E-2</v>
      </c>
      <c r="Q824" s="2">
        <f t="shared" si="139"/>
        <v>6.2677223895708428E-2</v>
      </c>
      <c r="R824" s="2">
        <v>725.29891677239937</v>
      </c>
      <c r="S824" s="2">
        <f t="shared" si="140"/>
        <v>39.302585144236062</v>
      </c>
      <c r="T824" s="2">
        <f t="shared" si="141"/>
        <v>-0.28581184423606487</v>
      </c>
      <c r="U824" s="2">
        <f t="shared" si="142"/>
        <v>0.74503830254996761</v>
      </c>
    </row>
    <row r="825" spans="1:21" x14ac:dyDescent="0.25">
      <c r="A825">
        <v>13796</v>
      </c>
      <c r="B825" s="2">
        <v>0.14746999999999999</v>
      </c>
      <c r="C825" s="2">
        <v>9.6000000000000002E-4</v>
      </c>
      <c r="D825" s="2">
        <v>19.593399999999999</v>
      </c>
      <c r="E825" s="2">
        <v>3.30593E-2</v>
      </c>
      <c r="F825" s="2">
        <v>0.79596</v>
      </c>
      <c r="G825" s="2">
        <v>0.11786000000000001</v>
      </c>
      <c r="H825" s="2">
        <v>-2.1491E-2</v>
      </c>
      <c r="I825" s="2">
        <v>2.2256999999999999E-2</v>
      </c>
      <c r="J825" s="2">
        <f t="shared" si="134"/>
        <v>0.17317630000000001</v>
      </c>
      <c r="K825" s="2">
        <f t="shared" si="143"/>
        <v>38.970672950000001</v>
      </c>
      <c r="L825" s="2">
        <f t="shared" si="135"/>
        <v>622.49316898029986</v>
      </c>
      <c r="M825" s="1">
        <f t="shared" si="136"/>
        <v>2.0398446510497741E+25</v>
      </c>
      <c r="N825" s="2">
        <f t="shared" si="144"/>
        <v>661.06863020010474</v>
      </c>
      <c r="O825" s="2">
        <f t="shared" si="137"/>
        <v>39.101232745007422</v>
      </c>
      <c r="P825" s="2">
        <f t="shared" si="138"/>
        <v>-0.13055979500742154</v>
      </c>
      <c r="Q825" s="2">
        <f t="shared" si="139"/>
        <v>0.56838421206118361</v>
      </c>
      <c r="R825" s="2">
        <v>725.8358269443836</v>
      </c>
      <c r="S825" s="2">
        <f t="shared" si="140"/>
        <v>39.30419200491265</v>
      </c>
      <c r="T825" s="2">
        <f t="shared" si="141"/>
        <v>-0.33351905491264944</v>
      </c>
      <c r="U825" s="2">
        <f t="shared" si="142"/>
        <v>3.7090645364336661</v>
      </c>
    </row>
    <row r="826" spans="1:21" x14ac:dyDescent="0.25">
      <c r="A826">
        <v>14024</v>
      </c>
      <c r="B826" s="2">
        <v>0.14771000000000001</v>
      </c>
      <c r="C826" s="2">
        <v>9.6000000000000002E-4</v>
      </c>
      <c r="D826" s="2">
        <v>20.2606</v>
      </c>
      <c r="E826" s="2">
        <v>6.6610199999999994E-2</v>
      </c>
      <c r="F826" s="2">
        <v>-1.92744</v>
      </c>
      <c r="G826" s="2">
        <v>0.20111999999999999</v>
      </c>
      <c r="H826" s="2">
        <v>4.1117000000000001E-2</v>
      </c>
      <c r="I826" s="2">
        <v>3.5279999999999999E-2</v>
      </c>
      <c r="J826" s="2">
        <f t="shared" si="134"/>
        <v>0.30301019999999995</v>
      </c>
      <c r="K826" s="2">
        <f t="shared" si="143"/>
        <v>39.041570109999995</v>
      </c>
      <c r="L826" s="2">
        <f t="shared" si="135"/>
        <v>643.15258867021316</v>
      </c>
      <c r="M826" s="1">
        <f t="shared" si="136"/>
        <v>2.0433633700845625E+25</v>
      </c>
      <c r="N826" s="2">
        <f t="shared" si="144"/>
        <v>662.2089693779875</v>
      </c>
      <c r="O826" s="2">
        <f t="shared" si="137"/>
        <v>39.104975294078024</v>
      </c>
      <c r="P826" s="2">
        <f t="shared" si="138"/>
        <v>-6.3405184078028753E-2</v>
      </c>
      <c r="Q826" s="2">
        <f t="shared" si="139"/>
        <v>4.3785976467835136E-2</v>
      </c>
      <c r="R826" s="2">
        <v>727.12464458467468</v>
      </c>
      <c r="S826" s="2">
        <f t="shared" si="140"/>
        <v>39.308044322626223</v>
      </c>
      <c r="T826" s="2">
        <f t="shared" si="141"/>
        <v>-0.26647421262622828</v>
      </c>
      <c r="U826" s="2">
        <f t="shared" si="142"/>
        <v>0.7733852396329568</v>
      </c>
    </row>
    <row r="827" spans="1:21" x14ac:dyDescent="0.25">
      <c r="A827">
        <v>180166</v>
      </c>
      <c r="B827" s="2">
        <v>0.14777999999999999</v>
      </c>
      <c r="C827" s="2">
        <v>1.3799999999999999E-3</v>
      </c>
      <c r="D827" s="2">
        <v>19.902799999999999</v>
      </c>
      <c r="E827" s="2">
        <v>3.1255400000000003E-2</v>
      </c>
      <c r="F827" s="2">
        <v>0.60099000000000002</v>
      </c>
      <c r="G827" s="2">
        <v>0.11033999999999999</v>
      </c>
      <c r="H827" s="2">
        <v>3.5097000000000003E-2</v>
      </c>
      <c r="I827" s="2">
        <v>2.5670999999999999E-2</v>
      </c>
      <c r="J827" s="2">
        <f t="shared" si="134"/>
        <v>0.16726639999999998</v>
      </c>
      <c r="K827" s="2">
        <f t="shared" si="143"/>
        <v>39.07429192</v>
      </c>
      <c r="L827" s="2">
        <f t="shared" si="135"/>
        <v>652.91761266890114</v>
      </c>
      <c r="M827" s="1">
        <f t="shared" si="136"/>
        <v>2.044389776552909E+25</v>
      </c>
      <c r="N827" s="2">
        <f t="shared" si="144"/>
        <v>662.54160506066523</v>
      </c>
      <c r="O827" s="2">
        <f t="shared" si="137"/>
        <v>39.106065777428583</v>
      </c>
      <c r="P827" s="2">
        <f t="shared" si="138"/>
        <v>-3.177385742858263E-2</v>
      </c>
      <c r="Q827" s="2">
        <f t="shared" si="139"/>
        <v>3.6084647340699924E-2</v>
      </c>
      <c r="R827" s="2">
        <v>727.50061174192376</v>
      </c>
      <c r="S827" s="2">
        <f t="shared" si="140"/>
        <v>39.30916681424182</v>
      </c>
      <c r="T827" s="2">
        <f t="shared" si="141"/>
        <v>-0.23487489424181973</v>
      </c>
      <c r="U827" s="2">
        <f t="shared" si="142"/>
        <v>1.9717678239471528</v>
      </c>
    </row>
    <row r="828" spans="1:21" x14ac:dyDescent="0.25">
      <c r="A828">
        <v>1293758</v>
      </c>
      <c r="B828" s="2">
        <v>0.14802999999999999</v>
      </c>
      <c r="C828" s="2">
        <v>1.08E-3</v>
      </c>
      <c r="D828" s="2">
        <v>20.023</v>
      </c>
      <c r="E828" s="2">
        <v>3.5392600000000003E-2</v>
      </c>
      <c r="F828" s="2">
        <v>-1.3299300000000001</v>
      </c>
      <c r="G828" s="2">
        <v>0.17215</v>
      </c>
      <c r="H828" s="2">
        <v>-6.1075999999999998E-2</v>
      </c>
      <c r="I828" s="2">
        <v>3.9426000000000003E-2</v>
      </c>
      <c r="J828" s="2">
        <f t="shared" si="134"/>
        <v>0.24696859999999998</v>
      </c>
      <c r="K828" s="2">
        <f t="shared" si="143"/>
        <v>39.211668169999996</v>
      </c>
      <c r="L828" s="2">
        <f t="shared" si="135"/>
        <v>695.55845478048491</v>
      </c>
      <c r="M828" s="1">
        <f t="shared" si="136"/>
        <v>2.0480559319563243E+25</v>
      </c>
      <c r="N828" s="2">
        <f t="shared" si="144"/>
        <v>663.72972511156672</v>
      </c>
      <c r="O828" s="2">
        <f t="shared" si="137"/>
        <v>39.109956339700709</v>
      </c>
      <c r="P828" s="2">
        <f t="shared" si="138"/>
        <v>0.10171183029928699</v>
      </c>
      <c r="Q828" s="2">
        <f t="shared" si="139"/>
        <v>0.16961312636775172</v>
      </c>
      <c r="R828" s="2">
        <v>728.84358015339183</v>
      </c>
      <c r="S828" s="2">
        <f t="shared" si="140"/>
        <v>39.313171663775606</v>
      </c>
      <c r="T828" s="2">
        <f t="shared" si="141"/>
        <v>-0.10150349377560985</v>
      </c>
      <c r="U828" s="2">
        <f t="shared" si="142"/>
        <v>0.16891900024704756</v>
      </c>
    </row>
    <row r="829" spans="1:21" x14ac:dyDescent="0.25">
      <c r="A829">
        <v>14437</v>
      </c>
      <c r="B829" s="2">
        <v>0.14806</v>
      </c>
      <c r="C829" s="2">
        <v>9.6000000000000002E-4</v>
      </c>
      <c r="D829" s="2">
        <v>19.487400000000001</v>
      </c>
      <c r="E829" s="2">
        <v>5.2400200000000001E-2</v>
      </c>
      <c r="F829" s="2">
        <v>0.61897000000000002</v>
      </c>
      <c r="G829" s="2">
        <v>0.12404</v>
      </c>
      <c r="H829" s="2">
        <v>-9.7743999999999998E-2</v>
      </c>
      <c r="I829" s="2">
        <v>2.6030000000000001E-2</v>
      </c>
      <c r="J829" s="2">
        <f t="shared" si="134"/>
        <v>0.20247019999999999</v>
      </c>
      <c r="K829" s="2">
        <f t="shared" si="143"/>
        <v>39.077327310000001</v>
      </c>
      <c r="L829" s="2">
        <f t="shared" si="135"/>
        <v>653.8309309313172</v>
      </c>
      <c r="M829" s="1">
        <f t="shared" si="136"/>
        <v>2.0484959144893116E+25</v>
      </c>
      <c r="N829" s="2">
        <f t="shared" si="144"/>
        <v>663.87231373969792</v>
      </c>
      <c r="O829" s="2">
        <f t="shared" si="137"/>
        <v>39.11042278561451</v>
      </c>
      <c r="P829" s="2">
        <f t="shared" si="138"/>
        <v>-3.3095475614508985E-2</v>
      </c>
      <c r="Q829" s="2">
        <f t="shared" si="139"/>
        <v>2.67186819130086E-2</v>
      </c>
      <c r="R829" s="2">
        <v>729.00476035858424</v>
      </c>
      <c r="S829" s="2">
        <f t="shared" si="140"/>
        <v>39.313651821224411</v>
      </c>
      <c r="T829" s="2">
        <f t="shared" si="141"/>
        <v>-0.23632451122441012</v>
      </c>
      <c r="U829" s="2">
        <f t="shared" si="142"/>
        <v>1.3623707568548966</v>
      </c>
    </row>
    <row r="830" spans="1:21" x14ac:dyDescent="0.25">
      <c r="A830">
        <v>1255502</v>
      </c>
      <c r="B830" s="2">
        <v>0.14834</v>
      </c>
      <c r="C830" s="2">
        <v>1.08E-3</v>
      </c>
      <c r="D830" s="2">
        <v>19.3979</v>
      </c>
      <c r="E830" s="2">
        <v>7.2830400000000003E-2</v>
      </c>
      <c r="F830" s="2">
        <v>1.05148</v>
      </c>
      <c r="G830" s="2">
        <v>0.28910000000000002</v>
      </c>
      <c r="H830" s="2">
        <v>-8.9005000000000001E-2</v>
      </c>
      <c r="I830" s="2">
        <v>4.5225000000000001E-2</v>
      </c>
      <c r="J830" s="2">
        <f t="shared" si="134"/>
        <v>0.40715540000000006</v>
      </c>
      <c r="K830" s="2">
        <f t="shared" si="143"/>
        <v>39.024053209999998</v>
      </c>
      <c r="L830" s="2">
        <f t="shared" si="135"/>
        <v>637.98525573228255</v>
      </c>
      <c r="M830" s="1">
        <f t="shared" si="136"/>
        <v>2.0526028714862791E+25</v>
      </c>
      <c r="N830" s="2">
        <f t="shared" si="144"/>
        <v>665.20328785818231</v>
      </c>
      <c r="O830" s="2">
        <f t="shared" si="137"/>
        <v>39.114771935563155</v>
      </c>
      <c r="P830" s="2">
        <f t="shared" si="138"/>
        <v>-9.0718725563156966E-2</v>
      </c>
      <c r="Q830" s="2">
        <f t="shared" si="139"/>
        <v>4.9644767697041639E-2</v>
      </c>
      <c r="R830" s="2">
        <v>730.50935684059766</v>
      </c>
      <c r="S830" s="2">
        <f t="shared" si="140"/>
        <v>39.318128915165502</v>
      </c>
      <c r="T830" s="2">
        <f t="shared" si="141"/>
        <v>-0.29407570516550408</v>
      </c>
      <c r="U830" s="2">
        <f t="shared" si="142"/>
        <v>0.52167244294842074</v>
      </c>
    </row>
    <row r="831" spans="1:21" x14ac:dyDescent="0.25">
      <c r="A831">
        <v>13736</v>
      </c>
      <c r="B831" s="2">
        <v>0.14898</v>
      </c>
      <c r="C831" s="2">
        <v>9.6000000000000002E-4</v>
      </c>
      <c r="D831" s="2">
        <v>19.7422</v>
      </c>
      <c r="E831" s="2">
        <v>4.2984399999999999E-2</v>
      </c>
      <c r="F831" s="2">
        <v>1.1159699999999999</v>
      </c>
      <c r="G831" s="2">
        <v>0.16716</v>
      </c>
      <c r="H831" s="2">
        <v>-2.2762000000000001E-2</v>
      </c>
      <c r="I831" s="2">
        <v>2.4427999999999998E-2</v>
      </c>
      <c r="J831" s="2">
        <f t="shared" si="134"/>
        <v>0.23457240000000001</v>
      </c>
      <c r="K831" s="2">
        <f t="shared" si="143"/>
        <v>39.17049265</v>
      </c>
      <c r="L831" s="2">
        <f t="shared" si="135"/>
        <v>682.49351641403643</v>
      </c>
      <c r="M831" s="1">
        <f t="shared" si="136"/>
        <v>2.0619932757036024E+25</v>
      </c>
      <c r="N831" s="2">
        <f t="shared" si="144"/>
        <v>668.24651061035433</v>
      </c>
      <c r="O831" s="2">
        <f t="shared" si="137"/>
        <v>39.124683498372768</v>
      </c>
      <c r="P831" s="2">
        <f t="shared" si="138"/>
        <v>4.580915162723187E-2</v>
      </c>
      <c r="Q831" s="2">
        <f t="shared" si="139"/>
        <v>3.8137364274820347E-2</v>
      </c>
      <c r="R831" s="2">
        <v>733.95011547217064</v>
      </c>
      <c r="S831" s="2">
        <f t="shared" si="140"/>
        <v>39.328332715715284</v>
      </c>
      <c r="T831" s="2">
        <f t="shared" si="141"/>
        <v>-0.15784006571528408</v>
      </c>
      <c r="U831" s="2">
        <f t="shared" si="142"/>
        <v>0.45277316955352653</v>
      </c>
    </row>
    <row r="832" spans="1:21" x14ac:dyDescent="0.25">
      <c r="A832">
        <v>2308</v>
      </c>
      <c r="B832" s="2">
        <v>0.14940000000000001</v>
      </c>
      <c r="C832" s="2">
        <v>5.0899999999999999E-3</v>
      </c>
      <c r="D832" s="2">
        <v>19.343800000000002</v>
      </c>
      <c r="E832" s="2">
        <v>3.1202799999999999E-2</v>
      </c>
      <c r="F832" s="2">
        <v>0.67412000000000005</v>
      </c>
      <c r="G832" s="2">
        <v>0.12514</v>
      </c>
      <c r="H832" s="2">
        <v>-0.185917</v>
      </c>
      <c r="I832" s="2">
        <v>2.2009000000000001E-2</v>
      </c>
      <c r="J832" s="2">
        <f t="shared" si="134"/>
        <v>0.1783518</v>
      </c>
      <c r="K832" s="2">
        <f t="shared" si="143"/>
        <v>39.217815850000001</v>
      </c>
      <c r="L832" s="2">
        <f t="shared" si="135"/>
        <v>697.53044830659678</v>
      </c>
      <c r="M832" s="1">
        <f t="shared" si="136"/>
        <v>2.0681580512705815E+25</v>
      </c>
      <c r="N832" s="2">
        <f t="shared" si="144"/>
        <v>670.24437830947386</v>
      </c>
      <c r="O832" s="2">
        <f t="shared" si="137"/>
        <v>39.131165900074933</v>
      </c>
      <c r="P832" s="2">
        <f t="shared" si="138"/>
        <v>8.6649949925067915E-2</v>
      </c>
      <c r="Q832" s="2">
        <f t="shared" si="139"/>
        <v>0.23603784373277067</v>
      </c>
      <c r="R832" s="2">
        <v>736.20938362696916</v>
      </c>
      <c r="S832" s="2">
        <f t="shared" si="140"/>
        <v>39.335006743028387</v>
      </c>
      <c r="T832" s="2">
        <f t="shared" si="141"/>
        <v>-0.11719089302838626</v>
      </c>
      <c r="U832" s="2">
        <f t="shared" si="142"/>
        <v>0.43175038537744992</v>
      </c>
    </row>
    <row r="833" spans="1:21" x14ac:dyDescent="0.25">
      <c r="A833">
        <v>38</v>
      </c>
      <c r="B833" s="2">
        <v>0.15049999999999999</v>
      </c>
      <c r="C833" s="2">
        <v>1.39E-3</v>
      </c>
      <c r="D833" s="2">
        <v>19.710999999999999</v>
      </c>
      <c r="E833" s="2">
        <v>3.4812099999999999E-2</v>
      </c>
      <c r="F833" s="2">
        <v>0.71048999999999995</v>
      </c>
      <c r="G833" s="2">
        <v>0.19694999999999999</v>
      </c>
      <c r="H833" s="2">
        <v>-2.8407999999999999E-2</v>
      </c>
      <c r="I833" s="2">
        <v>2.8971E-2</v>
      </c>
      <c r="J833" s="2">
        <f t="shared" si="134"/>
        <v>0.2607331</v>
      </c>
      <c r="K833" s="2">
        <f t="shared" si="143"/>
        <v>39.097359069999996</v>
      </c>
      <c r="L833" s="2">
        <f t="shared" si="135"/>
        <v>659.89040554866051</v>
      </c>
      <c r="M833" s="1">
        <f t="shared" si="136"/>
        <v>2.0843126068203355E+25</v>
      </c>
      <c r="N833" s="2">
        <f t="shared" si="144"/>
        <v>675.47971321758621</v>
      </c>
      <c r="O833" s="2">
        <f t="shared" si="137"/>
        <v>39.148061551616607</v>
      </c>
      <c r="P833" s="2">
        <f t="shared" si="138"/>
        <v>-5.0702481616610839E-2</v>
      </c>
      <c r="Q833" s="2">
        <f t="shared" si="139"/>
        <v>3.7815173387346843E-2</v>
      </c>
      <c r="R833" s="2">
        <v>742.13128108074397</v>
      </c>
      <c r="S833" s="2">
        <f t="shared" si="140"/>
        <v>39.352403688159129</v>
      </c>
      <c r="T833" s="2">
        <f t="shared" si="141"/>
        <v>-0.2550446181591326</v>
      </c>
      <c r="U833" s="2">
        <f t="shared" si="142"/>
        <v>0.95684147277717191</v>
      </c>
    </row>
    <row r="834" spans="1:21" x14ac:dyDescent="0.25">
      <c r="A834">
        <v>460003</v>
      </c>
      <c r="B834" s="2">
        <v>0.15084</v>
      </c>
      <c r="C834" s="2">
        <v>1.39E-3</v>
      </c>
      <c r="D834" s="2">
        <v>19.8537</v>
      </c>
      <c r="E834" s="2">
        <v>3.59499E-2</v>
      </c>
      <c r="F834" s="2">
        <v>-0.82543800000000001</v>
      </c>
      <c r="G834" s="2">
        <v>0.11523</v>
      </c>
      <c r="H834" s="2">
        <v>-7.2655999999999998E-2</v>
      </c>
      <c r="I834" s="2">
        <v>2.7911999999999999E-2</v>
      </c>
      <c r="J834" s="2">
        <f t="shared" si="134"/>
        <v>0.1790919</v>
      </c>
      <c r="K834" s="2">
        <f t="shared" si="143"/>
        <v>39.152773893999999</v>
      </c>
      <c r="L834" s="2">
        <f t="shared" si="135"/>
        <v>676.94717281007854</v>
      </c>
      <c r="M834" s="1">
        <f t="shared" si="136"/>
        <v>2.0893083827618189E+25</v>
      </c>
      <c r="N834" s="2">
        <f t="shared" si="144"/>
        <v>677.09873393895521</v>
      </c>
      <c r="O834" s="2">
        <f t="shared" si="137"/>
        <v>39.153260008701793</v>
      </c>
      <c r="P834" s="2">
        <f t="shared" si="138"/>
        <v>-4.8611470179338312E-4</v>
      </c>
      <c r="Q834" s="2">
        <f t="shared" si="139"/>
        <v>7.3675929525980462E-6</v>
      </c>
      <c r="R834" s="2">
        <v>743.96308045235617</v>
      </c>
      <c r="S834" s="2">
        <f t="shared" si="140"/>
        <v>39.357756919976325</v>
      </c>
      <c r="T834" s="2">
        <f t="shared" si="141"/>
        <v>-0.20498302597632545</v>
      </c>
      <c r="U834" s="2">
        <f t="shared" si="142"/>
        <v>1.3100380562492491</v>
      </c>
    </row>
    <row r="835" spans="1:21" x14ac:dyDescent="0.25">
      <c r="A835">
        <v>2031</v>
      </c>
      <c r="B835" s="2">
        <v>0.15195</v>
      </c>
      <c r="C835" s="2">
        <v>1.08E-3</v>
      </c>
      <c r="D835" s="2">
        <v>19.448799999999999</v>
      </c>
      <c r="E835" s="2">
        <v>4.3866500000000003E-2</v>
      </c>
      <c r="F835" s="2">
        <v>0.48801</v>
      </c>
      <c r="G835" s="2">
        <v>0.14271</v>
      </c>
      <c r="H835" s="2">
        <v>-0.12820999999999999</v>
      </c>
      <c r="I835" s="2">
        <v>2.4265999999999999E-2</v>
      </c>
      <c r="J835" s="2">
        <f t="shared" si="134"/>
        <v>0.21084250000000002</v>
      </c>
      <c r="K835" s="2">
        <f t="shared" si="143"/>
        <v>39.114834770000002</v>
      </c>
      <c r="L835" s="2">
        <f t="shared" si="135"/>
        <v>665.22253667688346</v>
      </c>
      <c r="M835" s="1">
        <f t="shared" si="136"/>
        <v>2.1056264936954209E+25</v>
      </c>
      <c r="N835" s="2">
        <f t="shared" si="144"/>
        <v>682.38707353715836</v>
      </c>
      <c r="O835" s="2">
        <f t="shared" si="137"/>
        <v>39.170153956970736</v>
      </c>
      <c r="P835" s="2">
        <f t="shared" si="138"/>
        <v>-5.5319186970734791E-2</v>
      </c>
      <c r="Q835" s="2">
        <f t="shared" si="139"/>
        <v>6.8839112577892825E-2</v>
      </c>
      <c r="R835" s="2">
        <v>749.94794679062636</v>
      </c>
      <c r="S835" s="2">
        <f t="shared" si="140"/>
        <v>39.375155602251013</v>
      </c>
      <c r="T835" s="2">
        <f t="shared" si="141"/>
        <v>-0.26032083225101132</v>
      </c>
      <c r="U835" s="2">
        <f t="shared" si="142"/>
        <v>1.5244091044701247</v>
      </c>
    </row>
    <row r="836" spans="1:21" x14ac:dyDescent="0.25">
      <c r="A836">
        <v>18323</v>
      </c>
      <c r="B836" s="2">
        <v>0.15290999999999999</v>
      </c>
      <c r="C836" s="2">
        <v>9.6000000000000002E-4</v>
      </c>
      <c r="D836" s="2">
        <v>19.990300000000001</v>
      </c>
      <c r="E836" s="2">
        <v>4.1773600000000001E-2</v>
      </c>
      <c r="F836" s="2">
        <v>0.1555</v>
      </c>
      <c r="G836" s="2">
        <v>0.22778000000000001</v>
      </c>
      <c r="H836" s="2">
        <v>-3.8108000000000003E-2</v>
      </c>
      <c r="I836" s="2">
        <v>2.8957E-2</v>
      </c>
      <c r="J836" s="2">
        <f t="shared" si="134"/>
        <v>0.29851060000000001</v>
      </c>
      <c r="K836" s="2">
        <f t="shared" si="143"/>
        <v>39.325436539999998</v>
      </c>
      <c r="L836" s="2">
        <f t="shared" si="135"/>
        <v>732.97187066830554</v>
      </c>
      <c r="M836" s="1">
        <f t="shared" si="136"/>
        <v>2.119749779372984E+25</v>
      </c>
      <c r="N836" s="2">
        <f t="shared" si="144"/>
        <v>686.96411871164582</v>
      </c>
      <c r="O836" s="2">
        <f t="shared" si="137"/>
        <v>39.18467026861294</v>
      </c>
      <c r="P836" s="2">
        <f t="shared" si="138"/>
        <v>0.14076627138705788</v>
      </c>
      <c r="Q836" s="2">
        <f t="shared" si="139"/>
        <v>0.22237076985736542</v>
      </c>
      <c r="R836" s="2">
        <v>755.12969682739879</v>
      </c>
      <c r="S836" s="2">
        <f t="shared" si="140"/>
        <v>39.390107750059926</v>
      </c>
      <c r="T836" s="2">
        <f t="shared" si="141"/>
        <v>-6.4671210059927375E-2</v>
      </c>
      <c r="U836" s="2">
        <f t="shared" si="142"/>
        <v>4.6935609228939149E-2</v>
      </c>
    </row>
    <row r="837" spans="1:21" x14ac:dyDescent="0.25">
      <c r="A837">
        <v>15132</v>
      </c>
      <c r="B837" s="2">
        <v>0.15318000000000001</v>
      </c>
      <c r="C837" s="2">
        <v>9.6000000000000002E-4</v>
      </c>
      <c r="D837" s="2">
        <v>19.5181</v>
      </c>
      <c r="E837" s="2">
        <v>3.4154299999999999E-2</v>
      </c>
      <c r="F837" s="2">
        <v>1.0652299999999999</v>
      </c>
      <c r="G837" s="2">
        <v>0.15015999999999999</v>
      </c>
      <c r="H837" s="2">
        <v>-0.132017</v>
      </c>
      <c r="I837" s="2">
        <v>2.2414E-2</v>
      </c>
      <c r="J837" s="2">
        <f t="shared" si="134"/>
        <v>0.20672829999999998</v>
      </c>
      <c r="K837" s="2">
        <f t="shared" si="143"/>
        <v>39.280902019999999</v>
      </c>
      <c r="L837" s="2">
        <f t="shared" si="135"/>
        <v>718.0925217712753</v>
      </c>
      <c r="M837" s="1">
        <f t="shared" si="136"/>
        <v>2.1237236770824066E+25</v>
      </c>
      <c r="N837" s="2">
        <f t="shared" si="144"/>
        <v>688.25197125177499</v>
      </c>
      <c r="O837" s="2">
        <f t="shared" si="137"/>
        <v>39.18873731974233</v>
      </c>
      <c r="P837" s="2">
        <f t="shared" si="138"/>
        <v>9.2164700257669097E-2</v>
      </c>
      <c r="Q837" s="2">
        <f t="shared" si="139"/>
        <v>0.19876017177397384</v>
      </c>
      <c r="R837" s="2">
        <v>756.58800725283379</v>
      </c>
      <c r="S837" s="2">
        <f t="shared" si="140"/>
        <v>39.394297264844447</v>
      </c>
      <c r="T837" s="2">
        <f t="shared" si="141"/>
        <v>-0.11339524484444752</v>
      </c>
      <c r="U837" s="2">
        <f t="shared" si="142"/>
        <v>0.30087757462742981</v>
      </c>
    </row>
    <row r="838" spans="1:21" x14ac:dyDescent="0.25">
      <c r="A838">
        <v>18740</v>
      </c>
      <c r="B838" s="2">
        <v>0.15336</v>
      </c>
      <c r="C838" s="2">
        <v>9.6000000000000002E-4</v>
      </c>
      <c r="D838" s="2">
        <v>19.9253</v>
      </c>
      <c r="E838" s="2">
        <v>3.0003599999999998E-2</v>
      </c>
      <c r="F838" s="2">
        <v>-4.0405000000000003E-2</v>
      </c>
      <c r="G838" s="2">
        <v>0.12731000000000001</v>
      </c>
      <c r="H838" s="2">
        <v>2.9946E-2</v>
      </c>
      <c r="I838" s="2">
        <v>2.2488999999999999E-2</v>
      </c>
      <c r="J838" s="2">
        <f t="shared" si="134"/>
        <v>0.17980260000000001</v>
      </c>
      <c r="K838" s="2">
        <f t="shared" si="143"/>
        <v>39.018629484999998</v>
      </c>
      <c r="L838" s="2">
        <f t="shared" si="135"/>
        <v>636.39373709745496</v>
      </c>
      <c r="M838" s="1">
        <f t="shared" si="136"/>
        <v>2.1263733623400702E+25</v>
      </c>
      <c r="N838" s="2">
        <f t="shared" si="144"/>
        <v>689.11067576284825</v>
      </c>
      <c r="O838" s="2">
        <f t="shared" si="137"/>
        <v>39.191444890474479</v>
      </c>
      <c r="P838" s="2">
        <f t="shared" si="138"/>
        <v>-0.1728154054744806</v>
      </c>
      <c r="Q838" s="2">
        <f t="shared" si="139"/>
        <v>0.9237893994478914</v>
      </c>
      <c r="R838" s="2">
        <v>757.56044412628125</v>
      </c>
      <c r="S838" s="2">
        <f t="shared" si="140"/>
        <v>39.397086449919513</v>
      </c>
      <c r="T838" s="2">
        <f t="shared" si="141"/>
        <v>-0.37845696491951486</v>
      </c>
      <c r="U838" s="2">
        <f t="shared" si="142"/>
        <v>4.4303809336162612</v>
      </c>
    </row>
    <row r="839" spans="1:21" x14ac:dyDescent="0.25">
      <c r="A839">
        <v>19353</v>
      </c>
      <c r="B839" s="2">
        <v>0.15340999999999999</v>
      </c>
      <c r="C839" s="2">
        <v>9.6000000000000002E-4</v>
      </c>
      <c r="D839" s="2">
        <v>19.980499999999999</v>
      </c>
      <c r="E839" s="2">
        <v>4.8704299999999999E-2</v>
      </c>
      <c r="F839" s="2">
        <v>0.90998000000000001</v>
      </c>
      <c r="G839" s="2">
        <v>0.20982000000000001</v>
      </c>
      <c r="H839" s="2">
        <v>4.0687000000000001E-2</v>
      </c>
      <c r="I839" s="2">
        <v>2.8254000000000001E-2</v>
      </c>
      <c r="J839" s="2">
        <f t="shared" ref="J839:J902" si="145">PeakMagnitudeError+StretchError+ColorError</f>
        <v>0.28677829999999999</v>
      </c>
      <c r="K839" s="2">
        <f t="shared" si="143"/>
        <v>39.179916749999997</v>
      </c>
      <c r="L839" s="2">
        <f t="shared" ref="L839:L902" si="146">10^((ObservedDistanceModuli-25)/5)</f>
        <v>685.46194668014346</v>
      </c>
      <c r="M839" s="1">
        <f t="shared" ref="M839:M902" si="147">-(RedShift*Age*(-2*InitialTangentVelocity+UniverseAcceleration*Age))/(2+RedShift)*(1+RedShift)</f>
        <v>2.1271094456552948E+25</v>
      </c>
      <c r="N839" s="2">
        <f t="shared" si="144"/>
        <v>689.3492241192921</v>
      </c>
      <c r="O839" s="2">
        <f t="shared" ref="O839:O902" si="148">(LOG10(T2LuminousDistance)*5+25)</f>
        <v>39.192196455579229</v>
      </c>
      <c r="P839" s="2">
        <f t="shared" ref="P839:P902" si="149">ObservedDistanceModuli-T2DistanceModuli</f>
        <v>-1.2279705579231859E-2</v>
      </c>
      <c r="Q839" s="2">
        <f t="shared" ref="Q839:Q902" si="150">(ObservedDistanceModuli-T2DistanceModuli)^2/TotalError^2</f>
        <v>1.8335102259900589E-3</v>
      </c>
      <c r="R839" s="2">
        <v>757.83059811676685</v>
      </c>
      <c r="S839" s="2">
        <f t="shared" ref="S839:S902" si="151">(LOG10(ΛCDMLuminousDistance)*5+25)</f>
        <v>39.397860681687447</v>
      </c>
      <c r="T839" s="2">
        <f t="shared" ref="T839:T902" si="152">ObservedDistanceModuli-ΛCDMDistanceModuli</f>
        <v>-0.21794393168745074</v>
      </c>
      <c r="U839" s="2">
        <f t="shared" ref="U839:U902" si="153">(ObservedDistanceModuli-ΛCDMDistanceModuli)^2/TotalError^2</f>
        <v>0.57755984425976981</v>
      </c>
    </row>
    <row r="840" spans="1:21" x14ac:dyDescent="0.25">
      <c r="A840">
        <v>16073</v>
      </c>
      <c r="B840" s="2">
        <v>0.15357000000000001</v>
      </c>
      <c r="C840" s="2">
        <v>9.6000000000000002E-4</v>
      </c>
      <c r="D840" s="2">
        <v>19.9937</v>
      </c>
      <c r="E840" s="2">
        <v>3.0416599999999998E-2</v>
      </c>
      <c r="F840" s="2">
        <v>0.73651</v>
      </c>
      <c r="G840" s="2">
        <v>0.19081000000000001</v>
      </c>
      <c r="H840" s="2">
        <v>-2.2416999999999999E-2</v>
      </c>
      <c r="I840" s="2">
        <v>2.3976999999999998E-2</v>
      </c>
      <c r="J840" s="2">
        <f t="shared" si="145"/>
        <v>0.24520359999999999</v>
      </c>
      <c r="K840" s="2">
        <f t="shared" si="143"/>
        <v>39.365132180000003</v>
      </c>
      <c r="L840" s="2">
        <f t="shared" si="146"/>
        <v>746.49419697951998</v>
      </c>
      <c r="M840" s="1">
        <f t="shared" si="147"/>
        <v>2.1294650864631888E+25</v>
      </c>
      <c r="N840" s="2">
        <f t="shared" si="144"/>
        <v>690.11263531402039</v>
      </c>
      <c r="O840" s="2">
        <f t="shared" si="148"/>
        <v>39.194599895013766</v>
      </c>
      <c r="P840" s="2">
        <f t="shared" si="149"/>
        <v>0.17053228498623696</v>
      </c>
      <c r="Q840" s="2">
        <f t="shared" si="150"/>
        <v>0.48368156875583607</v>
      </c>
      <c r="R840" s="2">
        <v>758.69518622720955</v>
      </c>
      <c r="S840" s="2">
        <f t="shared" si="151"/>
        <v>39.400336642795679</v>
      </c>
      <c r="T840" s="2">
        <f t="shared" si="152"/>
        <v>-3.5204462795675795E-2</v>
      </c>
      <c r="U840" s="2">
        <f t="shared" si="153"/>
        <v>2.0613026377303757E-2</v>
      </c>
    </row>
    <row r="841" spans="1:21" x14ac:dyDescent="0.25">
      <c r="A841">
        <v>5550</v>
      </c>
      <c r="B841" s="2">
        <v>0.15511</v>
      </c>
      <c r="C841" s="2">
        <v>9.6000000000000002E-4</v>
      </c>
      <c r="D841" s="2">
        <v>19.613199999999999</v>
      </c>
      <c r="E841" s="2">
        <v>2.91095E-2</v>
      </c>
      <c r="F841" s="2">
        <v>1.9027400000000001</v>
      </c>
      <c r="G841" s="2">
        <v>0.19642999999999999</v>
      </c>
      <c r="H841" s="2">
        <v>-4.8099999999999997E-2</v>
      </c>
      <c r="I841" s="2">
        <v>2.1888999999999999E-2</v>
      </c>
      <c r="J841" s="2">
        <f t="shared" si="145"/>
        <v>0.2474285</v>
      </c>
      <c r="K841" s="2">
        <f t="shared" si="143"/>
        <v>39.23645578</v>
      </c>
      <c r="L841" s="2">
        <f t="shared" si="146"/>
        <v>703.5438256618238</v>
      </c>
      <c r="M841" s="1">
        <f t="shared" si="147"/>
        <v>2.1521516912365692E+25</v>
      </c>
      <c r="N841" s="2">
        <f t="shared" si="144"/>
        <v>697.46486320731196</v>
      </c>
      <c r="O841" s="2">
        <f t="shared" si="148"/>
        <v>39.217611668333582</v>
      </c>
      <c r="P841" s="2">
        <f t="shared" si="149"/>
        <v>1.8844111666417973E-2</v>
      </c>
      <c r="Q841" s="2">
        <f t="shared" si="150"/>
        <v>5.8003191942182153E-3</v>
      </c>
      <c r="R841" s="2">
        <v>767.02427012949465</v>
      </c>
      <c r="S841" s="2">
        <f t="shared" si="151"/>
        <v>39.424045530413444</v>
      </c>
      <c r="T841" s="2">
        <f t="shared" si="152"/>
        <v>-0.18758975041344428</v>
      </c>
      <c r="U841" s="2">
        <f t="shared" si="153"/>
        <v>0.57480265645811046</v>
      </c>
    </row>
    <row r="842" spans="1:21" x14ac:dyDescent="0.25">
      <c r="A842">
        <v>16116</v>
      </c>
      <c r="B842" s="2">
        <v>0.15526000000000001</v>
      </c>
      <c r="C842" s="2">
        <v>9.6000000000000002E-4</v>
      </c>
      <c r="D842" s="2">
        <v>19.717600000000001</v>
      </c>
      <c r="E842" s="2">
        <v>3.2819800000000003E-2</v>
      </c>
      <c r="F842" s="2">
        <v>0.53168000000000004</v>
      </c>
      <c r="G842" s="2">
        <v>0.30127999999999999</v>
      </c>
      <c r="H842" s="2">
        <v>-0.10695200000000001</v>
      </c>
      <c r="I842" s="2">
        <v>2.4990999999999999E-2</v>
      </c>
      <c r="J842" s="2">
        <f t="shared" si="145"/>
        <v>0.35909079999999999</v>
      </c>
      <c r="K842" s="2">
        <f t="shared" si="143"/>
        <v>39.323516720000001</v>
      </c>
      <c r="L842" s="2">
        <f t="shared" si="146"/>
        <v>732.32412944641089</v>
      </c>
      <c r="M842" s="1">
        <f t="shared" si="147"/>
        <v>2.1543627375438732E+25</v>
      </c>
      <c r="N842" s="2">
        <f t="shared" si="144"/>
        <v>698.18141451572956</v>
      </c>
      <c r="O842" s="2">
        <f t="shared" si="148"/>
        <v>39.219841418891136</v>
      </c>
      <c r="P842" s="2">
        <f t="shared" si="149"/>
        <v>0.10367530110886491</v>
      </c>
      <c r="Q842" s="2">
        <f t="shared" si="150"/>
        <v>8.3356995704910744E-2</v>
      </c>
      <c r="R842" s="2">
        <v>767.83626279200053</v>
      </c>
      <c r="S842" s="2">
        <f t="shared" si="151"/>
        <v>39.426343093990113</v>
      </c>
      <c r="T842" s="2">
        <f t="shared" si="152"/>
        <v>-0.10282637399011207</v>
      </c>
      <c r="U842" s="2">
        <f t="shared" si="153"/>
        <v>8.199747624280973E-2</v>
      </c>
    </row>
    <row r="843" spans="1:21" x14ac:dyDescent="0.25">
      <c r="A843">
        <v>18030</v>
      </c>
      <c r="B843" s="2">
        <v>0.15536</v>
      </c>
      <c r="C843" s="2">
        <v>9.6000000000000002E-4</v>
      </c>
      <c r="D843" s="2">
        <v>20.136700000000001</v>
      </c>
      <c r="E843" s="2">
        <v>4.9908399999999999E-2</v>
      </c>
      <c r="F843" s="2">
        <v>-0.586144</v>
      </c>
      <c r="G843" s="2">
        <v>0.25052000000000002</v>
      </c>
      <c r="H843" s="2">
        <v>-4.8066999999999999E-2</v>
      </c>
      <c r="I843" s="2">
        <v>3.4290000000000001E-2</v>
      </c>
      <c r="J843" s="2">
        <f t="shared" si="145"/>
        <v>0.33471840000000003</v>
      </c>
      <c r="K843" s="2">
        <f t="shared" si="143"/>
        <v>39.393986542</v>
      </c>
      <c r="L843" s="2">
        <f t="shared" si="146"/>
        <v>756.47975243106725</v>
      </c>
      <c r="M843" s="1">
        <f t="shared" si="147"/>
        <v>2.1558368977040158E+25</v>
      </c>
      <c r="N843" s="2">
        <f t="shared" si="144"/>
        <v>698.65915728759194</v>
      </c>
      <c r="O843" s="2">
        <f t="shared" si="148"/>
        <v>39.221326778508171</v>
      </c>
      <c r="P843" s="2">
        <f t="shared" si="149"/>
        <v>0.17265976349182921</v>
      </c>
      <c r="Q843" s="2">
        <f t="shared" si="150"/>
        <v>0.26608666457512831</v>
      </c>
      <c r="R843" s="2">
        <v>768.37766201586123</v>
      </c>
      <c r="S843" s="2">
        <f t="shared" si="151"/>
        <v>39.427873653643083</v>
      </c>
      <c r="T843" s="2">
        <f t="shared" si="152"/>
        <v>-3.3887111643082335E-2</v>
      </c>
      <c r="U843" s="2">
        <f t="shared" si="153"/>
        <v>1.0249671184569356E-2</v>
      </c>
    </row>
    <row r="844" spans="1:21" x14ac:dyDescent="0.25">
      <c r="A844">
        <v>19940</v>
      </c>
      <c r="B844" s="2">
        <v>0.15601000000000001</v>
      </c>
      <c r="C844" s="2">
        <v>1.25E-3</v>
      </c>
      <c r="D844" s="2">
        <v>19.557300000000001</v>
      </c>
      <c r="E844" s="2">
        <v>4.7614499999999997E-2</v>
      </c>
      <c r="F844" s="2">
        <v>1.0558399999999999</v>
      </c>
      <c r="G844" s="2">
        <v>0.21423</v>
      </c>
      <c r="H844" s="2">
        <v>-2.2894000000000001E-2</v>
      </c>
      <c r="I844" s="2">
        <v>2.6179999999999998E-2</v>
      </c>
      <c r="J844" s="2">
        <f t="shared" si="145"/>
        <v>0.28802449999999996</v>
      </c>
      <c r="K844" s="2">
        <f t="shared" si="143"/>
        <v>38.977166699999998</v>
      </c>
      <c r="L844" s="2">
        <f t="shared" si="146"/>
        <v>624.3575100899659</v>
      </c>
      <c r="M844" s="1">
        <f t="shared" si="147"/>
        <v>2.1654214588203524E+25</v>
      </c>
      <c r="N844" s="2">
        <f t="shared" si="144"/>
        <v>701.7653020055169</v>
      </c>
      <c r="O844" s="2">
        <f t="shared" si="148"/>
        <v>39.230959456045056</v>
      </c>
      <c r="P844" s="2">
        <f t="shared" si="149"/>
        <v>-0.25379275604505835</v>
      </c>
      <c r="Q844" s="2">
        <f t="shared" si="150"/>
        <v>0.77642512591049972</v>
      </c>
      <c r="R844" s="2">
        <v>771.89813671625495</v>
      </c>
      <c r="S844" s="2">
        <f t="shared" si="151"/>
        <v>39.437799962942407</v>
      </c>
      <c r="T844" s="2">
        <f t="shared" si="152"/>
        <v>-0.46063326294240881</v>
      </c>
      <c r="U844" s="2">
        <f t="shared" si="153"/>
        <v>2.5577125163323804</v>
      </c>
    </row>
    <row r="845" spans="1:21" x14ac:dyDescent="0.25">
      <c r="A845">
        <v>13354</v>
      </c>
      <c r="B845" s="2">
        <v>0.15670999999999999</v>
      </c>
      <c r="C845" s="2">
        <v>9.6000000000000002E-4</v>
      </c>
      <c r="D845" s="2">
        <v>20.052299999999999</v>
      </c>
      <c r="E845" s="2">
        <v>3.6292999999999999E-2</v>
      </c>
      <c r="F845" s="2">
        <v>1.0498400000000001</v>
      </c>
      <c r="G845" s="2">
        <v>0.16569</v>
      </c>
      <c r="H845" s="2">
        <v>9.1214000000000003E-2</v>
      </c>
      <c r="I845" s="2">
        <v>2.7387000000000002E-2</v>
      </c>
      <c r="J845" s="2">
        <f t="shared" si="145"/>
        <v>0.22936999999999999</v>
      </c>
      <c r="K845" s="2">
        <f t="shared" si="143"/>
        <v>39.114126659999997</v>
      </c>
      <c r="L845" s="2">
        <f t="shared" si="146"/>
        <v>665.00564516461372</v>
      </c>
      <c r="M845" s="1">
        <f t="shared" si="147"/>
        <v>2.1757481756536374E+25</v>
      </c>
      <c r="N845" s="2">
        <f t="shared" si="144"/>
        <v>705.11196301126108</v>
      </c>
      <c r="O845" s="2">
        <f t="shared" si="148"/>
        <v>39.241290415150239</v>
      </c>
      <c r="P845" s="2">
        <f t="shared" si="149"/>
        <v>-0.12716375515024225</v>
      </c>
      <c r="Q845" s="2">
        <f t="shared" si="150"/>
        <v>0.30736432537815905</v>
      </c>
      <c r="R845" s="2">
        <v>775.69209016184118</v>
      </c>
      <c r="S845" s="2">
        <f t="shared" si="151"/>
        <v>39.448446814533163</v>
      </c>
      <c r="T845" s="2">
        <f t="shared" si="152"/>
        <v>-0.33432015453316666</v>
      </c>
      <c r="U845" s="2">
        <f t="shared" si="153"/>
        <v>2.1244762901954539</v>
      </c>
    </row>
    <row r="846" spans="1:21" x14ac:dyDescent="0.25">
      <c r="A846">
        <v>16206</v>
      </c>
      <c r="B846" s="2">
        <v>0.15856000000000001</v>
      </c>
      <c r="C846" s="2">
        <v>9.7000000000000005E-4</v>
      </c>
      <c r="D846" s="2">
        <v>20.141100000000002</v>
      </c>
      <c r="E846" s="2">
        <v>3.7672900000000002E-2</v>
      </c>
      <c r="F846" s="2">
        <v>-2.6203699999999999</v>
      </c>
      <c r="G846" s="2">
        <v>0.57762000000000002</v>
      </c>
      <c r="H846" s="2">
        <v>-2.0400000000000001E-2</v>
      </c>
      <c r="I846" s="2">
        <v>3.1997999999999999E-2</v>
      </c>
      <c r="J846" s="2">
        <f t="shared" si="145"/>
        <v>0.6472909</v>
      </c>
      <c r="K846" s="2">
        <f t="shared" si="143"/>
        <v>39.012757610000001</v>
      </c>
      <c r="L846" s="2">
        <f t="shared" si="146"/>
        <v>634.67519043799109</v>
      </c>
      <c r="M846" s="1">
        <f t="shared" si="147"/>
        <v>2.2030645470509842E+25</v>
      </c>
      <c r="N846" s="2">
        <f t="shared" si="144"/>
        <v>713.96459608426892</v>
      </c>
      <c r="O846" s="2">
        <f t="shared" si="148"/>
        <v>39.268383383065341</v>
      </c>
      <c r="P846" s="2">
        <f t="shared" si="149"/>
        <v>-0.25562577306533996</v>
      </c>
      <c r="Q846" s="2">
        <f t="shared" si="150"/>
        <v>0.15595893990811857</v>
      </c>
      <c r="R846" s="2">
        <v>785.73229346445657</v>
      </c>
      <c r="S846" s="2">
        <f t="shared" si="151"/>
        <v>39.476373014707555</v>
      </c>
      <c r="T846" s="2">
        <f t="shared" si="152"/>
        <v>-0.46361540470755358</v>
      </c>
      <c r="U846" s="2">
        <f t="shared" si="153"/>
        <v>0.51299922968898504</v>
      </c>
    </row>
    <row r="847" spans="1:21" x14ac:dyDescent="0.25">
      <c r="A847">
        <v>440042</v>
      </c>
      <c r="B847" s="2">
        <v>0.15920999999999999</v>
      </c>
      <c r="C847" s="2">
        <v>1.005E-2</v>
      </c>
      <c r="D847" s="2">
        <v>20.444099999999999</v>
      </c>
      <c r="E847" s="2">
        <v>3.5491700000000001E-2</v>
      </c>
      <c r="F847" s="2">
        <v>-1.47864</v>
      </c>
      <c r="G847" s="2">
        <v>0.21851999999999999</v>
      </c>
      <c r="H847" s="2">
        <v>-2.8960000000000001E-3</v>
      </c>
      <c r="I847" s="2">
        <v>2.7642E-2</v>
      </c>
      <c r="J847" s="2">
        <f t="shared" si="145"/>
        <v>0.28165370000000001</v>
      </c>
      <c r="K847" s="2">
        <f t="shared" si="143"/>
        <v>39.428804399999997</v>
      </c>
      <c r="L847" s="2">
        <f t="shared" si="146"/>
        <v>768.70707812863009</v>
      </c>
      <c r="M847" s="1">
        <f t="shared" si="147"/>
        <v>2.2126705607918577E+25</v>
      </c>
      <c r="N847" s="2">
        <f t="shared" si="144"/>
        <v>717.07769312432765</v>
      </c>
      <c r="O847" s="2">
        <f t="shared" si="148"/>
        <v>39.277831063326502</v>
      </c>
      <c r="P847" s="2">
        <f t="shared" si="149"/>
        <v>0.15097333667349488</v>
      </c>
      <c r="Q847" s="2">
        <f t="shared" si="150"/>
        <v>0.28732246617194818</v>
      </c>
      <c r="R847" s="2">
        <v>789.26451687828057</v>
      </c>
      <c r="S847" s="2">
        <f t="shared" si="151"/>
        <v>39.486112892904586</v>
      </c>
      <c r="T847" s="2">
        <f t="shared" si="152"/>
        <v>-5.7308492904589059E-2</v>
      </c>
      <c r="U847" s="2">
        <f t="shared" si="153"/>
        <v>4.1400639876441679E-2</v>
      </c>
    </row>
    <row r="848" spans="1:21" x14ac:dyDescent="0.25">
      <c r="A848">
        <v>14782</v>
      </c>
      <c r="B848" s="2">
        <v>0.15931000000000001</v>
      </c>
      <c r="C848" s="2">
        <v>1.09E-3</v>
      </c>
      <c r="D848" s="2">
        <v>19.703399999999998</v>
      </c>
      <c r="E848" s="2">
        <v>5.2386700000000001E-2</v>
      </c>
      <c r="F848" s="2">
        <v>-0.318108</v>
      </c>
      <c r="G848" s="2">
        <v>0.13528000000000001</v>
      </c>
      <c r="H848" s="2">
        <v>-1.4442E-2</v>
      </c>
      <c r="I848" s="2">
        <v>2.7809E-2</v>
      </c>
      <c r="J848" s="2">
        <f t="shared" si="145"/>
        <v>0.21547570000000002</v>
      </c>
      <c r="K848" s="2">
        <f t="shared" si="143"/>
        <v>38.894841583999998</v>
      </c>
      <c r="L848" s="2">
        <f t="shared" si="146"/>
        <v>601.12988149662431</v>
      </c>
      <c r="M848" s="1">
        <f t="shared" si="147"/>
        <v>2.2141487948900766E+25</v>
      </c>
      <c r="N848" s="2">
        <f t="shared" si="144"/>
        <v>717.55675616960502</v>
      </c>
      <c r="O848" s="2">
        <f t="shared" si="148"/>
        <v>39.279281289513968</v>
      </c>
      <c r="P848" s="2">
        <f t="shared" si="149"/>
        <v>-0.38443970551396944</v>
      </c>
      <c r="Q848" s="2">
        <f t="shared" si="150"/>
        <v>3.1831702799474657</v>
      </c>
      <c r="R848" s="2">
        <v>789.80814722845957</v>
      </c>
      <c r="S848" s="2">
        <f t="shared" si="151"/>
        <v>39.487608046838744</v>
      </c>
      <c r="T848" s="2">
        <f t="shared" si="152"/>
        <v>-0.59276646283874612</v>
      </c>
      <c r="U848" s="2">
        <f t="shared" si="153"/>
        <v>7.5678174648132215</v>
      </c>
    </row>
    <row r="849" spans="1:21" x14ac:dyDescent="0.25">
      <c r="A849">
        <v>15425</v>
      </c>
      <c r="B849" s="2">
        <v>0.15948000000000001</v>
      </c>
      <c r="C849" s="2">
        <v>9.7000000000000005E-4</v>
      </c>
      <c r="D849" s="2">
        <v>19.697299999999998</v>
      </c>
      <c r="E849" s="2">
        <v>5.2542600000000002E-2</v>
      </c>
      <c r="F849" s="2">
        <v>0.98514999999999997</v>
      </c>
      <c r="G849" s="2">
        <v>0.1694</v>
      </c>
      <c r="H849" s="2">
        <v>-3.4000000000000002E-4</v>
      </c>
      <c r="I849" s="2">
        <v>2.4983999999999999E-2</v>
      </c>
      <c r="J849" s="2">
        <f t="shared" si="145"/>
        <v>0.2469266</v>
      </c>
      <c r="K849" s="2">
        <f t="shared" si="143"/>
        <v>39.036181249999998</v>
      </c>
      <c r="L849" s="2">
        <f t="shared" si="146"/>
        <v>641.55848033434791</v>
      </c>
      <c r="M849" s="1">
        <f t="shared" si="147"/>
        <v>2.2166620288846517E+25</v>
      </c>
      <c r="N849" s="2">
        <f t="shared" si="144"/>
        <v>718.37123983791332</v>
      </c>
      <c r="O849" s="2">
        <f t="shared" si="148"/>
        <v>39.281744684626162</v>
      </c>
      <c r="P849" s="2">
        <f t="shared" si="149"/>
        <v>-0.24556343462616326</v>
      </c>
      <c r="Q849" s="2">
        <f t="shared" si="150"/>
        <v>0.98898941890363401</v>
      </c>
      <c r="R849" s="2">
        <v>790.73244812949349</v>
      </c>
      <c r="S849" s="2">
        <f t="shared" si="151"/>
        <v>39.490147803349124</v>
      </c>
      <c r="T849" s="2">
        <f t="shared" si="152"/>
        <v>-0.45396655334912595</v>
      </c>
      <c r="U849" s="2">
        <f t="shared" si="153"/>
        <v>3.3799631113501789</v>
      </c>
    </row>
    <row r="850" spans="1:21" x14ac:dyDescent="0.25">
      <c r="A850">
        <v>1299775</v>
      </c>
      <c r="B850" s="2">
        <v>0.16003999999999999</v>
      </c>
      <c r="C850" s="2">
        <v>1.09E-3</v>
      </c>
      <c r="D850" s="2">
        <v>20.348299999999998</v>
      </c>
      <c r="E850" s="2">
        <v>4.7678600000000002E-2</v>
      </c>
      <c r="F850" s="2">
        <v>-0.41485</v>
      </c>
      <c r="G850" s="2">
        <v>0.19733000000000001</v>
      </c>
      <c r="H850" s="2">
        <v>0.18093000000000001</v>
      </c>
      <c r="I850" s="2">
        <v>3.7884000000000001E-2</v>
      </c>
      <c r="J850" s="2">
        <f t="shared" si="145"/>
        <v>0.28289260000000005</v>
      </c>
      <c r="K850" s="2">
        <f t="shared" si="143"/>
        <v>38.914006149999992</v>
      </c>
      <c r="L850" s="2">
        <f t="shared" si="146"/>
        <v>606.45869910769716</v>
      </c>
      <c r="M850" s="1">
        <f t="shared" si="147"/>
        <v>2.2249430186665242E+25</v>
      </c>
      <c r="N850" s="2">
        <f t="shared" si="144"/>
        <v>721.05492585732964</v>
      </c>
      <c r="O850" s="2">
        <f t="shared" si="148"/>
        <v>39.289841740297547</v>
      </c>
      <c r="P850" s="2">
        <f t="shared" si="149"/>
        <v>-0.3758355902975552</v>
      </c>
      <c r="Q850" s="2">
        <f t="shared" si="150"/>
        <v>1.7650322024075928</v>
      </c>
      <c r="R850" s="2">
        <v>793.77835528561673</v>
      </c>
      <c r="S850" s="2">
        <f t="shared" si="151"/>
        <v>39.498496262045819</v>
      </c>
      <c r="T850" s="2">
        <f t="shared" si="152"/>
        <v>-0.58449011204582746</v>
      </c>
      <c r="U850" s="2">
        <f t="shared" si="153"/>
        <v>4.2688526334524912</v>
      </c>
    </row>
    <row r="851" spans="1:21" x14ac:dyDescent="0.25">
      <c r="A851">
        <v>3317</v>
      </c>
      <c r="B851" s="2">
        <v>0.16008</v>
      </c>
      <c r="C851" s="2">
        <v>9.7000000000000005E-4</v>
      </c>
      <c r="D851" s="2">
        <v>20.103300000000001</v>
      </c>
      <c r="E851" s="2">
        <v>3.5614699999999999E-2</v>
      </c>
      <c r="F851" s="2">
        <v>-0.52107099999999995</v>
      </c>
      <c r="G851" s="2">
        <v>0.18482000000000001</v>
      </c>
      <c r="H851" s="2">
        <v>2.2922999999999999E-2</v>
      </c>
      <c r="I851" s="2">
        <v>2.5592E-2</v>
      </c>
      <c r="J851" s="2">
        <f t="shared" si="145"/>
        <v>0.24602670000000001</v>
      </c>
      <c r="K851" s="2">
        <f t="shared" si="143"/>
        <v>39.147953573000002</v>
      </c>
      <c r="L851" s="2">
        <f t="shared" si="146"/>
        <v>675.44612515483038</v>
      </c>
      <c r="M851" s="1">
        <f t="shared" si="147"/>
        <v>2.2255346412583858E+25</v>
      </c>
      <c r="N851" s="2">
        <f t="shared" si="144"/>
        <v>721.24665768170951</v>
      </c>
      <c r="O851" s="2">
        <f t="shared" si="148"/>
        <v>39.290419068054618</v>
      </c>
      <c r="P851" s="2">
        <f t="shared" si="149"/>
        <v>-0.14246549505461559</v>
      </c>
      <c r="Q851" s="2">
        <f t="shared" si="150"/>
        <v>0.33531648143773829</v>
      </c>
      <c r="R851" s="2">
        <v>793.99598764906057</v>
      </c>
      <c r="S851" s="2">
        <f t="shared" si="151"/>
        <v>39.499091538922158</v>
      </c>
      <c r="T851" s="2">
        <f t="shared" si="152"/>
        <v>-0.35113796592215607</v>
      </c>
      <c r="U851" s="2">
        <f t="shared" si="153"/>
        <v>2.037000310808863</v>
      </c>
    </row>
    <row r="852" spans="1:21" x14ac:dyDescent="0.25">
      <c r="A852">
        <v>2689</v>
      </c>
      <c r="B852" s="2">
        <v>0.16053000000000001</v>
      </c>
      <c r="C852" s="2">
        <v>9.7000000000000005E-4</v>
      </c>
      <c r="D852" s="2">
        <v>20.003399999999999</v>
      </c>
      <c r="E852" s="2">
        <v>3.9181300000000002E-2</v>
      </c>
      <c r="F852" s="2">
        <v>1.3874</v>
      </c>
      <c r="G852" s="2">
        <v>0.19775999999999999</v>
      </c>
      <c r="H852" s="2">
        <v>8.1374000000000002E-2</v>
      </c>
      <c r="I852" s="2">
        <v>2.8500000000000001E-2</v>
      </c>
      <c r="J852" s="2">
        <f t="shared" si="145"/>
        <v>0.26544129999999999</v>
      </c>
      <c r="K852" s="2">
        <f t="shared" si="143"/>
        <v>39.145647179999997</v>
      </c>
      <c r="L852" s="2">
        <f t="shared" si="146"/>
        <v>674.72909224117632</v>
      </c>
      <c r="M852" s="1">
        <f t="shared" si="147"/>
        <v>2.2321915278845665E+25</v>
      </c>
      <c r="N852" s="2">
        <f t="shared" si="144"/>
        <v>723.40400771378279</v>
      </c>
      <c r="O852" s="2">
        <f t="shared" si="148"/>
        <v>39.296904552285312</v>
      </c>
      <c r="P852" s="2">
        <f t="shared" si="149"/>
        <v>-0.15125737228531477</v>
      </c>
      <c r="Q852" s="2">
        <f t="shared" si="150"/>
        <v>0.3247103347701113</v>
      </c>
      <c r="R852" s="2">
        <v>796.44497223896042</v>
      </c>
      <c r="S852" s="2">
        <f t="shared" si="151"/>
        <v>39.505778875082882</v>
      </c>
      <c r="T852" s="2">
        <f t="shared" si="152"/>
        <v>-0.36013169508288456</v>
      </c>
      <c r="U852" s="2">
        <f t="shared" si="153"/>
        <v>1.8407113874966505</v>
      </c>
    </row>
    <row r="853" spans="1:21" x14ac:dyDescent="0.25">
      <c r="A853">
        <v>390627</v>
      </c>
      <c r="B853" s="2">
        <v>0.16061</v>
      </c>
      <c r="C853" s="2">
        <v>1.005E-2</v>
      </c>
      <c r="D853" s="2">
        <v>19.952300000000001</v>
      </c>
      <c r="E853" s="2">
        <v>6.4275100000000002E-2</v>
      </c>
      <c r="F853" s="2">
        <v>-1.70509</v>
      </c>
      <c r="G853" s="2">
        <v>0.25627</v>
      </c>
      <c r="H853" s="2">
        <v>-0.19653899999999999</v>
      </c>
      <c r="I853" s="2">
        <v>4.4320999999999999E-2</v>
      </c>
      <c r="J853" s="2">
        <f t="shared" si="145"/>
        <v>0.36486610000000003</v>
      </c>
      <c r="K853" s="2">
        <f t="shared" si="143"/>
        <v>39.509818839999994</v>
      </c>
      <c r="L853" s="2">
        <f t="shared" si="146"/>
        <v>797.92811553224396</v>
      </c>
      <c r="M853" s="1">
        <f t="shared" si="147"/>
        <v>2.2333751921009426E+25</v>
      </c>
      <c r="N853" s="2">
        <f t="shared" si="144"/>
        <v>723.78760716177703</v>
      </c>
      <c r="O853" s="2">
        <f t="shared" si="148"/>
        <v>39.298055713788145</v>
      </c>
      <c r="P853" s="2">
        <f t="shared" si="149"/>
        <v>0.21176312621184934</v>
      </c>
      <c r="Q853" s="2">
        <f t="shared" si="150"/>
        <v>0.33684774960091446</v>
      </c>
      <c r="R853" s="2">
        <v>796.88046656564586</v>
      </c>
      <c r="S853" s="2">
        <f t="shared" si="151"/>
        <v>39.506965906828455</v>
      </c>
      <c r="T853" s="2">
        <f t="shared" si="152"/>
        <v>2.8529331715390072E-3</v>
      </c>
      <c r="U853" s="2">
        <f t="shared" si="153"/>
        <v>6.1138695508868539E-5</v>
      </c>
    </row>
    <row r="854" spans="1:21" x14ac:dyDescent="0.25">
      <c r="A854">
        <v>5103</v>
      </c>
      <c r="B854" s="2">
        <v>0.16077</v>
      </c>
      <c r="C854" s="2">
        <v>9.7000000000000005E-4</v>
      </c>
      <c r="D854" s="2">
        <v>20.110800000000001</v>
      </c>
      <c r="E854" s="2">
        <v>3.5232800000000002E-2</v>
      </c>
      <c r="F854" s="2">
        <v>-0.22947300000000001</v>
      </c>
      <c r="G854" s="2">
        <v>0.15276000000000001</v>
      </c>
      <c r="H854" s="2">
        <v>1.9932999999999999E-2</v>
      </c>
      <c r="I854" s="2">
        <v>2.7314999999999999E-2</v>
      </c>
      <c r="J854" s="2">
        <f t="shared" si="145"/>
        <v>0.21530780000000002</v>
      </c>
      <c r="K854" s="2">
        <f t="shared" si="143"/>
        <v>39.207677179000001</v>
      </c>
      <c r="L854" s="2">
        <f t="shared" si="146"/>
        <v>694.28124854896487</v>
      </c>
      <c r="M854" s="1">
        <f t="shared" si="147"/>
        <v>2.235742717637575E+25</v>
      </c>
      <c r="N854" s="2">
        <f t="shared" si="144"/>
        <v>724.5548699347828</v>
      </c>
      <c r="O854" s="2">
        <f t="shared" si="148"/>
        <v>39.300356399053726</v>
      </c>
      <c r="P854" s="2">
        <f t="shared" si="149"/>
        <v>-9.2679220053724976E-2</v>
      </c>
      <c r="Q854" s="2">
        <f t="shared" si="150"/>
        <v>0.18528711270945442</v>
      </c>
      <c r="R854" s="2">
        <v>797.75156322334828</v>
      </c>
      <c r="S854" s="2">
        <f t="shared" si="151"/>
        <v>39.509338319411469</v>
      </c>
      <c r="T854" s="2">
        <f t="shared" si="152"/>
        <v>-0.30166114041146841</v>
      </c>
      <c r="U854" s="2">
        <f t="shared" si="153"/>
        <v>1.9629950764348021</v>
      </c>
    </row>
    <row r="855" spans="1:21" x14ac:dyDescent="0.25">
      <c r="A855">
        <v>120336</v>
      </c>
      <c r="B855" s="2">
        <v>0.16122</v>
      </c>
      <c r="C855" s="2">
        <v>1.39E-3</v>
      </c>
      <c r="D855" s="2">
        <v>20.311</v>
      </c>
      <c r="E855" s="2">
        <v>3.7326999999999999E-2</v>
      </c>
      <c r="F855" s="2">
        <v>-0.240589</v>
      </c>
      <c r="G855" s="2">
        <v>0.17756</v>
      </c>
      <c r="H855" s="2">
        <v>4.6131999999999999E-2</v>
      </c>
      <c r="I855" s="2">
        <v>2.9090000000000001E-2</v>
      </c>
      <c r="J855" s="2">
        <f t="shared" si="145"/>
        <v>0.243977</v>
      </c>
      <c r="K855" s="2">
        <f t="shared" si="143"/>
        <v>39.324240257</v>
      </c>
      <c r="L855" s="2">
        <f t="shared" si="146"/>
        <v>732.56818131034402</v>
      </c>
      <c r="M855" s="1">
        <f t="shared" si="147"/>
        <v>2.2424027917442869E+25</v>
      </c>
      <c r="N855" s="2">
        <f t="shared" si="144"/>
        <v>726.71325295894565</v>
      </c>
      <c r="O855" s="2">
        <f t="shared" si="148"/>
        <v>39.306815402139108</v>
      </c>
      <c r="P855" s="2">
        <f t="shared" si="149"/>
        <v>1.7424854860891514E-2</v>
      </c>
      <c r="Q855" s="2">
        <f t="shared" si="150"/>
        <v>5.1008266578743168E-3</v>
      </c>
      <c r="R855" s="2">
        <v>800.20229441723995</v>
      </c>
      <c r="S855" s="2">
        <f t="shared" si="151"/>
        <v>39.515998961479063</v>
      </c>
      <c r="T855" s="2">
        <f t="shared" si="152"/>
        <v>-0.19175870447906362</v>
      </c>
      <c r="U855" s="2">
        <f t="shared" si="153"/>
        <v>0.61774949672552104</v>
      </c>
    </row>
    <row r="856" spans="1:21" x14ac:dyDescent="0.25">
      <c r="A856">
        <v>17825</v>
      </c>
      <c r="B856" s="2">
        <v>0.16236</v>
      </c>
      <c r="C856" s="2">
        <v>5.0899999999999999E-3</v>
      </c>
      <c r="D856" s="2">
        <v>20.156600000000001</v>
      </c>
      <c r="E856" s="2">
        <v>3.46927E-2</v>
      </c>
      <c r="F856" s="2">
        <v>-0.136652</v>
      </c>
      <c r="G856" s="2">
        <v>0.16134999999999999</v>
      </c>
      <c r="H856" s="2">
        <v>3.4220000000000001E-3</v>
      </c>
      <c r="I856" s="2">
        <v>2.6970000000000001E-2</v>
      </c>
      <c r="J856" s="2">
        <f t="shared" si="145"/>
        <v>0.22301269999999998</v>
      </c>
      <c r="K856" s="2">
        <f t="shared" si="143"/>
        <v>39.318801296000004</v>
      </c>
      <c r="L856" s="2">
        <f t="shared" si="146"/>
        <v>730.73558883963892</v>
      </c>
      <c r="M856" s="1">
        <f t="shared" si="147"/>
        <v>2.2592842729027336E+25</v>
      </c>
      <c r="N856" s="2">
        <f t="shared" si="144"/>
        <v>732.18416841293367</v>
      </c>
      <c r="O856" s="2">
        <f t="shared" si="148"/>
        <v>39.323101670766107</v>
      </c>
      <c r="P856" s="2">
        <f t="shared" si="149"/>
        <v>-4.3003747661032321E-3</v>
      </c>
      <c r="Q856" s="2">
        <f t="shared" si="150"/>
        <v>3.7183769844300528E-4</v>
      </c>
      <c r="R856" s="2">
        <v>806.41590649202169</v>
      </c>
      <c r="S856" s="2">
        <f t="shared" si="151"/>
        <v>39.53279542805673</v>
      </c>
      <c r="T856" s="2">
        <f t="shared" si="152"/>
        <v>-0.21399413205672602</v>
      </c>
      <c r="U856" s="2">
        <f t="shared" si="153"/>
        <v>0.92075595850112879</v>
      </c>
    </row>
    <row r="857" spans="1:21" x14ac:dyDescent="0.25">
      <c r="A857">
        <v>19174</v>
      </c>
      <c r="B857" s="2">
        <v>0.16375000000000001</v>
      </c>
      <c r="C857" s="2">
        <v>1.09E-3</v>
      </c>
      <c r="D857" s="2">
        <v>20.268799999999999</v>
      </c>
      <c r="E857" s="2">
        <v>4.08817E-2</v>
      </c>
      <c r="F857" s="2">
        <v>-0.75334000000000001</v>
      </c>
      <c r="G857" s="2">
        <v>0.21748000000000001</v>
      </c>
      <c r="H857" s="2">
        <v>5.5898999999999997E-2</v>
      </c>
      <c r="I857" s="2">
        <v>3.2426000000000003E-2</v>
      </c>
      <c r="J857" s="2">
        <f t="shared" si="145"/>
        <v>0.29078770000000004</v>
      </c>
      <c r="K857" s="2">
        <f t="shared" si="143"/>
        <v>39.176095149999995</v>
      </c>
      <c r="L857" s="2">
        <f t="shared" si="146"/>
        <v>684.25665500013508</v>
      </c>
      <c r="M857" s="1">
        <f t="shared" si="147"/>
        <v>2.2798858389803665E+25</v>
      </c>
      <c r="N857" s="2">
        <f t="shared" si="144"/>
        <v>738.86068128361183</v>
      </c>
      <c r="O857" s="2">
        <f t="shared" si="148"/>
        <v>39.342812780243385</v>
      </c>
      <c r="P857" s="2">
        <f t="shared" si="149"/>
        <v>-0.16671763024339015</v>
      </c>
      <c r="Q857" s="2">
        <f t="shared" si="150"/>
        <v>0.32870854366524921</v>
      </c>
      <c r="R857" s="2">
        <v>814.00202197455758</v>
      </c>
      <c r="S857" s="2">
        <f t="shared" si="151"/>
        <v>39.553127418372924</v>
      </c>
      <c r="T857" s="2">
        <f t="shared" si="152"/>
        <v>-0.37703226837292902</v>
      </c>
      <c r="U857" s="2">
        <f t="shared" si="153"/>
        <v>1.6811442407610115</v>
      </c>
    </row>
    <row r="858" spans="1:21" x14ac:dyDescent="0.25">
      <c r="A858">
        <v>3087</v>
      </c>
      <c r="B858" s="2">
        <v>0.16447999999999999</v>
      </c>
      <c r="C858" s="2">
        <v>9.7000000000000005E-4</v>
      </c>
      <c r="D858" s="2">
        <v>20.0167</v>
      </c>
      <c r="E858" s="2">
        <v>3.7949400000000001E-2</v>
      </c>
      <c r="F858" s="2">
        <v>0.52853000000000006</v>
      </c>
      <c r="G858" s="2">
        <v>0.19264999999999999</v>
      </c>
      <c r="H858" s="2">
        <v>8.116E-3</v>
      </c>
      <c r="I858" s="2">
        <v>2.5100000000000001E-2</v>
      </c>
      <c r="J858" s="2">
        <f t="shared" si="145"/>
        <v>0.25569939999999997</v>
      </c>
      <c r="K858" s="2">
        <f t="shared" si="143"/>
        <v>39.261990830000002</v>
      </c>
      <c r="L858" s="2">
        <f t="shared" si="146"/>
        <v>711.86586108835991</v>
      </c>
      <c r="M858" s="1">
        <f t="shared" si="147"/>
        <v>2.2907132783605131E+25</v>
      </c>
      <c r="N858" s="2">
        <f t="shared" si="144"/>
        <v>742.36961541539711</v>
      </c>
      <c r="O858" s="2">
        <f t="shared" si="148"/>
        <v>39.353100941273098</v>
      </c>
      <c r="P858" s="2">
        <f t="shared" si="149"/>
        <v>-9.1110111273096095E-2</v>
      </c>
      <c r="Q858" s="2">
        <f t="shared" si="150"/>
        <v>0.12696199446011658</v>
      </c>
      <c r="R858" s="2">
        <v>817.99043435929286</v>
      </c>
      <c r="S858" s="2">
        <f t="shared" si="151"/>
        <v>39.563741125145953</v>
      </c>
      <c r="T858" s="2">
        <f t="shared" si="152"/>
        <v>-0.30175029514595053</v>
      </c>
      <c r="U858" s="2">
        <f t="shared" si="153"/>
        <v>1.3926307782862803</v>
      </c>
    </row>
    <row r="859" spans="1:21" x14ac:dyDescent="0.25">
      <c r="A859">
        <v>19616</v>
      </c>
      <c r="B859" s="2">
        <v>0.16471</v>
      </c>
      <c r="C859" s="2">
        <v>9.7000000000000005E-4</v>
      </c>
      <c r="D859" s="2">
        <v>19.987100000000002</v>
      </c>
      <c r="E859" s="2">
        <v>3.6020000000000003E-2</v>
      </c>
      <c r="F859" s="2">
        <v>0.13877</v>
      </c>
      <c r="G859" s="2">
        <v>0.19506999999999999</v>
      </c>
      <c r="H859" s="2">
        <v>-2.4649999999999998E-2</v>
      </c>
      <c r="I859" s="2">
        <v>2.7217000000000002E-2</v>
      </c>
      <c r="J859" s="2">
        <f t="shared" si="145"/>
        <v>0.25830700000000001</v>
      </c>
      <c r="K859" s="2">
        <f t="shared" si="143"/>
        <v>39.277653690000001</v>
      </c>
      <c r="L859" s="2">
        <f t="shared" si="146"/>
        <v>717.01912214700519</v>
      </c>
      <c r="M859" s="1">
        <f t="shared" si="147"/>
        <v>2.29412579095199E+25</v>
      </c>
      <c r="N859" s="2">
        <f t="shared" si="144"/>
        <v>743.47553542907428</v>
      </c>
      <c r="O859" s="2">
        <f t="shared" si="148"/>
        <v>39.356333411680843</v>
      </c>
      <c r="P859" s="2">
        <f t="shared" si="149"/>
        <v>-7.8679721680842363E-2</v>
      </c>
      <c r="Q859" s="2">
        <f t="shared" si="150"/>
        <v>9.2779767304792982E-2</v>
      </c>
      <c r="R859" s="2">
        <v>819.24767566363585</v>
      </c>
      <c r="S859" s="2">
        <f t="shared" si="151"/>
        <v>39.567076089467129</v>
      </c>
      <c r="T859" s="2">
        <f t="shared" si="152"/>
        <v>-0.28942239946712789</v>
      </c>
      <c r="U859" s="2">
        <f t="shared" si="153"/>
        <v>1.255428340786662</v>
      </c>
    </row>
    <row r="860" spans="1:21" x14ac:dyDescent="0.25">
      <c r="A860">
        <v>20764</v>
      </c>
      <c r="B860" s="2">
        <v>0.16495000000000001</v>
      </c>
      <c r="C860" s="2">
        <v>9.7000000000000005E-4</v>
      </c>
      <c r="D860" s="2">
        <v>20.0213</v>
      </c>
      <c r="E860" s="2">
        <v>3.62863E-2</v>
      </c>
      <c r="F860" s="2">
        <v>-1.4128799999999999</v>
      </c>
      <c r="G860" s="2">
        <v>0.40085999999999999</v>
      </c>
      <c r="H860" s="2">
        <v>-0.107752</v>
      </c>
      <c r="I860" s="2">
        <v>2.9734E-2</v>
      </c>
      <c r="J860" s="2">
        <f t="shared" si="145"/>
        <v>0.46688029999999997</v>
      </c>
      <c r="K860" s="2">
        <f t="shared" si="143"/>
        <v>39.3438704</v>
      </c>
      <c r="L860" s="2">
        <f t="shared" si="146"/>
        <v>739.22063243047398</v>
      </c>
      <c r="M860" s="1">
        <f t="shared" si="147"/>
        <v>2.297687249383812E+25</v>
      </c>
      <c r="N860" s="2">
        <f t="shared" si="144"/>
        <v>744.62972550223867</v>
      </c>
      <c r="O860" s="2">
        <f t="shared" si="148"/>
        <v>39.35970184598127</v>
      </c>
      <c r="P860" s="2">
        <f t="shared" si="149"/>
        <v>-1.5831445981270065E-2</v>
      </c>
      <c r="Q860" s="2">
        <f t="shared" si="150"/>
        <v>1.1498205553295282E-3</v>
      </c>
      <c r="R860" s="2">
        <v>820.55989530991496</v>
      </c>
      <c r="S860" s="2">
        <f t="shared" si="151"/>
        <v>39.57055143549649</v>
      </c>
      <c r="T860" s="2">
        <f t="shared" si="152"/>
        <v>-0.22668103549649032</v>
      </c>
      <c r="U860" s="2">
        <f t="shared" si="153"/>
        <v>0.2357323996684956</v>
      </c>
    </row>
    <row r="861" spans="1:21" x14ac:dyDescent="0.25">
      <c r="A861">
        <v>20430</v>
      </c>
      <c r="B861" s="2">
        <v>0.16603000000000001</v>
      </c>
      <c r="C861" s="2">
        <v>1.09E-3</v>
      </c>
      <c r="D861" s="2">
        <v>20.530999999999999</v>
      </c>
      <c r="E861" s="2">
        <v>5.6009099999999999E-2</v>
      </c>
      <c r="F861" s="2">
        <v>-1.1977100000000001</v>
      </c>
      <c r="G861" s="2">
        <v>0.52400000000000002</v>
      </c>
      <c r="H861" s="2">
        <v>2.2653E-2</v>
      </c>
      <c r="I861" s="2">
        <v>3.4266999999999999E-2</v>
      </c>
      <c r="J861" s="2">
        <f t="shared" si="145"/>
        <v>0.6142761000000001</v>
      </c>
      <c r="K861" s="2">
        <f t="shared" si="143"/>
        <v>39.477032739999999</v>
      </c>
      <c r="L861" s="2">
        <f t="shared" si="146"/>
        <v>785.97104677148855</v>
      </c>
      <c r="M861" s="1">
        <f t="shared" si="147"/>
        <v>2.3137210833379816E+25</v>
      </c>
      <c r="N861" s="2">
        <f t="shared" si="144"/>
        <v>749.82593720565637</v>
      </c>
      <c r="O861" s="2">
        <f t="shared" si="148"/>
        <v>39.374802295061343</v>
      </c>
      <c r="P861" s="2">
        <f t="shared" si="149"/>
        <v>0.1022304449386553</v>
      </c>
      <c r="Q861" s="2">
        <f t="shared" si="150"/>
        <v>2.7697034078385724E-2</v>
      </c>
      <c r="R861" s="2">
        <v>826.46887079640749</v>
      </c>
      <c r="S861" s="2">
        <f t="shared" si="151"/>
        <v>39.586132501903052</v>
      </c>
      <c r="T861" s="2">
        <f t="shared" si="152"/>
        <v>-0.10909976190305315</v>
      </c>
      <c r="U861" s="2">
        <f t="shared" si="153"/>
        <v>3.1544261836821741E-2</v>
      </c>
    </row>
    <row r="862" spans="1:21" x14ac:dyDescent="0.25">
      <c r="A862">
        <v>12843</v>
      </c>
      <c r="B862" s="2">
        <v>0.16606000000000001</v>
      </c>
      <c r="C862" s="2">
        <v>9.7000000000000005E-4</v>
      </c>
      <c r="D862" s="2">
        <v>20.169699999999999</v>
      </c>
      <c r="E862" s="2">
        <v>5.2848199999999998E-2</v>
      </c>
      <c r="F862" s="2">
        <v>-1.02597</v>
      </c>
      <c r="G862" s="2">
        <v>0.30420000000000003</v>
      </c>
      <c r="H862" s="2">
        <v>4.0490999999999999E-2</v>
      </c>
      <c r="I862" s="2">
        <v>3.5582000000000003E-2</v>
      </c>
      <c r="J862" s="2">
        <f t="shared" si="145"/>
        <v>0.39263020000000004</v>
      </c>
      <c r="K862" s="2">
        <f t="shared" si="143"/>
        <v>39.085145580000002</v>
      </c>
      <c r="L862" s="2">
        <f t="shared" si="146"/>
        <v>656.18925711278541</v>
      </c>
      <c r="M862" s="1">
        <f t="shared" si="147"/>
        <v>2.3141666373491677E+25</v>
      </c>
      <c r="N862" s="2">
        <f t="shared" si="144"/>
        <v>749.97033142690418</v>
      </c>
      <c r="O862" s="2">
        <f t="shared" si="148"/>
        <v>39.375220415942238</v>
      </c>
      <c r="P862" s="2">
        <f t="shared" si="149"/>
        <v>-0.29007483594223515</v>
      </c>
      <c r="Q862" s="2">
        <f t="shared" si="150"/>
        <v>0.54582410093844314</v>
      </c>
      <c r="R862" s="2">
        <v>826.63310208530231</v>
      </c>
      <c r="S862" s="2">
        <f t="shared" si="151"/>
        <v>39.586563961933514</v>
      </c>
      <c r="T862" s="2">
        <f t="shared" si="152"/>
        <v>-0.50141838193351163</v>
      </c>
      <c r="U862" s="2">
        <f t="shared" si="153"/>
        <v>1.6309216567558906</v>
      </c>
    </row>
    <row r="863" spans="1:21" x14ac:dyDescent="0.25">
      <c r="A863">
        <v>12853</v>
      </c>
      <c r="B863" s="2">
        <v>0.16828000000000001</v>
      </c>
      <c r="C863" s="2">
        <v>1.09E-3</v>
      </c>
      <c r="D863" s="2">
        <v>19.965800000000002</v>
      </c>
      <c r="E863" s="2">
        <v>6.7078200000000004E-2</v>
      </c>
      <c r="F863" s="2">
        <v>-0.57421999999999995</v>
      </c>
      <c r="G863" s="2">
        <v>0.35155999999999998</v>
      </c>
      <c r="H863" s="2">
        <v>-5.6427999999999999E-2</v>
      </c>
      <c r="I863" s="2">
        <v>3.5020000000000003E-2</v>
      </c>
      <c r="J863" s="2">
        <f t="shared" si="145"/>
        <v>0.45365819999999996</v>
      </c>
      <c r="K863" s="2">
        <f t="shared" si="143"/>
        <v>39.2510093</v>
      </c>
      <c r="L863" s="2">
        <f t="shared" si="146"/>
        <v>708.2749139459105</v>
      </c>
      <c r="M863" s="1">
        <f t="shared" si="147"/>
        <v>2.3471630552777534E+25</v>
      </c>
      <c r="N863" s="2">
        <f t="shared" si="144"/>
        <v>760.66374221695366</v>
      </c>
      <c r="O863" s="2">
        <f t="shared" si="148"/>
        <v>39.405963578380494</v>
      </c>
      <c r="P863" s="2">
        <f t="shared" si="149"/>
        <v>-0.1549542783804938</v>
      </c>
      <c r="Q863" s="2">
        <f t="shared" si="150"/>
        <v>0.11666742517429897</v>
      </c>
      <c r="R863" s="2">
        <v>838.80016053609825</v>
      </c>
      <c r="S863" s="2">
        <f t="shared" si="151"/>
        <v>39.618292524559848</v>
      </c>
      <c r="T863" s="2">
        <f t="shared" si="152"/>
        <v>-0.36728322455984852</v>
      </c>
      <c r="U863" s="2">
        <f t="shared" si="153"/>
        <v>0.65545767743394079</v>
      </c>
    </row>
    <row r="864" spans="1:21" x14ac:dyDescent="0.25">
      <c r="A864">
        <v>350233</v>
      </c>
      <c r="B864" s="2">
        <v>0.16924</v>
      </c>
      <c r="C864" s="2">
        <v>1.4E-3</v>
      </c>
      <c r="D864" s="2">
        <v>20.342600000000001</v>
      </c>
      <c r="E864" s="2">
        <v>3.6908400000000001E-2</v>
      </c>
      <c r="F864" s="2">
        <v>-0.47229700000000002</v>
      </c>
      <c r="G864" s="2">
        <v>0.14111000000000001</v>
      </c>
      <c r="H864" s="2">
        <v>-1.4341E-2</v>
      </c>
      <c r="I864" s="2">
        <v>2.7348999999999998E-2</v>
      </c>
      <c r="J864" s="2">
        <f t="shared" si="145"/>
        <v>0.20536740000000003</v>
      </c>
      <c r="K864" s="2">
        <f t="shared" si="143"/>
        <v>39.511059670999998</v>
      </c>
      <c r="L864" s="2">
        <f t="shared" si="146"/>
        <v>798.38420093894479</v>
      </c>
      <c r="M864" s="1">
        <f t="shared" si="147"/>
        <v>2.3614472901973257E+25</v>
      </c>
      <c r="N864" s="2">
        <f t="shared" si="144"/>
        <v>765.2929474884819</v>
      </c>
      <c r="O864" s="2">
        <f t="shared" si="148"/>
        <v>39.419138555664972</v>
      </c>
      <c r="P864" s="2">
        <f t="shared" si="149"/>
        <v>9.1921115335026116E-2</v>
      </c>
      <c r="Q864" s="2">
        <f t="shared" si="150"/>
        <v>0.20033994988660503</v>
      </c>
      <c r="R864" s="2">
        <v>844.07010159766696</v>
      </c>
      <c r="S864" s="2">
        <f t="shared" si="151"/>
        <v>39.631892585455041</v>
      </c>
      <c r="T864" s="2">
        <f t="shared" si="152"/>
        <v>-0.12083291445504329</v>
      </c>
      <c r="U864" s="2">
        <f t="shared" si="153"/>
        <v>0.34618439847932647</v>
      </c>
    </row>
    <row r="865" spans="1:21" x14ac:dyDescent="0.25">
      <c r="A865">
        <v>17389</v>
      </c>
      <c r="B865" s="2">
        <v>0.16971</v>
      </c>
      <c r="C865" s="2">
        <v>9.7999999999999997E-4</v>
      </c>
      <c r="D865" s="2">
        <v>20.541799999999999</v>
      </c>
      <c r="E865" s="2">
        <v>4.5934599999999999E-2</v>
      </c>
      <c r="F865" s="2">
        <v>1.1124700000000001</v>
      </c>
      <c r="G865" s="2">
        <v>0.38059999999999999</v>
      </c>
      <c r="H865" s="2">
        <v>6.6588999999999995E-2</v>
      </c>
      <c r="I865" s="2">
        <v>3.3766999999999998E-2</v>
      </c>
      <c r="J865" s="2">
        <f t="shared" si="145"/>
        <v>0.46030159999999998</v>
      </c>
      <c r="K865" s="2">
        <f t="shared" si="143"/>
        <v>39.68990952</v>
      </c>
      <c r="L865" s="2">
        <f t="shared" si="146"/>
        <v>866.92575230763157</v>
      </c>
      <c r="M865" s="1">
        <f t="shared" si="147"/>
        <v>2.3684440232609686E+25</v>
      </c>
      <c r="N865" s="2">
        <f t="shared" si="144"/>
        <v>767.56043425022028</v>
      </c>
      <c r="O865" s="2">
        <f t="shared" si="148"/>
        <v>39.425562899430844</v>
      </c>
      <c r="P865" s="2">
        <f t="shared" si="149"/>
        <v>0.2643466205691567</v>
      </c>
      <c r="Q865" s="2">
        <f t="shared" si="150"/>
        <v>0.32980904079344053</v>
      </c>
      <c r="R865" s="2">
        <v>846.65204773435516</v>
      </c>
      <c r="S865" s="2">
        <f t="shared" si="151"/>
        <v>39.638524815545985</v>
      </c>
      <c r="T865" s="2">
        <f t="shared" si="152"/>
        <v>5.1384704454015662E-2</v>
      </c>
      <c r="U865" s="2">
        <f t="shared" si="153"/>
        <v>1.2461856814414602E-2</v>
      </c>
    </row>
    <row r="866" spans="1:21" x14ac:dyDescent="0.25">
      <c r="A866">
        <v>12856</v>
      </c>
      <c r="B866" s="2">
        <v>0.17041999999999999</v>
      </c>
      <c r="C866" s="2">
        <v>9.7999999999999997E-4</v>
      </c>
      <c r="D866" s="2">
        <v>19.892499999999998</v>
      </c>
      <c r="E866" s="2">
        <v>3.5734200000000001E-2</v>
      </c>
      <c r="F866" s="2">
        <v>0.86253999999999997</v>
      </c>
      <c r="G866" s="2">
        <v>0.20363000000000001</v>
      </c>
      <c r="H866" s="2">
        <v>-8.7386000000000005E-2</v>
      </c>
      <c r="I866" s="2">
        <v>2.3841999999999999E-2</v>
      </c>
      <c r="J866" s="2">
        <f t="shared" si="145"/>
        <v>0.2632062</v>
      </c>
      <c r="K866" s="2">
        <f t="shared" ref="K866:K929" si="154">PeakMagnitude+α*(Stretch-1)-β*Color-Mb</f>
        <v>39.485811560000002</v>
      </c>
      <c r="L866" s="2">
        <f t="shared" si="146"/>
        <v>789.15499908414358</v>
      </c>
      <c r="M866" s="1">
        <f t="shared" si="147"/>
        <v>2.3790178023478633E+25</v>
      </c>
      <c r="N866" s="2">
        <f t="shared" si="144"/>
        <v>770.98716267947327</v>
      </c>
      <c r="O866" s="2">
        <f t="shared" si="148"/>
        <v>39.435235734457891</v>
      </c>
      <c r="P866" s="2">
        <f t="shared" si="149"/>
        <v>5.0575825542111374E-2</v>
      </c>
      <c r="Q866" s="2">
        <f t="shared" si="150"/>
        <v>3.6922723712188694E-2</v>
      </c>
      <c r="R866" s="2">
        <v>850.55476446126841</v>
      </c>
      <c r="S866" s="2">
        <f t="shared" si="151"/>
        <v>39.648511408306327</v>
      </c>
      <c r="T866" s="2">
        <f t="shared" si="152"/>
        <v>-0.16269984830632467</v>
      </c>
      <c r="U866" s="2">
        <f t="shared" si="153"/>
        <v>0.38210442377494397</v>
      </c>
    </row>
    <row r="867" spans="1:21" x14ac:dyDescent="0.25">
      <c r="A867">
        <v>590005</v>
      </c>
      <c r="B867" s="2">
        <v>0.17124</v>
      </c>
      <c r="C867" s="2">
        <v>1.005E-2</v>
      </c>
      <c r="D867" s="2">
        <v>20.272600000000001</v>
      </c>
      <c r="E867" s="2">
        <v>3.76767E-2</v>
      </c>
      <c r="F867" s="2">
        <v>0.44290000000000002</v>
      </c>
      <c r="G867" s="2">
        <v>0.24248</v>
      </c>
      <c r="H867" s="2">
        <v>-4.2810000000000001E-3</v>
      </c>
      <c r="I867" s="2">
        <v>2.8877E-2</v>
      </c>
      <c r="J867" s="2">
        <f t="shared" si="145"/>
        <v>0.30903369999999997</v>
      </c>
      <c r="K867" s="2">
        <f t="shared" si="154"/>
        <v>39.544105830000007</v>
      </c>
      <c r="L867" s="2">
        <f t="shared" si="146"/>
        <v>810.6271886470488</v>
      </c>
      <c r="M867" s="1">
        <f t="shared" si="147"/>
        <v>2.3912361253019557E+25</v>
      </c>
      <c r="N867" s="2">
        <f t="shared" ref="N867:N930" si="155">M867/Mpc</f>
        <v>774.94685147952362</v>
      </c>
      <c r="O867" s="2">
        <f t="shared" si="148"/>
        <v>39.44635959059174</v>
      </c>
      <c r="P867" s="2">
        <f t="shared" si="149"/>
        <v>9.7746239408266433E-2</v>
      </c>
      <c r="Q867" s="2">
        <f t="shared" si="150"/>
        <v>0.10004339754523453</v>
      </c>
      <c r="R867" s="2">
        <v>855.06561374864884</v>
      </c>
      <c r="S867" s="2">
        <f t="shared" si="151"/>
        <v>39.659997208703047</v>
      </c>
      <c r="T867" s="2">
        <f t="shared" si="152"/>
        <v>-0.11589137870304</v>
      </c>
      <c r="U867" s="2">
        <f t="shared" si="153"/>
        <v>0.14063407974622677</v>
      </c>
    </row>
    <row r="868" spans="1:21" x14ac:dyDescent="0.25">
      <c r="A868">
        <v>310039</v>
      </c>
      <c r="B868" s="2">
        <v>0.17169000000000001</v>
      </c>
      <c r="C868" s="2">
        <v>1.4E-3</v>
      </c>
      <c r="D868" s="2">
        <v>20.372599999999998</v>
      </c>
      <c r="E868" s="2">
        <v>3.5055799999999998E-2</v>
      </c>
      <c r="F868" s="2">
        <v>-0.29643599999999998</v>
      </c>
      <c r="G868" s="2">
        <v>0.12923000000000001</v>
      </c>
      <c r="H868" s="2">
        <v>2.034E-2</v>
      </c>
      <c r="I868" s="2">
        <v>2.7392E-2</v>
      </c>
      <c r="J868" s="2">
        <f t="shared" si="145"/>
        <v>0.19167780000000001</v>
      </c>
      <c r="K868" s="2">
        <f t="shared" si="154"/>
        <v>39.458359707999996</v>
      </c>
      <c r="L868" s="2">
        <f t="shared" si="146"/>
        <v>779.24126302773925</v>
      </c>
      <c r="M868" s="1">
        <f t="shared" si="147"/>
        <v>2.3979441937184068E+25</v>
      </c>
      <c r="N868" s="2">
        <f t="shared" si="155"/>
        <v>777.12078840019535</v>
      </c>
      <c r="O868" s="2">
        <f t="shared" si="148"/>
        <v>39.452442633635854</v>
      </c>
      <c r="P868" s="2">
        <f t="shared" si="149"/>
        <v>5.9170743641416834E-3</v>
      </c>
      <c r="Q868" s="2">
        <f t="shared" si="150"/>
        <v>9.5295067638106882E-4</v>
      </c>
      <c r="R868" s="2">
        <v>857.54266662393366</v>
      </c>
      <c r="S868" s="2">
        <f t="shared" si="151"/>
        <v>39.666278686829756</v>
      </c>
      <c r="T868" s="2">
        <f t="shared" si="152"/>
        <v>-0.20791897882975974</v>
      </c>
      <c r="U868" s="2">
        <f t="shared" si="153"/>
        <v>1.1766427815701623</v>
      </c>
    </row>
    <row r="869" spans="1:21" x14ac:dyDescent="0.25">
      <c r="A869">
        <v>19282</v>
      </c>
      <c r="B869" s="2">
        <v>0.17255999999999999</v>
      </c>
      <c r="C869" s="2">
        <v>1.1000000000000001E-3</v>
      </c>
      <c r="D869" s="2">
        <v>20.041</v>
      </c>
      <c r="E869" s="2">
        <v>3.5410499999999998E-2</v>
      </c>
      <c r="F869" s="2">
        <v>1.24309</v>
      </c>
      <c r="G869" s="2">
        <v>0.24271999999999999</v>
      </c>
      <c r="H869" s="2">
        <v>-3.0949999999999998E-2</v>
      </c>
      <c r="I869" s="2">
        <v>2.5302000000000002E-2</v>
      </c>
      <c r="J869" s="2">
        <f t="shared" si="145"/>
        <v>0.30343249999999999</v>
      </c>
      <c r="K869" s="2">
        <f t="shared" si="154"/>
        <v>39.513607730000004</v>
      </c>
      <c r="L869" s="2">
        <f t="shared" si="146"/>
        <v>799.32159442049647</v>
      </c>
      <c r="M869" s="1">
        <f t="shared" si="147"/>
        <v>2.4109189299569749E+25</v>
      </c>
      <c r="N869" s="2">
        <f t="shared" si="155"/>
        <v>781.32561405102319</v>
      </c>
      <c r="O869" s="2">
        <f t="shared" si="148"/>
        <v>39.464160309687379</v>
      </c>
      <c r="P869" s="2">
        <f t="shared" si="149"/>
        <v>4.9447420312624502E-2</v>
      </c>
      <c r="Q869" s="2">
        <f t="shared" si="150"/>
        <v>2.6556026167633615E-2</v>
      </c>
      <c r="R869" s="2">
        <v>862.33482131019173</v>
      </c>
      <c r="S869" s="2">
        <f t="shared" si="151"/>
        <v>39.67837961690892</v>
      </c>
      <c r="T869" s="2">
        <f t="shared" si="152"/>
        <v>-0.16477188690891609</v>
      </c>
      <c r="U869" s="2">
        <f t="shared" si="153"/>
        <v>0.29487777414609867</v>
      </c>
    </row>
    <row r="870" spans="1:21" x14ac:dyDescent="0.25">
      <c r="A870">
        <v>1303279</v>
      </c>
      <c r="B870" s="2">
        <v>0.17269999999999999</v>
      </c>
      <c r="C870" s="2">
        <v>1.1000000000000001E-3</v>
      </c>
      <c r="D870" s="2">
        <v>19.651900000000001</v>
      </c>
      <c r="E870" s="2">
        <v>4.3405699999999998E-2</v>
      </c>
      <c r="F870" s="2">
        <v>0.95265</v>
      </c>
      <c r="G870" s="2">
        <v>0.32879999999999998</v>
      </c>
      <c r="H870" s="2">
        <v>-9.1507000000000005E-2</v>
      </c>
      <c r="I870" s="2">
        <v>3.2800999999999997E-2</v>
      </c>
      <c r="J870" s="2">
        <f t="shared" si="145"/>
        <v>0.40500669999999994</v>
      </c>
      <c r="K870" s="2">
        <f t="shared" si="154"/>
        <v>39.27135646</v>
      </c>
      <c r="L870" s="2">
        <f t="shared" si="146"/>
        <v>714.94279201138522</v>
      </c>
      <c r="M870" s="1">
        <f t="shared" si="147"/>
        <v>2.4130075326967089E+25</v>
      </c>
      <c r="N870" s="2">
        <f t="shared" si="155"/>
        <v>782.0024841016309</v>
      </c>
      <c r="O870" s="2">
        <f t="shared" si="148"/>
        <v>39.466040663188735</v>
      </c>
      <c r="P870" s="2">
        <f t="shared" si="149"/>
        <v>-0.19468420318873569</v>
      </c>
      <c r="Q870" s="2">
        <f t="shared" si="150"/>
        <v>0.23106651402462275</v>
      </c>
      <c r="R870" s="2">
        <v>863.10636466338428</v>
      </c>
      <c r="S870" s="2">
        <f t="shared" si="151"/>
        <v>39.680321595841015</v>
      </c>
      <c r="T870" s="2">
        <f t="shared" si="152"/>
        <v>-0.40896513584101513</v>
      </c>
      <c r="U870" s="2">
        <f t="shared" si="153"/>
        <v>1.0196430342017473</v>
      </c>
    </row>
    <row r="871" spans="1:21" x14ac:dyDescent="0.25">
      <c r="A871">
        <v>100090</v>
      </c>
      <c r="B871" s="2">
        <v>0.17297000000000001</v>
      </c>
      <c r="C871" s="2">
        <v>1.4E-3</v>
      </c>
      <c r="D871" s="2">
        <v>20.818000000000001</v>
      </c>
      <c r="E871" s="2">
        <v>3.9697499999999997E-2</v>
      </c>
      <c r="F871" s="2">
        <v>-1.0254000000000001</v>
      </c>
      <c r="G871" s="2">
        <v>0.33278999999999997</v>
      </c>
      <c r="H871" s="2">
        <v>3.8294000000000002E-2</v>
      </c>
      <c r="I871" s="2">
        <v>3.1870000000000002E-2</v>
      </c>
      <c r="J871" s="2">
        <f t="shared" si="145"/>
        <v>0.40435749999999998</v>
      </c>
      <c r="K871" s="2">
        <f t="shared" si="154"/>
        <v>39.740405980000006</v>
      </c>
      <c r="L871" s="2">
        <f t="shared" si="146"/>
        <v>887.32189085221012</v>
      </c>
      <c r="M871" s="1">
        <f t="shared" si="147"/>
        <v>2.4170361110341893E+25</v>
      </c>
      <c r="N871" s="2">
        <f t="shared" si="155"/>
        <v>783.30805742646305</v>
      </c>
      <c r="O871" s="2">
        <f t="shared" si="148"/>
        <v>39.469662969479621</v>
      </c>
      <c r="P871" s="2">
        <f t="shared" si="149"/>
        <v>0.27074301052038408</v>
      </c>
      <c r="Q871" s="2">
        <f t="shared" si="150"/>
        <v>0.44831523936445222</v>
      </c>
      <c r="R871" s="2">
        <v>864.59464787881734</v>
      </c>
      <c r="S871" s="2">
        <f t="shared" si="151"/>
        <v>39.684062713911537</v>
      </c>
      <c r="T871" s="2">
        <f t="shared" si="152"/>
        <v>5.6343266088468624E-2</v>
      </c>
      <c r="U871" s="2">
        <f t="shared" si="153"/>
        <v>1.9415699032238519E-2</v>
      </c>
    </row>
    <row r="872" spans="1:21" x14ac:dyDescent="0.25">
      <c r="A872">
        <v>3080</v>
      </c>
      <c r="B872" s="2">
        <v>0.17330999999999999</v>
      </c>
      <c r="C872" s="2">
        <v>9.7999999999999997E-4</v>
      </c>
      <c r="D872" s="2">
        <v>19.999300000000002</v>
      </c>
      <c r="E872" s="2">
        <v>3.7131699999999997E-2</v>
      </c>
      <c r="F872" s="2">
        <v>0.10904999999999999</v>
      </c>
      <c r="G872" s="2">
        <v>0.19262000000000001</v>
      </c>
      <c r="H872" s="2">
        <v>-4.6043000000000001E-2</v>
      </c>
      <c r="I872" s="2">
        <v>2.4278000000000001E-2</v>
      </c>
      <c r="J872" s="2">
        <f t="shared" si="145"/>
        <v>0.25402970000000002</v>
      </c>
      <c r="K872" s="2">
        <f t="shared" si="154"/>
        <v>39.352444939999998</v>
      </c>
      <c r="L872" s="2">
        <f t="shared" si="146"/>
        <v>742.14537961230724</v>
      </c>
      <c r="M872" s="1">
        <f t="shared" si="147"/>
        <v>2.4221101821157983E+25</v>
      </c>
      <c r="N872" s="2">
        <f t="shared" si="155"/>
        <v>784.95245187470255</v>
      </c>
      <c r="O872" s="2">
        <f t="shared" si="148"/>
        <v>39.474216751790863</v>
      </c>
      <c r="P872" s="2">
        <f t="shared" si="149"/>
        <v>-0.1217718117908646</v>
      </c>
      <c r="Q872" s="2">
        <f t="shared" si="150"/>
        <v>0.22978651833751768</v>
      </c>
      <c r="R872" s="2">
        <v>866.46935682417143</v>
      </c>
      <c r="S872" s="2">
        <f t="shared" si="151"/>
        <v>39.688766041265296</v>
      </c>
      <c r="T872" s="2">
        <f t="shared" si="152"/>
        <v>-0.33632110126529824</v>
      </c>
      <c r="U872" s="2">
        <f t="shared" si="153"/>
        <v>1.7528277581695546</v>
      </c>
    </row>
    <row r="873" spans="1:21" x14ac:dyDescent="0.25">
      <c r="A873">
        <v>15897</v>
      </c>
      <c r="B873" s="2">
        <v>0.17374000000000001</v>
      </c>
      <c r="C873" s="2">
        <v>9.7999999999999997E-4</v>
      </c>
      <c r="D873" s="2">
        <v>20.632100000000001</v>
      </c>
      <c r="E873" s="2">
        <v>4.2779600000000001E-2</v>
      </c>
      <c r="F873" s="2">
        <v>-2.4130199999999999</v>
      </c>
      <c r="G873" s="2">
        <v>0.25513999999999998</v>
      </c>
      <c r="H873" s="2">
        <v>9.3749999999999997E-3</v>
      </c>
      <c r="I873" s="2">
        <v>3.6681999999999999E-2</v>
      </c>
      <c r="J873" s="2">
        <f t="shared" si="145"/>
        <v>0.33460159999999994</v>
      </c>
      <c r="K873" s="2">
        <f t="shared" si="154"/>
        <v>39.44104231</v>
      </c>
      <c r="L873" s="2">
        <f t="shared" si="146"/>
        <v>773.05156195826908</v>
      </c>
      <c r="M873" s="1">
        <f t="shared" si="147"/>
        <v>2.4285290595405176E+25</v>
      </c>
      <c r="N873" s="2">
        <f t="shared" si="155"/>
        <v>787.03266837765909</v>
      </c>
      <c r="O873" s="2">
        <f t="shared" si="148"/>
        <v>39.479963797765414</v>
      </c>
      <c r="P873" s="2">
        <f t="shared" si="149"/>
        <v>-3.8921487765414042E-2</v>
      </c>
      <c r="Q873" s="2">
        <f t="shared" si="150"/>
        <v>1.3530780185578808E-2</v>
      </c>
      <c r="R873" s="2">
        <v>868.84122905413653</v>
      </c>
      <c r="S873" s="2">
        <f t="shared" si="151"/>
        <v>39.694702106377306</v>
      </c>
      <c r="T873" s="2">
        <f t="shared" si="152"/>
        <v>-0.25365979637730618</v>
      </c>
      <c r="U873" s="2">
        <f t="shared" si="153"/>
        <v>0.57470801282688588</v>
      </c>
    </row>
    <row r="874" spans="1:21" x14ac:dyDescent="0.25">
      <c r="A874">
        <v>120143</v>
      </c>
      <c r="B874" s="2">
        <v>0.17377999999999999</v>
      </c>
      <c r="C874" s="2">
        <v>1.4E-3</v>
      </c>
      <c r="D874" s="2">
        <v>19.975300000000001</v>
      </c>
      <c r="E874" s="2">
        <v>3.2346300000000001E-2</v>
      </c>
      <c r="F874" s="2">
        <v>-0.26038699999999998</v>
      </c>
      <c r="G874" s="2">
        <v>0.14831</v>
      </c>
      <c r="H874" s="2">
        <v>-7.3187000000000002E-2</v>
      </c>
      <c r="I874" s="2">
        <v>2.6703999999999999E-2</v>
      </c>
      <c r="J874" s="2">
        <f t="shared" si="145"/>
        <v>0.2073603</v>
      </c>
      <c r="K874" s="2">
        <f t="shared" si="154"/>
        <v>39.359098420999999</v>
      </c>
      <c r="L874" s="2">
        <f t="shared" si="146"/>
        <v>744.42283097728716</v>
      </c>
      <c r="M874" s="1">
        <f t="shared" si="147"/>
        <v>2.429126259198427E+25</v>
      </c>
      <c r="N874" s="2">
        <f t="shared" si="155"/>
        <v>787.22620760605423</v>
      </c>
      <c r="O874" s="2">
        <f t="shared" si="148"/>
        <v>39.480497718968778</v>
      </c>
      <c r="P874" s="2">
        <f t="shared" si="149"/>
        <v>-0.1213992979687788</v>
      </c>
      <c r="Q874" s="2">
        <f t="shared" si="150"/>
        <v>0.34275289019135147</v>
      </c>
      <c r="R874" s="2">
        <v>869.06192037023379</v>
      </c>
      <c r="S874" s="2">
        <f t="shared" si="151"/>
        <v>39.695253604435941</v>
      </c>
      <c r="T874" s="2">
        <f t="shared" si="152"/>
        <v>-0.33615518343594175</v>
      </c>
      <c r="U874" s="2">
        <f t="shared" si="153"/>
        <v>2.6280183885566912</v>
      </c>
    </row>
    <row r="875" spans="1:21" x14ac:dyDescent="0.25">
      <c r="A875">
        <v>15648</v>
      </c>
      <c r="B875" s="2">
        <v>0.17391999999999999</v>
      </c>
      <c r="C875" s="2">
        <v>9.7999999999999997E-4</v>
      </c>
      <c r="D875" s="2">
        <v>20.822099999999999</v>
      </c>
      <c r="E875" s="2">
        <v>7.3909900000000001E-2</v>
      </c>
      <c r="F875" s="2">
        <v>-1.3803000000000001</v>
      </c>
      <c r="G875" s="2">
        <v>0.38452999999999998</v>
      </c>
      <c r="H875" s="2">
        <v>0.11996999999999999</v>
      </c>
      <c r="I875" s="2">
        <v>4.6820000000000001E-2</v>
      </c>
      <c r="J875" s="2">
        <f t="shared" si="145"/>
        <v>0.50525989999999998</v>
      </c>
      <c r="K875" s="2">
        <f t="shared" si="154"/>
        <v>39.436689799999996</v>
      </c>
      <c r="L875" s="2">
        <f t="shared" si="146"/>
        <v>771.50360548145568</v>
      </c>
      <c r="M875" s="1">
        <f t="shared" si="147"/>
        <v>2.4312165850125862E+25</v>
      </c>
      <c r="N875" s="2">
        <f t="shared" si="155"/>
        <v>787.90363606705353</v>
      </c>
      <c r="O875" s="2">
        <f t="shared" si="148"/>
        <v>39.482365523466406</v>
      </c>
      <c r="P875" s="2">
        <f t="shared" si="149"/>
        <v>-4.5675723466409579E-2</v>
      </c>
      <c r="Q875" s="2">
        <f t="shared" si="150"/>
        <v>8.1722417679419932E-3</v>
      </c>
      <c r="R875" s="2">
        <v>869.83440971331822</v>
      </c>
      <c r="S875" s="2">
        <f t="shared" si="151"/>
        <v>39.697182919457752</v>
      </c>
      <c r="T875" s="2">
        <f t="shared" si="152"/>
        <v>-0.26049311945775599</v>
      </c>
      <c r="U875" s="2">
        <f t="shared" si="153"/>
        <v>0.2658048184734898</v>
      </c>
    </row>
    <row r="876" spans="1:21" x14ac:dyDescent="0.25">
      <c r="A876">
        <v>14421</v>
      </c>
      <c r="B876" s="2">
        <v>0.17416999999999999</v>
      </c>
      <c r="C876" s="2">
        <v>9.7999999999999997E-4</v>
      </c>
      <c r="D876" s="2">
        <v>20.2</v>
      </c>
      <c r="E876" s="2">
        <v>3.21105E-2</v>
      </c>
      <c r="F876" s="2">
        <v>-0.675014</v>
      </c>
      <c r="G876" s="2">
        <v>0.18883</v>
      </c>
      <c r="H876" s="2">
        <v>-9.3203999999999995E-2</v>
      </c>
      <c r="I876" s="2">
        <v>2.5819999999999999E-2</v>
      </c>
      <c r="J876" s="2">
        <f t="shared" si="145"/>
        <v>0.24676049999999999</v>
      </c>
      <c r="K876" s="2">
        <f t="shared" si="154"/>
        <v>39.585501461999996</v>
      </c>
      <c r="L876" s="2">
        <f t="shared" si="146"/>
        <v>826.22873002328765</v>
      </c>
      <c r="M876" s="1">
        <f t="shared" si="147"/>
        <v>2.4349498009969967E+25</v>
      </c>
      <c r="N876" s="2">
        <f t="shared" si="155"/>
        <v>789.11348897216828</v>
      </c>
      <c r="O876" s="2">
        <f t="shared" si="148"/>
        <v>39.485697336008869</v>
      </c>
      <c r="P876" s="2">
        <f t="shared" si="149"/>
        <v>9.9804125991127535E-2</v>
      </c>
      <c r="Q876" s="2">
        <f t="shared" si="150"/>
        <v>0.16358584000749046</v>
      </c>
      <c r="R876" s="2">
        <v>871.21412473585167</v>
      </c>
      <c r="S876" s="2">
        <f t="shared" si="151"/>
        <v>39.700624539461231</v>
      </c>
      <c r="T876" s="2">
        <f t="shared" si="152"/>
        <v>-0.1151230774612344</v>
      </c>
      <c r="U876" s="2">
        <f t="shared" si="153"/>
        <v>0.21765743058968515</v>
      </c>
    </row>
    <row r="877" spans="1:21" x14ac:dyDescent="0.25">
      <c r="A877">
        <v>16165</v>
      </c>
      <c r="B877" s="2">
        <v>0.17419999999999999</v>
      </c>
      <c r="C877" s="2">
        <v>1.1000000000000001E-3</v>
      </c>
      <c r="D877" s="2">
        <v>19.881</v>
      </c>
      <c r="E877" s="2">
        <v>3.23402E-2</v>
      </c>
      <c r="F877" s="2">
        <v>0.35241</v>
      </c>
      <c r="G877" s="2">
        <v>0.23466999999999999</v>
      </c>
      <c r="H877" s="2">
        <v>-7.1679000000000007E-2</v>
      </c>
      <c r="I877" s="2">
        <v>2.4198999999999998E-2</v>
      </c>
      <c r="J877" s="2">
        <f t="shared" si="145"/>
        <v>0.29120919999999995</v>
      </c>
      <c r="K877" s="2">
        <f t="shared" si="154"/>
        <v>39.35015954</v>
      </c>
      <c r="L877" s="2">
        <f t="shared" si="146"/>
        <v>741.36470802135</v>
      </c>
      <c r="M877" s="1">
        <f t="shared" si="147"/>
        <v>2.4353978292357356E+25</v>
      </c>
      <c r="N877" s="2">
        <f t="shared" si="155"/>
        <v>789.25868503595757</v>
      </c>
      <c r="O877" s="2">
        <f t="shared" si="148"/>
        <v>39.486096847927001</v>
      </c>
      <c r="P877" s="2">
        <f t="shared" si="149"/>
        <v>-0.13593730792700143</v>
      </c>
      <c r="Q877" s="2">
        <f t="shared" si="150"/>
        <v>0.21790497585427002</v>
      </c>
      <c r="R877" s="2">
        <v>871.379713776004</v>
      </c>
      <c r="S877" s="2">
        <f t="shared" si="151"/>
        <v>39.701037225452815</v>
      </c>
      <c r="T877" s="2">
        <f t="shared" si="152"/>
        <v>-0.35087768545281506</v>
      </c>
      <c r="U877" s="2">
        <f t="shared" si="153"/>
        <v>1.4517816960438421</v>
      </c>
    </row>
    <row r="878" spans="1:21" x14ac:dyDescent="0.25">
      <c r="A878">
        <v>5350</v>
      </c>
      <c r="B878" s="2">
        <v>0.17438000000000001</v>
      </c>
      <c r="C878" s="2">
        <v>1.1000000000000001E-3</v>
      </c>
      <c r="D878" s="2">
        <v>20.1434</v>
      </c>
      <c r="E878" s="2">
        <v>0.10134</v>
      </c>
      <c r="F878" s="2">
        <v>-0.61099400000000004</v>
      </c>
      <c r="G878" s="2">
        <v>0.32312999999999997</v>
      </c>
      <c r="H878" s="2">
        <v>-8.3310999999999996E-2</v>
      </c>
      <c r="I878" s="2">
        <v>4.6042E-2</v>
      </c>
      <c r="J878" s="2">
        <f t="shared" si="145"/>
        <v>0.47051199999999993</v>
      </c>
      <c r="K878" s="2">
        <f t="shared" si="154"/>
        <v>39.507347312</v>
      </c>
      <c r="L878" s="2">
        <f t="shared" si="146"/>
        <v>797.02044579049812</v>
      </c>
      <c r="M878" s="1">
        <f t="shared" si="147"/>
        <v>2.4380861890706211E+25</v>
      </c>
      <c r="N878" s="2">
        <f t="shared" si="155"/>
        <v>790.12992312392578</v>
      </c>
      <c r="O878" s="2">
        <f t="shared" si="148"/>
        <v>39.488492546683169</v>
      </c>
      <c r="P878" s="2">
        <f t="shared" si="149"/>
        <v>1.885476531683139E-2</v>
      </c>
      <c r="Q878" s="2">
        <f t="shared" si="150"/>
        <v>1.6058347579923705E-3</v>
      </c>
      <c r="R878" s="2">
        <v>872.37335256563279</v>
      </c>
      <c r="S878" s="2">
        <f t="shared" si="151"/>
        <v>39.703511955954383</v>
      </c>
      <c r="T878" s="2">
        <f t="shared" si="152"/>
        <v>-0.19616464395438271</v>
      </c>
      <c r="U878" s="2">
        <f t="shared" si="153"/>
        <v>0.17382012594672258</v>
      </c>
    </row>
    <row r="879" spans="1:21" x14ac:dyDescent="0.25">
      <c r="A879">
        <v>15583</v>
      </c>
      <c r="B879" s="2">
        <v>0.17443</v>
      </c>
      <c r="C879" s="2">
        <v>1.1000000000000001E-3</v>
      </c>
      <c r="D879" s="2">
        <v>20.488</v>
      </c>
      <c r="E879" s="2">
        <v>3.7284200000000003E-2</v>
      </c>
      <c r="F879" s="2">
        <v>-0.19461999999999999</v>
      </c>
      <c r="G879" s="2">
        <v>0.24102999999999999</v>
      </c>
      <c r="H879" s="2">
        <v>3.6756999999999998E-2</v>
      </c>
      <c r="I879" s="2">
        <v>3.1229E-2</v>
      </c>
      <c r="J879" s="2">
        <f t="shared" si="145"/>
        <v>0.30954320000000002</v>
      </c>
      <c r="K879" s="2">
        <f t="shared" si="154"/>
        <v>39.53734145</v>
      </c>
      <c r="L879" s="2">
        <f t="shared" si="146"/>
        <v>808.10592312600352</v>
      </c>
      <c r="M879" s="1">
        <f t="shared" si="147"/>
        <v>2.4388330136111683E+25</v>
      </c>
      <c r="N879" s="2">
        <f t="shared" si="155"/>
        <v>790.3719524744281</v>
      </c>
      <c r="O879" s="2">
        <f t="shared" si="148"/>
        <v>39.489157601333382</v>
      </c>
      <c r="P879" s="2">
        <f t="shared" si="149"/>
        <v>4.8183848666617735E-2</v>
      </c>
      <c r="Q879" s="2">
        <f t="shared" si="150"/>
        <v>2.4230391788799457E-2</v>
      </c>
      <c r="R879" s="2">
        <v>872.64939514427317</v>
      </c>
      <c r="S879" s="2">
        <f t="shared" si="151"/>
        <v>39.704198960005364</v>
      </c>
      <c r="T879" s="2">
        <f t="shared" si="152"/>
        <v>-0.16685751000536442</v>
      </c>
      <c r="U879" s="2">
        <f t="shared" si="153"/>
        <v>0.29056880069457541</v>
      </c>
    </row>
    <row r="880" spans="1:21" x14ac:dyDescent="0.25">
      <c r="A880">
        <v>19969</v>
      </c>
      <c r="B880" s="2">
        <v>0.17444000000000001</v>
      </c>
      <c r="C880" s="2">
        <v>9.7999999999999997E-4</v>
      </c>
      <c r="D880" s="2">
        <v>20.257899999999999</v>
      </c>
      <c r="E880" s="2">
        <v>3.5157599999999997E-2</v>
      </c>
      <c r="F880" s="2">
        <v>6.3822000000000004E-2</v>
      </c>
      <c r="G880" s="2">
        <v>0.25330999999999998</v>
      </c>
      <c r="H880" s="2">
        <v>1.8037000000000001E-2</v>
      </c>
      <c r="I880" s="2">
        <v>2.7140000000000001E-2</v>
      </c>
      <c r="J880" s="2">
        <f t="shared" si="145"/>
        <v>0.31560759999999999</v>
      </c>
      <c r="K880" s="2">
        <f t="shared" si="154"/>
        <v>39.403826023999997</v>
      </c>
      <c r="L880" s="2">
        <f t="shared" si="146"/>
        <v>759.91532833510064</v>
      </c>
      <c r="M880" s="1">
        <f t="shared" si="147"/>
        <v>2.4389823815408438E+25</v>
      </c>
      <c r="N880" s="2">
        <f t="shared" si="155"/>
        <v>790.42035932375154</v>
      </c>
      <c r="O880" s="2">
        <f t="shared" si="148"/>
        <v>39.489290590514798</v>
      </c>
      <c r="P880" s="2">
        <f t="shared" si="149"/>
        <v>-8.5464566514801277E-2</v>
      </c>
      <c r="Q880" s="2">
        <f t="shared" si="150"/>
        <v>7.3329256724706637E-2</v>
      </c>
      <c r="R880" s="2">
        <v>872.70460531916319</v>
      </c>
      <c r="S880" s="2">
        <f t="shared" si="151"/>
        <v>39.704336338865474</v>
      </c>
      <c r="T880" s="2">
        <f t="shared" si="152"/>
        <v>-0.30051031486547686</v>
      </c>
      <c r="U880" s="2">
        <f t="shared" si="153"/>
        <v>0.90661700707290283</v>
      </c>
    </row>
    <row r="881" spans="1:21" x14ac:dyDescent="0.25">
      <c r="A881">
        <v>18604</v>
      </c>
      <c r="B881" s="2">
        <v>0.17498</v>
      </c>
      <c r="C881" s="2">
        <v>9.7999999999999997E-4</v>
      </c>
      <c r="D881" s="2">
        <v>20.686800000000002</v>
      </c>
      <c r="E881" s="2">
        <v>5.1008600000000001E-2</v>
      </c>
      <c r="F881" s="2">
        <v>-2.1355200000000001</v>
      </c>
      <c r="G881" s="2">
        <v>0.35414000000000001</v>
      </c>
      <c r="H881" s="2">
        <v>-4.2090000000000002E-2</v>
      </c>
      <c r="I881" s="2">
        <v>3.7472999999999999E-2</v>
      </c>
      <c r="J881" s="2">
        <f t="shared" si="145"/>
        <v>0.4426216</v>
      </c>
      <c r="K881" s="2">
        <f t="shared" si="154"/>
        <v>39.697620260000001</v>
      </c>
      <c r="L881" s="2">
        <f t="shared" si="146"/>
        <v>870.00961440922674</v>
      </c>
      <c r="M881" s="1">
        <f t="shared" si="147"/>
        <v>2.4470497450060222E+25</v>
      </c>
      <c r="N881" s="2">
        <f t="shared" si="155"/>
        <v>793.03481376885213</v>
      </c>
      <c r="O881" s="2">
        <f t="shared" si="148"/>
        <v>39.496461265061129</v>
      </c>
      <c r="P881" s="2">
        <f t="shared" si="149"/>
        <v>0.20115899493887213</v>
      </c>
      <c r="Q881" s="2">
        <f t="shared" si="150"/>
        <v>0.20654453417163457</v>
      </c>
      <c r="R881" s="2">
        <v>875.68677584541422</v>
      </c>
      <c r="S881" s="2">
        <f t="shared" si="151"/>
        <v>39.711743956367954</v>
      </c>
      <c r="T881" s="2">
        <f t="shared" si="152"/>
        <v>-1.4123696367953187E-2</v>
      </c>
      <c r="U881" s="2">
        <f t="shared" si="153"/>
        <v>1.0181963538941779E-3</v>
      </c>
    </row>
    <row r="882" spans="1:21" x14ac:dyDescent="0.25">
      <c r="A882">
        <v>14979</v>
      </c>
      <c r="B882" s="2">
        <v>0.17666000000000001</v>
      </c>
      <c r="C882" s="2">
        <v>1.1000000000000001E-3</v>
      </c>
      <c r="D882" s="2">
        <v>19.9557</v>
      </c>
      <c r="E882" s="2">
        <v>5.04316E-2</v>
      </c>
      <c r="F882" s="2">
        <v>0.23350000000000001</v>
      </c>
      <c r="G882" s="2">
        <v>0.14186000000000001</v>
      </c>
      <c r="H882" s="2">
        <v>-0.115795</v>
      </c>
      <c r="I882" s="2">
        <v>2.7199999999999998E-2</v>
      </c>
      <c r="J882" s="2">
        <f t="shared" si="145"/>
        <v>0.21949160000000001</v>
      </c>
      <c r="K882" s="2">
        <f t="shared" si="154"/>
        <v>39.54546285</v>
      </c>
      <c r="L882" s="2">
        <f t="shared" si="146"/>
        <v>811.13393287180713</v>
      </c>
      <c r="M882" s="1">
        <f t="shared" si="147"/>
        <v>2.472166966757401E+25</v>
      </c>
      <c r="N882" s="2">
        <f t="shared" si="155"/>
        <v>801.17475097881129</v>
      </c>
      <c r="O882" s="2">
        <f t="shared" si="148"/>
        <v>39.518636270235987</v>
      </c>
      <c r="P882" s="2">
        <f t="shared" si="149"/>
        <v>2.6826579764012592E-2</v>
      </c>
      <c r="Q882" s="2">
        <f t="shared" si="150"/>
        <v>1.4938080778899635E-2</v>
      </c>
      <c r="R882" s="2">
        <v>884.97494104231225</v>
      </c>
      <c r="S882" s="2">
        <f t="shared" si="151"/>
        <v>39.734654866929091</v>
      </c>
      <c r="T882" s="2">
        <f t="shared" si="152"/>
        <v>-0.18919201692909127</v>
      </c>
      <c r="U882" s="2">
        <f t="shared" si="153"/>
        <v>0.74296748115996258</v>
      </c>
    </row>
    <row r="883" spans="1:21" x14ac:dyDescent="0.25">
      <c r="A883">
        <v>17218</v>
      </c>
      <c r="B883" s="2">
        <v>0.17713000000000001</v>
      </c>
      <c r="C883" s="2">
        <v>9.7999999999999997E-4</v>
      </c>
      <c r="D883" s="2">
        <v>20.176400000000001</v>
      </c>
      <c r="E883" s="2">
        <v>4.0203900000000001E-2</v>
      </c>
      <c r="F883" s="2">
        <v>-0.79749999999999999</v>
      </c>
      <c r="G883" s="2">
        <v>0.41306999999999999</v>
      </c>
      <c r="H883" s="2">
        <v>-8.2569000000000004E-2</v>
      </c>
      <c r="I883" s="2">
        <v>3.1962999999999998E-2</v>
      </c>
      <c r="J883" s="2">
        <f t="shared" si="145"/>
        <v>0.48523690000000003</v>
      </c>
      <c r="K883" s="2">
        <f t="shared" si="154"/>
        <v>39.510608470000001</v>
      </c>
      <c r="L883" s="2">
        <f t="shared" si="146"/>
        <v>798.21832532139229</v>
      </c>
      <c r="M883" s="1">
        <f t="shared" si="147"/>
        <v>2.4791988844827111E+25</v>
      </c>
      <c r="N883" s="2">
        <f t="shared" si="155"/>
        <v>803.45364031283896</v>
      </c>
      <c r="O883" s="2">
        <f t="shared" si="148"/>
        <v>39.524804114039632</v>
      </c>
      <c r="P883" s="2">
        <f t="shared" si="149"/>
        <v>-1.4195644039631361E-2</v>
      </c>
      <c r="Q883" s="2">
        <f t="shared" si="150"/>
        <v>8.5585967098023225E-4</v>
      </c>
      <c r="R883" s="2">
        <v>887.57620378842614</v>
      </c>
      <c r="S883" s="2">
        <f t="shared" si="151"/>
        <v>39.741028250686782</v>
      </c>
      <c r="T883" s="2">
        <f t="shared" si="152"/>
        <v>-0.23041978068678048</v>
      </c>
      <c r="U883" s="2">
        <f t="shared" si="153"/>
        <v>0.22549238433531638</v>
      </c>
    </row>
    <row r="884" spans="1:21" x14ac:dyDescent="0.25">
      <c r="A884">
        <v>14451</v>
      </c>
      <c r="B884" s="2">
        <v>0.17737</v>
      </c>
      <c r="C884" s="2">
        <v>1.1000000000000001E-3</v>
      </c>
      <c r="D884" s="2">
        <v>19.935099999999998</v>
      </c>
      <c r="E884" s="2">
        <v>5.3784999999999999E-2</v>
      </c>
      <c r="F884" s="2">
        <v>0.31635000000000002</v>
      </c>
      <c r="G884" s="2">
        <v>0.17316000000000001</v>
      </c>
      <c r="H884" s="2">
        <v>-0.101925</v>
      </c>
      <c r="I884" s="2">
        <v>2.8681000000000002E-2</v>
      </c>
      <c r="J884" s="2">
        <f t="shared" si="145"/>
        <v>0.25562600000000002</v>
      </c>
      <c r="K884" s="2">
        <f t="shared" si="154"/>
        <v>39.493628700000002</v>
      </c>
      <c r="L884" s="2">
        <f t="shared" si="146"/>
        <v>792.00101834452119</v>
      </c>
      <c r="M884" s="1">
        <f t="shared" si="147"/>
        <v>2.4827905059914854E+25</v>
      </c>
      <c r="N884" s="2">
        <f t="shared" si="155"/>
        <v>804.61760557351738</v>
      </c>
      <c r="O884" s="2">
        <f t="shared" si="148"/>
        <v>39.527947654970518</v>
      </c>
      <c r="P884" s="2">
        <f t="shared" si="149"/>
        <v>-3.4318954970515847E-2</v>
      </c>
      <c r="Q884" s="2">
        <f t="shared" si="150"/>
        <v>1.8024285637075633E-2</v>
      </c>
      <c r="R884" s="2">
        <v>888.9049778383428</v>
      </c>
      <c r="S884" s="2">
        <f t="shared" si="151"/>
        <v>39.744276691205968</v>
      </c>
      <c r="T884" s="2">
        <f t="shared" si="152"/>
        <v>-0.25064799120596604</v>
      </c>
      <c r="U884" s="2">
        <f t="shared" si="153"/>
        <v>0.96143163506025764</v>
      </c>
    </row>
    <row r="885" spans="1:21" x14ac:dyDescent="0.25">
      <c r="A885">
        <v>17220</v>
      </c>
      <c r="B885" s="2">
        <v>0.17785999999999999</v>
      </c>
      <c r="C885" s="2">
        <v>9.7999999999999997E-4</v>
      </c>
      <c r="D885" s="2">
        <v>20.294899999999998</v>
      </c>
      <c r="E885" s="2">
        <v>3.9350499999999997E-2</v>
      </c>
      <c r="F885" s="2">
        <v>1.8517300000000001</v>
      </c>
      <c r="G885" s="2">
        <v>0.28852</v>
      </c>
      <c r="H885" s="2">
        <v>0.13563</v>
      </c>
      <c r="I885" s="2">
        <v>3.1413000000000003E-2</v>
      </c>
      <c r="J885" s="2">
        <f t="shared" si="145"/>
        <v>0.35928350000000003</v>
      </c>
      <c r="K885" s="2">
        <f t="shared" si="154"/>
        <v>39.335582410000001</v>
      </c>
      <c r="L885" s="2">
        <f t="shared" si="146"/>
        <v>736.40458187429442</v>
      </c>
      <c r="M885" s="1">
        <f t="shared" si="147"/>
        <v>2.490125193736375E+25</v>
      </c>
      <c r="N885" s="2">
        <f t="shared" si="155"/>
        <v>806.99461598848416</v>
      </c>
      <c r="O885" s="2">
        <f t="shared" si="148"/>
        <v>39.534353186285124</v>
      </c>
      <c r="P885" s="2">
        <f t="shared" si="149"/>
        <v>-0.19877077628512296</v>
      </c>
      <c r="Q885" s="2">
        <f t="shared" si="150"/>
        <v>0.30607687741617767</v>
      </c>
      <c r="R885" s="2">
        <v>891.61887695487098</v>
      </c>
      <c r="S885" s="2">
        <f t="shared" si="151"/>
        <v>39.750896272967374</v>
      </c>
      <c r="T885" s="2">
        <f t="shared" si="152"/>
        <v>-0.41531386296737338</v>
      </c>
      <c r="U885" s="2">
        <f t="shared" si="153"/>
        <v>1.3362210533261065</v>
      </c>
    </row>
    <row r="886" spans="1:21" x14ac:dyDescent="0.25">
      <c r="A886">
        <v>370428</v>
      </c>
      <c r="B886" s="2">
        <v>0.17791000000000001</v>
      </c>
      <c r="C886" s="2">
        <v>1.4E-3</v>
      </c>
      <c r="D886" s="2">
        <v>20.0457</v>
      </c>
      <c r="E886" s="2">
        <v>3.3708799999999997E-2</v>
      </c>
      <c r="F886" s="2">
        <v>0.61750000000000005</v>
      </c>
      <c r="G886" s="2">
        <v>0.15176000000000001</v>
      </c>
      <c r="H886" s="2">
        <v>-0.103502</v>
      </c>
      <c r="I886" s="2">
        <v>2.6790000000000001E-2</v>
      </c>
      <c r="J886" s="2">
        <f t="shared" si="145"/>
        <v>0.2122588</v>
      </c>
      <c r="K886" s="2">
        <f t="shared" si="154"/>
        <v>39.653433759999999</v>
      </c>
      <c r="L886" s="2">
        <f t="shared" si="146"/>
        <v>852.48501167510858</v>
      </c>
      <c r="M886" s="1">
        <f t="shared" si="147"/>
        <v>2.4908737666152779E+25</v>
      </c>
      <c r="N886" s="2">
        <f t="shared" si="155"/>
        <v>807.23721193686026</v>
      </c>
      <c r="O886" s="2">
        <f t="shared" si="148"/>
        <v>39.535005868760358</v>
      </c>
      <c r="P886" s="2">
        <f t="shared" si="149"/>
        <v>0.11842789123964081</v>
      </c>
      <c r="Q886" s="2">
        <f t="shared" si="150"/>
        <v>0.31129818108190221</v>
      </c>
      <c r="R886" s="2">
        <v>891.89587979480211</v>
      </c>
      <c r="S886" s="2">
        <f t="shared" si="151"/>
        <v>39.751570788304946</v>
      </c>
      <c r="T886" s="2">
        <f t="shared" si="152"/>
        <v>-9.8137028304947194E-2</v>
      </c>
      <c r="U886" s="2">
        <f t="shared" si="153"/>
        <v>0.21376391589884913</v>
      </c>
    </row>
    <row r="887" spans="1:21" x14ac:dyDescent="0.25">
      <c r="A887">
        <v>5635</v>
      </c>
      <c r="B887" s="2">
        <v>0.17852000000000001</v>
      </c>
      <c r="C887" s="2">
        <v>9.8999999999999999E-4</v>
      </c>
      <c r="D887" s="2">
        <v>20.675899999999999</v>
      </c>
      <c r="E887" s="2">
        <v>5.38159E-2</v>
      </c>
      <c r="F887" s="2">
        <v>6.7256999999999997E-2</v>
      </c>
      <c r="G887" s="2">
        <v>0.40760000000000002</v>
      </c>
      <c r="H887" s="2">
        <v>-2.3431E-2</v>
      </c>
      <c r="I887" s="2">
        <v>3.8466E-2</v>
      </c>
      <c r="J887" s="2">
        <f t="shared" si="145"/>
        <v>0.49988189999999999</v>
      </c>
      <c r="K887" s="2">
        <f t="shared" si="154"/>
        <v>39.952125808999995</v>
      </c>
      <c r="L887" s="2">
        <f t="shared" si="146"/>
        <v>978.1943765103922</v>
      </c>
      <c r="M887" s="1">
        <f t="shared" si="147"/>
        <v>2.5000083729497159E+25</v>
      </c>
      <c r="N887" s="2">
        <f t="shared" si="155"/>
        <v>810.19753624087843</v>
      </c>
      <c r="O887" s="2">
        <f t="shared" si="148"/>
        <v>39.54295459093855</v>
      </c>
      <c r="P887" s="2">
        <f t="shared" si="149"/>
        <v>0.40917121806144507</v>
      </c>
      <c r="Q887" s="2">
        <f t="shared" si="150"/>
        <v>0.67000081376432863</v>
      </c>
      <c r="R887" s="2">
        <v>895.2764226864706</v>
      </c>
      <c r="S887" s="2">
        <f t="shared" si="151"/>
        <v>39.759785736984867</v>
      </c>
      <c r="T887" s="2">
        <f t="shared" si="152"/>
        <v>0.19234007201512782</v>
      </c>
      <c r="U887" s="2">
        <f t="shared" si="153"/>
        <v>0.14804874317771083</v>
      </c>
    </row>
    <row r="888" spans="1:21" x14ac:dyDescent="0.25">
      <c r="A888">
        <v>6936</v>
      </c>
      <c r="B888" s="2">
        <v>0.17901</v>
      </c>
      <c r="C888" s="2">
        <v>9.7999999999999997E-4</v>
      </c>
      <c r="D888" s="2">
        <v>20.322500000000002</v>
      </c>
      <c r="E888" s="2">
        <v>3.9509000000000002E-2</v>
      </c>
      <c r="F888" s="2">
        <v>4.5588999999999998E-2</v>
      </c>
      <c r="G888" s="2">
        <v>0.31239</v>
      </c>
      <c r="H888" s="2">
        <v>-1.9462E-2</v>
      </c>
      <c r="I888" s="2">
        <v>2.9281999999999999E-2</v>
      </c>
      <c r="J888" s="2">
        <f t="shared" si="145"/>
        <v>0.38118099999999999</v>
      </c>
      <c r="K888" s="2">
        <f t="shared" si="154"/>
        <v>39.583117643000001</v>
      </c>
      <c r="L888" s="2">
        <f t="shared" si="146"/>
        <v>825.32220271023687</v>
      </c>
      <c r="M888" s="1">
        <f t="shared" si="147"/>
        <v>2.5073487067597246E+25</v>
      </c>
      <c r="N888" s="2">
        <f t="shared" si="155"/>
        <v>812.57637642093664</v>
      </c>
      <c r="O888" s="2">
        <f t="shared" si="148"/>
        <v>39.549320960865302</v>
      </c>
      <c r="P888" s="2">
        <f t="shared" si="149"/>
        <v>3.3796682134699552E-2</v>
      </c>
      <c r="Q888" s="2">
        <f t="shared" si="150"/>
        <v>7.8611420515222064E-3</v>
      </c>
      <c r="R888" s="2">
        <v>897.99342375887636</v>
      </c>
      <c r="S888" s="2">
        <f t="shared" si="151"/>
        <v>39.766365781133352</v>
      </c>
      <c r="T888" s="2">
        <f t="shared" si="152"/>
        <v>-0.18324813813335084</v>
      </c>
      <c r="U888" s="2">
        <f t="shared" si="153"/>
        <v>0.23110888983733335</v>
      </c>
    </row>
    <row r="889" spans="1:21" x14ac:dyDescent="0.25">
      <c r="A889">
        <v>300179</v>
      </c>
      <c r="B889" s="2">
        <v>0.17910999999999999</v>
      </c>
      <c r="C889" s="2">
        <v>1.4E-3</v>
      </c>
      <c r="D889" s="2">
        <v>20.2561</v>
      </c>
      <c r="E889" s="2">
        <v>4.3668199999999997E-2</v>
      </c>
      <c r="F889" s="2">
        <v>9.3615000000000004E-2</v>
      </c>
      <c r="G889" s="2">
        <v>0.17715</v>
      </c>
      <c r="H889" s="2">
        <v>-9.9039000000000002E-2</v>
      </c>
      <c r="I889" s="2">
        <v>4.5851000000000003E-2</v>
      </c>
      <c r="J889" s="2">
        <f t="shared" si="145"/>
        <v>0.2666692</v>
      </c>
      <c r="K889" s="2">
        <f t="shared" si="154"/>
        <v>39.772853474999998</v>
      </c>
      <c r="L889" s="2">
        <f t="shared" si="146"/>
        <v>900.6803646967528</v>
      </c>
      <c r="M889" s="1">
        <f t="shared" si="147"/>
        <v>2.5088470293664018E+25</v>
      </c>
      <c r="N889" s="2">
        <f t="shared" si="155"/>
        <v>813.06194970843387</v>
      </c>
      <c r="O889" s="2">
        <f t="shared" si="148"/>
        <v>39.550618185482868</v>
      </c>
      <c r="P889" s="2">
        <f t="shared" si="149"/>
        <v>0.22223528951712979</v>
      </c>
      <c r="Q889" s="2">
        <f t="shared" si="150"/>
        <v>0.69451292163065681</v>
      </c>
      <c r="R889" s="2">
        <v>898.54807602672429</v>
      </c>
      <c r="S889" s="2">
        <f t="shared" si="151"/>
        <v>39.767706593059955</v>
      </c>
      <c r="T889" s="2">
        <f t="shared" si="152"/>
        <v>5.1468819400426469E-3</v>
      </c>
      <c r="U889" s="2">
        <f t="shared" si="153"/>
        <v>3.7251408367165717E-4</v>
      </c>
    </row>
    <row r="890" spans="1:21" x14ac:dyDescent="0.25">
      <c r="A890">
        <v>13045</v>
      </c>
      <c r="B890" s="2">
        <v>0.17931</v>
      </c>
      <c r="C890" s="2">
        <v>9.7999999999999997E-4</v>
      </c>
      <c r="D890" s="2">
        <v>20.437100000000001</v>
      </c>
      <c r="E890" s="2">
        <v>5.7032300000000001E-2</v>
      </c>
      <c r="F890" s="2">
        <v>-8.4894999999999998E-2</v>
      </c>
      <c r="G890" s="2">
        <v>0.52949999999999997</v>
      </c>
      <c r="H890" s="2">
        <v>6.1120000000000001E-2</v>
      </c>
      <c r="I890" s="2">
        <v>3.5314999999999999E-2</v>
      </c>
      <c r="J890" s="2">
        <f t="shared" si="145"/>
        <v>0.62184729999999999</v>
      </c>
      <c r="K890" s="2">
        <f t="shared" si="154"/>
        <v>39.426314834999999</v>
      </c>
      <c r="L890" s="2">
        <f t="shared" si="146"/>
        <v>767.82627043102195</v>
      </c>
      <c r="M890" s="1">
        <f t="shared" si="147"/>
        <v>2.5118439747744678E+25</v>
      </c>
      <c r="N890" s="2">
        <f t="shared" si="155"/>
        <v>814.03319356990892</v>
      </c>
      <c r="O890" s="2">
        <f t="shared" si="148"/>
        <v>39.553210571683891</v>
      </c>
      <c r="P890" s="2">
        <f t="shared" si="149"/>
        <v>-0.12689573668389187</v>
      </c>
      <c r="Q890" s="2">
        <f t="shared" si="150"/>
        <v>4.1641518363227006E-2</v>
      </c>
      <c r="R890" s="2">
        <v>899.65754551177986</v>
      </c>
      <c r="S890" s="2">
        <f t="shared" si="151"/>
        <v>39.770386133878695</v>
      </c>
      <c r="T890" s="2">
        <f t="shared" si="152"/>
        <v>-0.34407129887869559</v>
      </c>
      <c r="U890" s="2">
        <f t="shared" si="153"/>
        <v>0.30614656281278246</v>
      </c>
    </row>
    <row r="891" spans="1:21" x14ac:dyDescent="0.25">
      <c r="A891">
        <v>1347120</v>
      </c>
      <c r="B891" s="2">
        <v>0.17952000000000001</v>
      </c>
      <c r="C891" s="2">
        <v>5.1000000000000004E-3</v>
      </c>
      <c r="D891" s="2">
        <v>20.6052</v>
      </c>
      <c r="E891" s="2">
        <v>3.9128700000000002E-2</v>
      </c>
      <c r="F891" s="2">
        <v>-0.438722</v>
      </c>
      <c r="G891" s="2">
        <v>0.13425999999999999</v>
      </c>
      <c r="H891" s="2">
        <v>5.2455000000000002E-2</v>
      </c>
      <c r="I891" s="2">
        <v>2.9561E-2</v>
      </c>
      <c r="J891" s="2">
        <f t="shared" si="145"/>
        <v>0.20294970000000001</v>
      </c>
      <c r="K891" s="2">
        <f t="shared" si="154"/>
        <v>39.569523715999999</v>
      </c>
      <c r="L891" s="2">
        <f t="shared" si="146"/>
        <v>820.17163070684467</v>
      </c>
      <c r="M891" s="1">
        <f t="shared" si="147"/>
        <v>2.5149911981315464E+25</v>
      </c>
      <c r="N891" s="2">
        <f t="shared" si="155"/>
        <v>815.05313919788944</v>
      </c>
      <c r="O891" s="2">
        <f t="shared" si="148"/>
        <v>39.555929622277105</v>
      </c>
      <c r="P891" s="2">
        <f t="shared" si="149"/>
        <v>1.3594093722893774E-2</v>
      </c>
      <c r="Q891" s="2">
        <f t="shared" si="150"/>
        <v>4.486665499785384E-3</v>
      </c>
      <c r="R891" s="2">
        <v>900.8227251236267</v>
      </c>
      <c r="S891" s="2">
        <f t="shared" si="151"/>
        <v>39.773196668127511</v>
      </c>
      <c r="T891" s="2">
        <f t="shared" si="152"/>
        <v>-0.20367295212751202</v>
      </c>
      <c r="U891" s="2">
        <f t="shared" si="153"/>
        <v>1.007140102742869</v>
      </c>
    </row>
    <row r="892" spans="1:21" x14ac:dyDescent="0.25">
      <c r="A892">
        <v>2372</v>
      </c>
      <c r="B892" s="2">
        <v>0.17973</v>
      </c>
      <c r="C892" s="2">
        <v>9.7999999999999997E-4</v>
      </c>
      <c r="D892" s="2">
        <v>20.312799999999999</v>
      </c>
      <c r="E892" s="2">
        <v>3.6788500000000002E-2</v>
      </c>
      <c r="F892" s="2">
        <v>0.30921999999999999</v>
      </c>
      <c r="G892" s="2">
        <v>0.21507999999999999</v>
      </c>
      <c r="H892" s="2">
        <v>2.8617E-2</v>
      </c>
      <c r="I892" s="2">
        <v>2.8589E-2</v>
      </c>
      <c r="J892" s="2">
        <f t="shared" si="145"/>
        <v>0.28045749999999997</v>
      </c>
      <c r="K892" s="2">
        <f t="shared" si="154"/>
        <v>39.461684130000002</v>
      </c>
      <c r="L892" s="2">
        <f t="shared" si="146"/>
        <v>780.43515837099471</v>
      </c>
      <c r="M892" s="1">
        <f t="shared" si="147"/>
        <v>2.5181388625461008E+25</v>
      </c>
      <c r="N892" s="2">
        <f t="shared" si="155"/>
        <v>816.07322776286333</v>
      </c>
      <c r="O892" s="2">
        <f t="shared" si="148"/>
        <v>39.558645652754883</v>
      </c>
      <c r="P892" s="2">
        <f t="shared" si="149"/>
        <v>-9.6961522754881457E-2</v>
      </c>
      <c r="Q892" s="2">
        <f t="shared" si="150"/>
        <v>0.11952664732431861</v>
      </c>
      <c r="R892" s="2">
        <v>901.98814709802457</v>
      </c>
      <c r="S892" s="2">
        <f t="shared" si="151"/>
        <v>39.77600415287742</v>
      </c>
      <c r="T892" s="2">
        <f t="shared" si="152"/>
        <v>-0.31432002287741767</v>
      </c>
      <c r="U892" s="2">
        <f t="shared" si="153"/>
        <v>1.2560588215639539</v>
      </c>
    </row>
    <row r="893" spans="1:21" x14ac:dyDescent="0.25">
      <c r="A893">
        <v>1303496</v>
      </c>
      <c r="B893" s="2">
        <v>0.17974999999999999</v>
      </c>
      <c r="C893" s="2">
        <v>1.1000000000000001E-3</v>
      </c>
      <c r="D893" s="2">
        <v>20.543500000000002</v>
      </c>
      <c r="E893" s="2">
        <v>4.4219399999999999E-2</v>
      </c>
      <c r="F893" s="2">
        <v>-0.40919</v>
      </c>
      <c r="G893" s="2">
        <v>0.34364</v>
      </c>
      <c r="H893" s="2">
        <v>5.0812000000000003E-2</v>
      </c>
      <c r="I893" s="2">
        <v>3.3445999999999997E-2</v>
      </c>
      <c r="J893" s="2">
        <f t="shared" si="145"/>
        <v>0.4213054</v>
      </c>
      <c r="K893" s="2">
        <f t="shared" si="154"/>
        <v>39.517307510000002</v>
      </c>
      <c r="L893" s="2">
        <f t="shared" si="146"/>
        <v>800.68464873338928</v>
      </c>
      <c r="M893" s="1">
        <f t="shared" si="147"/>
        <v>2.5184386631077459E+25</v>
      </c>
      <c r="N893" s="2">
        <f t="shared" si="155"/>
        <v>816.17038650802465</v>
      </c>
      <c r="O893" s="2">
        <f t="shared" si="148"/>
        <v>39.558904165066238</v>
      </c>
      <c r="P893" s="2">
        <f t="shared" si="149"/>
        <v>-4.159665506623611E-2</v>
      </c>
      <c r="Q893" s="2">
        <f t="shared" si="150"/>
        <v>9.7481626410788266E-3</v>
      </c>
      <c r="R893" s="2">
        <v>902.09915230494414</v>
      </c>
      <c r="S893" s="2">
        <f t="shared" si="151"/>
        <v>39.776271373587335</v>
      </c>
      <c r="T893" s="2">
        <f t="shared" si="152"/>
        <v>-0.25896386358733281</v>
      </c>
      <c r="U893" s="2">
        <f t="shared" si="153"/>
        <v>0.37781942298666588</v>
      </c>
    </row>
    <row r="894" spans="1:21" x14ac:dyDescent="0.25">
      <c r="A894">
        <v>13254</v>
      </c>
      <c r="B894" s="2">
        <v>0.18004000000000001</v>
      </c>
      <c r="C894" s="2">
        <v>9.7999999999999997E-4</v>
      </c>
      <c r="D894" s="2">
        <v>20.9102</v>
      </c>
      <c r="E894" s="2">
        <v>5.9675600000000002E-2</v>
      </c>
      <c r="F894" s="2">
        <v>0.52412999999999998</v>
      </c>
      <c r="G894" s="2">
        <v>0.58858999999999995</v>
      </c>
      <c r="H894" s="2">
        <v>9.9534999999999998E-2</v>
      </c>
      <c r="I894" s="2">
        <v>4.0651E-2</v>
      </c>
      <c r="J894" s="2">
        <f t="shared" si="145"/>
        <v>0.68891659999999999</v>
      </c>
      <c r="K894" s="2">
        <f t="shared" si="154"/>
        <v>39.868702560000003</v>
      </c>
      <c r="L894" s="2">
        <f t="shared" si="146"/>
        <v>941.32699198612465</v>
      </c>
      <c r="M894" s="1">
        <f t="shared" si="147"/>
        <v>2.5227862206122285E+25</v>
      </c>
      <c r="N894" s="2">
        <f t="shared" si="155"/>
        <v>817.57933394072518</v>
      </c>
      <c r="O894" s="2">
        <f t="shared" si="148"/>
        <v>39.562649526056063</v>
      </c>
      <c r="P894" s="2">
        <f t="shared" si="149"/>
        <v>0.30605303394393957</v>
      </c>
      <c r="Q894" s="2">
        <f t="shared" si="150"/>
        <v>0.19736042833629977</v>
      </c>
      <c r="R894" s="2">
        <v>903.70897474138656</v>
      </c>
      <c r="S894" s="2">
        <f t="shared" si="151"/>
        <v>39.780142976421125</v>
      </c>
      <c r="T894" s="2">
        <f t="shared" si="152"/>
        <v>8.8559583578877721E-2</v>
      </c>
      <c r="U894" s="2">
        <f t="shared" si="153"/>
        <v>1.6524861659281402E-2</v>
      </c>
    </row>
    <row r="895" spans="1:21" x14ac:dyDescent="0.25">
      <c r="A895">
        <v>14284</v>
      </c>
      <c r="B895" s="2">
        <v>0.18049999999999999</v>
      </c>
      <c r="C895" s="2">
        <v>9.8999999999999999E-4</v>
      </c>
      <c r="D895" s="2">
        <v>19.984500000000001</v>
      </c>
      <c r="E895" s="2">
        <v>4.0218400000000001E-2</v>
      </c>
      <c r="F895" s="2">
        <v>-0.28614699999999998</v>
      </c>
      <c r="G895" s="2">
        <v>0.17397000000000001</v>
      </c>
      <c r="H895" s="2">
        <v>-6.8909999999999999E-2</v>
      </c>
      <c r="I895" s="2">
        <v>2.6615E-2</v>
      </c>
      <c r="J895" s="2">
        <f t="shared" si="145"/>
        <v>0.2408034</v>
      </c>
      <c r="K895" s="2">
        <f t="shared" si="154"/>
        <v>39.351124690999995</v>
      </c>
      <c r="L895" s="2">
        <f t="shared" si="146"/>
        <v>741.69429449214476</v>
      </c>
      <c r="M895" s="1">
        <f t="shared" si="147"/>
        <v>2.5296840701651754E+25</v>
      </c>
      <c r="N895" s="2">
        <f t="shared" si="155"/>
        <v>819.8147747390949</v>
      </c>
      <c r="O895" s="2">
        <f t="shared" si="148"/>
        <v>39.568578704629424</v>
      </c>
      <c r="P895" s="2">
        <f t="shared" si="149"/>
        <v>-0.21745401362942829</v>
      </c>
      <c r="Q895" s="2">
        <f t="shared" si="150"/>
        <v>0.81547307607475061</v>
      </c>
      <c r="R895" s="2">
        <v>906.26343353260427</v>
      </c>
      <c r="S895" s="2">
        <f t="shared" si="151"/>
        <v>39.786272285844731</v>
      </c>
      <c r="T895" s="2">
        <f t="shared" si="152"/>
        <v>-0.43514759484473586</v>
      </c>
      <c r="U895" s="2">
        <f t="shared" si="153"/>
        <v>3.2654868982982839</v>
      </c>
    </row>
    <row r="896" spans="1:21" x14ac:dyDescent="0.25">
      <c r="A896">
        <v>420159</v>
      </c>
      <c r="B896" s="2">
        <v>0.18073</v>
      </c>
      <c r="C896" s="2">
        <v>1.4E-3</v>
      </c>
      <c r="D896" s="2">
        <v>20.046500000000002</v>
      </c>
      <c r="E896" s="2">
        <v>3.66579E-2</v>
      </c>
      <c r="F896" s="2">
        <v>0.26889000000000002</v>
      </c>
      <c r="G896" s="2">
        <v>0.20641000000000001</v>
      </c>
      <c r="H896" s="2">
        <v>-6.2869999999999995E-2</v>
      </c>
      <c r="I896" s="2">
        <v>2.7302E-2</v>
      </c>
      <c r="J896" s="2">
        <f t="shared" si="145"/>
        <v>0.2703699</v>
      </c>
      <c r="K896" s="2">
        <f t="shared" si="154"/>
        <v>39.475809930000004</v>
      </c>
      <c r="L896" s="2">
        <f t="shared" si="146"/>
        <v>785.52857156685548</v>
      </c>
      <c r="M896" s="1">
        <f t="shared" si="147"/>
        <v>2.5331337875591374E+25</v>
      </c>
      <c r="N896" s="2">
        <f t="shared" si="155"/>
        <v>820.93275200811411</v>
      </c>
      <c r="O896" s="2">
        <f t="shared" si="148"/>
        <v>39.571537913319695</v>
      </c>
      <c r="P896" s="2">
        <f t="shared" si="149"/>
        <v>-9.5727983319690679E-2</v>
      </c>
      <c r="Q896" s="2">
        <f t="shared" si="150"/>
        <v>0.12536062215402549</v>
      </c>
      <c r="R896" s="2">
        <v>907.54109852854776</v>
      </c>
      <c r="S896" s="2">
        <f t="shared" si="151"/>
        <v>39.789331507163382</v>
      </c>
      <c r="T896" s="2">
        <f t="shared" si="152"/>
        <v>-0.31352157716337814</v>
      </c>
      <c r="U896" s="2">
        <f t="shared" si="153"/>
        <v>1.3446776594837031</v>
      </c>
    </row>
    <row r="897" spans="1:21" x14ac:dyDescent="0.25">
      <c r="A897">
        <v>330023</v>
      </c>
      <c r="B897" s="2">
        <v>0.18078</v>
      </c>
      <c r="C897" s="2">
        <v>1.4E-3</v>
      </c>
      <c r="D897" s="2">
        <v>20.103400000000001</v>
      </c>
      <c r="E897" s="2">
        <v>8.6324899999999996E-2</v>
      </c>
      <c r="F897" s="2">
        <v>-0.221277</v>
      </c>
      <c r="G897" s="2">
        <v>0.29897000000000001</v>
      </c>
      <c r="H897" s="2">
        <v>-0.164107</v>
      </c>
      <c r="I897" s="2">
        <v>5.6881000000000001E-2</v>
      </c>
      <c r="J897" s="2">
        <f t="shared" si="145"/>
        <v>0.44217590000000001</v>
      </c>
      <c r="K897" s="2">
        <f t="shared" si="154"/>
        <v>39.777527191000004</v>
      </c>
      <c r="L897" s="2">
        <f t="shared" si="146"/>
        <v>902.62100994671243</v>
      </c>
      <c r="M897" s="1">
        <f t="shared" si="147"/>
        <v>2.5338837960214633E+25</v>
      </c>
      <c r="N897" s="2">
        <f t="shared" si="155"/>
        <v>821.17581319739293</v>
      </c>
      <c r="O897" s="2">
        <f t="shared" si="148"/>
        <v>39.572180746176649</v>
      </c>
      <c r="P897" s="2">
        <f t="shared" si="149"/>
        <v>0.20534644482335551</v>
      </c>
      <c r="Q897" s="2">
        <f t="shared" si="150"/>
        <v>0.21566726939055883</v>
      </c>
      <c r="R897" s="2">
        <v>907.81889020405049</v>
      </c>
      <c r="S897" s="2">
        <f t="shared" si="151"/>
        <v>39.789996077240289</v>
      </c>
      <c r="T897" s="2">
        <f t="shared" si="152"/>
        <v>-1.246888624028486E-2</v>
      </c>
      <c r="U897" s="2">
        <f t="shared" si="153"/>
        <v>7.9517952413164132E-4</v>
      </c>
    </row>
    <row r="898" spans="1:21" x14ac:dyDescent="0.25">
      <c r="A898">
        <v>350548</v>
      </c>
      <c r="B898" s="2">
        <v>0.18082000000000001</v>
      </c>
      <c r="C898" s="2">
        <v>1.4E-3</v>
      </c>
      <c r="D898" s="2">
        <v>20.168900000000001</v>
      </c>
      <c r="E898" s="2">
        <v>3.9392700000000003E-2</v>
      </c>
      <c r="F898" s="2">
        <v>0.88839999999999997</v>
      </c>
      <c r="G898" s="2">
        <v>0.17571999999999999</v>
      </c>
      <c r="H898" s="2">
        <v>-3.2293000000000002E-2</v>
      </c>
      <c r="I898" s="2">
        <v>2.8301E-2</v>
      </c>
      <c r="J898" s="2">
        <f t="shared" si="145"/>
        <v>0.24341369999999998</v>
      </c>
      <c r="K898" s="2">
        <f t="shared" si="154"/>
        <v>39.59357189</v>
      </c>
      <c r="L898" s="2">
        <f t="shared" si="146"/>
        <v>829.30517985136908</v>
      </c>
      <c r="M898" s="1">
        <f t="shared" si="147"/>
        <v>2.5344838207625661E+25</v>
      </c>
      <c r="N898" s="2">
        <f t="shared" si="155"/>
        <v>821.37026797289889</v>
      </c>
      <c r="O898" s="2">
        <f t="shared" si="148"/>
        <v>39.572694890877642</v>
      </c>
      <c r="P898" s="2">
        <f t="shared" si="149"/>
        <v>2.0876999122357631E-2</v>
      </c>
      <c r="Q898" s="2">
        <f t="shared" si="150"/>
        <v>7.3560743503166531E-3</v>
      </c>
      <c r="R898" s="2">
        <v>908.04113342142398</v>
      </c>
      <c r="S898" s="2">
        <f t="shared" si="151"/>
        <v>39.790527610520229</v>
      </c>
      <c r="T898" s="2">
        <f t="shared" si="152"/>
        <v>-0.19695572052022925</v>
      </c>
      <c r="U898" s="2">
        <f t="shared" si="153"/>
        <v>0.65470726903025955</v>
      </c>
    </row>
    <row r="899" spans="1:21" x14ac:dyDescent="0.25">
      <c r="A899">
        <v>360112</v>
      </c>
      <c r="B899" s="2">
        <v>0.18085999999999999</v>
      </c>
      <c r="C899" s="2">
        <v>1.005E-2</v>
      </c>
      <c r="D899" s="2">
        <v>20.052499999999998</v>
      </c>
      <c r="E899" s="2">
        <v>3.5154400000000002E-2</v>
      </c>
      <c r="F899" s="2">
        <v>1.1875500000000001</v>
      </c>
      <c r="G899" s="2">
        <v>0.15705</v>
      </c>
      <c r="H899" s="2">
        <v>-6.4922999999999995E-2</v>
      </c>
      <c r="I899" s="2">
        <v>2.8917000000000002E-2</v>
      </c>
      <c r="J899" s="2">
        <f t="shared" si="145"/>
        <v>0.2211214</v>
      </c>
      <c r="K899" s="2">
        <f t="shared" si="154"/>
        <v>39.623278839999998</v>
      </c>
      <c r="L899" s="2">
        <f t="shared" si="146"/>
        <v>840.72849634118518</v>
      </c>
      <c r="M899" s="1">
        <f t="shared" si="147"/>
        <v>2.5350838614771547E+25</v>
      </c>
      <c r="N899" s="2">
        <f t="shared" si="155"/>
        <v>821.56472792505917</v>
      </c>
      <c r="O899" s="2">
        <f t="shared" si="148"/>
        <v>39.57320892755456</v>
      </c>
      <c r="P899" s="2">
        <f t="shared" si="149"/>
        <v>5.0069912445437126E-2</v>
      </c>
      <c r="Q899" s="2">
        <f t="shared" si="150"/>
        <v>5.1273399552354132E-2</v>
      </c>
      <c r="R899" s="2">
        <v>908.26338541785606</v>
      </c>
      <c r="S899" s="2">
        <f t="shared" si="151"/>
        <v>39.79105903471217</v>
      </c>
      <c r="T899" s="2">
        <f t="shared" si="152"/>
        <v>-0.1677801947121722</v>
      </c>
      <c r="U899" s="2">
        <f t="shared" si="153"/>
        <v>0.57573129547126767</v>
      </c>
    </row>
    <row r="900" spans="1:21" x14ac:dyDescent="0.25">
      <c r="A900">
        <v>17215</v>
      </c>
      <c r="B900" s="2">
        <v>0.18092</v>
      </c>
      <c r="C900" s="2">
        <v>9.8999999999999999E-4</v>
      </c>
      <c r="D900" s="2">
        <v>20.363800000000001</v>
      </c>
      <c r="E900" s="2">
        <v>6.7170400000000005E-2</v>
      </c>
      <c r="F900" s="2">
        <v>0.29116999999999998</v>
      </c>
      <c r="G900" s="2">
        <v>0.42536000000000002</v>
      </c>
      <c r="H900" s="2">
        <v>2.0215E-2</v>
      </c>
      <c r="I900" s="2">
        <v>3.9994000000000002E-2</v>
      </c>
      <c r="J900" s="2">
        <f t="shared" si="145"/>
        <v>0.53252440000000001</v>
      </c>
      <c r="K900" s="2">
        <f t="shared" si="154"/>
        <v>39.536329039999998</v>
      </c>
      <c r="L900" s="2">
        <f t="shared" si="146"/>
        <v>807.72924607340838</v>
      </c>
      <c r="M900" s="1">
        <f t="shared" si="147"/>
        <v>2.5359839524974001E+25</v>
      </c>
      <c r="N900" s="2">
        <f t="shared" si="155"/>
        <v>821.85642755890274</v>
      </c>
      <c r="O900" s="2">
        <f t="shared" si="148"/>
        <v>39.573979780127914</v>
      </c>
      <c r="P900" s="2">
        <f t="shared" si="149"/>
        <v>-3.7650740127915583E-2</v>
      </c>
      <c r="Q900" s="2">
        <f t="shared" si="150"/>
        <v>4.9988259109563253E-3</v>
      </c>
      <c r="R900" s="2">
        <v>908.59677987228702</v>
      </c>
      <c r="S900" s="2">
        <f t="shared" si="151"/>
        <v>39.791855966563325</v>
      </c>
      <c r="T900" s="2">
        <f t="shared" si="152"/>
        <v>-0.25552692656332709</v>
      </c>
      <c r="U900" s="2">
        <f t="shared" si="153"/>
        <v>0.23024717973455849</v>
      </c>
    </row>
    <row r="901" spans="1:21" x14ac:dyDescent="0.25">
      <c r="A901">
        <v>370595</v>
      </c>
      <c r="B901" s="2">
        <v>0.18126</v>
      </c>
      <c r="C901" s="2">
        <v>1.005E-2</v>
      </c>
      <c r="D901" s="2">
        <v>20.2044</v>
      </c>
      <c r="E901" s="2">
        <v>3.54743E-2</v>
      </c>
      <c r="F901" s="2">
        <v>-5.8569000000000003E-2</v>
      </c>
      <c r="G901" s="2">
        <v>0.16314999999999999</v>
      </c>
      <c r="H901" s="2">
        <v>-8.4583000000000005E-2</v>
      </c>
      <c r="I901" s="2">
        <v>2.7216000000000001E-2</v>
      </c>
      <c r="J901" s="2">
        <f t="shared" si="145"/>
        <v>0.22584029999999997</v>
      </c>
      <c r="K901" s="2">
        <f t="shared" si="154"/>
        <v>39.653535146999999</v>
      </c>
      <c r="L901" s="2">
        <f t="shared" si="146"/>
        <v>852.52481550373648</v>
      </c>
      <c r="M901" s="1">
        <f t="shared" si="147"/>
        <v>2.5410851469714074E+25</v>
      </c>
      <c r="N901" s="2">
        <f t="shared" si="155"/>
        <v>823.50961209998081</v>
      </c>
      <c r="O901" s="2">
        <f t="shared" si="148"/>
        <v>39.57834336335533</v>
      </c>
      <c r="P901" s="2">
        <f t="shared" si="149"/>
        <v>7.5191783644669385E-2</v>
      </c>
      <c r="Q901" s="2">
        <f t="shared" si="150"/>
        <v>0.1108505595907637</v>
      </c>
      <c r="R901" s="2">
        <v>910.48638813473167</v>
      </c>
      <c r="S901" s="2">
        <f t="shared" si="151"/>
        <v>39.79636728716121</v>
      </c>
      <c r="T901" s="2">
        <f t="shared" si="152"/>
        <v>-0.14283214016121093</v>
      </c>
      <c r="U901" s="2">
        <f t="shared" si="153"/>
        <v>0.39998987961312288</v>
      </c>
    </row>
    <row r="902" spans="1:21" x14ac:dyDescent="0.25">
      <c r="A902">
        <v>15443</v>
      </c>
      <c r="B902" s="2">
        <v>0.18135999999999999</v>
      </c>
      <c r="C902" s="2">
        <v>9.8999999999999999E-4</v>
      </c>
      <c r="D902" s="2">
        <v>19.958300000000001</v>
      </c>
      <c r="E902" s="2">
        <v>4.0952299999999997E-2</v>
      </c>
      <c r="F902" s="2">
        <v>1.5815399999999999</v>
      </c>
      <c r="G902" s="2">
        <v>0.18332000000000001</v>
      </c>
      <c r="H902" s="2">
        <v>-3.8573000000000003E-2</v>
      </c>
      <c r="I902" s="2">
        <v>2.4837000000000001E-2</v>
      </c>
      <c r="J902" s="2">
        <f t="shared" si="145"/>
        <v>0.24910930000000001</v>
      </c>
      <c r="K902" s="2">
        <f t="shared" si="154"/>
        <v>39.504519869999996</v>
      </c>
      <c r="L902" s="2">
        <f t="shared" si="146"/>
        <v>795.98333264708151</v>
      </c>
      <c r="M902" s="1">
        <f t="shared" si="147"/>
        <v>2.5425857178139847E+25</v>
      </c>
      <c r="N902" s="2">
        <f t="shared" si="155"/>
        <v>823.99591399111273</v>
      </c>
      <c r="O902" s="2">
        <f t="shared" si="148"/>
        <v>39.579625290673007</v>
      </c>
      <c r="P902" s="2">
        <f t="shared" si="149"/>
        <v>-7.5105420673011736E-2</v>
      </c>
      <c r="Q902" s="2">
        <f t="shared" si="150"/>
        <v>9.0899748841921965E-2</v>
      </c>
      <c r="R902" s="2">
        <v>911.04227592899429</v>
      </c>
      <c r="S902" s="2">
        <f t="shared" si="151"/>
        <v>39.797692652025695</v>
      </c>
      <c r="T902" s="2">
        <f t="shared" si="152"/>
        <v>-0.29317278202569952</v>
      </c>
      <c r="U902" s="2">
        <f t="shared" si="153"/>
        <v>1.385056257527324</v>
      </c>
    </row>
    <row r="903" spans="1:21" x14ac:dyDescent="0.25">
      <c r="A903">
        <v>1339392</v>
      </c>
      <c r="B903" s="2">
        <v>0.18145</v>
      </c>
      <c r="C903" s="2">
        <v>1.1000000000000001E-3</v>
      </c>
      <c r="D903" s="2">
        <v>20.0776</v>
      </c>
      <c r="E903" s="2">
        <v>9.7950300000000004E-2</v>
      </c>
      <c r="F903" s="2">
        <v>-0.48036299999999998</v>
      </c>
      <c r="G903" s="2">
        <v>0.60514999999999997</v>
      </c>
      <c r="H903" s="2">
        <v>-5.5085000000000002E-2</v>
      </c>
      <c r="I903" s="2">
        <v>5.6148999999999998E-2</v>
      </c>
      <c r="J903" s="2">
        <f t="shared" ref="J903:J966" si="156">PeakMagnitudeError+StretchError+ColorError</f>
        <v>0.75924930000000002</v>
      </c>
      <c r="K903" s="2">
        <f t="shared" si="154"/>
        <v>39.372402688999998</v>
      </c>
      <c r="L903" s="2">
        <f t="shared" ref="L903:L966" si="157">10^((ObservedDistanceModuli-25)/5)</f>
        <v>748.99779264225526</v>
      </c>
      <c r="M903" s="1">
        <f t="shared" ref="M903:M966" si="158">-(RedShift*Age*(-2*InitialTangentVelocity+UniverseAcceleration*Age))/(2+RedShift)*(1+RedShift)</f>
        <v>2.5439363168676329E+25</v>
      </c>
      <c r="N903" s="2">
        <f t="shared" si="155"/>
        <v>824.43361333546488</v>
      </c>
      <c r="O903" s="2">
        <f t="shared" ref="O903:O966" si="159">(LOG10(T2LuminousDistance)*5+25)</f>
        <v>39.580778451371117</v>
      </c>
      <c r="P903" s="2">
        <f t="shared" ref="P903:P966" si="160">ObservedDistanceModuli-T2DistanceModuli</f>
        <v>-0.20837576237111932</v>
      </c>
      <c r="Q903" s="2">
        <f t="shared" ref="Q903:Q966" si="161">(ObservedDistanceModuli-T2DistanceModuli)^2/TotalError^2</f>
        <v>7.5322652116243158E-2</v>
      </c>
      <c r="R903" s="2">
        <v>911.54262182575485</v>
      </c>
      <c r="S903" s="2">
        <f t="shared" ref="S903:S966" si="162">(LOG10(ΛCDMLuminousDistance)*5+25)</f>
        <v>39.798884900835247</v>
      </c>
      <c r="T903" s="2">
        <f t="shared" ref="T903:T966" si="163">ObservedDistanceModuli-ΛCDMDistanceModuli</f>
        <v>-0.42648221183524981</v>
      </c>
      <c r="U903" s="2">
        <f t="shared" ref="U903:U966" si="164">(ObservedDistanceModuli-ΛCDMDistanceModuli)^2/TotalError^2</f>
        <v>0.31552446816076113</v>
      </c>
    </row>
    <row r="904" spans="1:21" x14ac:dyDescent="0.25">
      <c r="A904">
        <v>17332</v>
      </c>
      <c r="B904" s="2">
        <v>0.18217</v>
      </c>
      <c r="C904" s="2">
        <v>9.8999999999999999E-4</v>
      </c>
      <c r="D904" s="2">
        <v>20.4513</v>
      </c>
      <c r="E904" s="2">
        <v>5.3515E-2</v>
      </c>
      <c r="F904" s="2">
        <v>-0.20819599999999999</v>
      </c>
      <c r="G904" s="2">
        <v>0.27495000000000003</v>
      </c>
      <c r="H904" s="2">
        <v>4.0662999999999998E-2</v>
      </c>
      <c r="I904" s="2">
        <v>3.5479999999999998E-2</v>
      </c>
      <c r="J904" s="2">
        <f t="shared" si="156"/>
        <v>0.36394500000000002</v>
      </c>
      <c r="K904" s="2">
        <f t="shared" si="154"/>
        <v>39.486419998000002</v>
      </c>
      <c r="L904" s="2">
        <f t="shared" si="157"/>
        <v>789.37614818179941</v>
      </c>
      <c r="M904" s="1">
        <f t="shared" si="158"/>
        <v>2.5547440171033023E+25</v>
      </c>
      <c r="N904" s="2">
        <f t="shared" si="155"/>
        <v>827.93615044618582</v>
      </c>
      <c r="O904" s="2">
        <f t="shared" si="159"/>
        <v>39.58998422874263</v>
      </c>
      <c r="P904" s="2">
        <f t="shared" si="160"/>
        <v>-0.10356423074262722</v>
      </c>
      <c r="Q904" s="2">
        <f t="shared" si="161"/>
        <v>8.0974458562411186E-2</v>
      </c>
      <c r="R904" s="2">
        <v>915.54698731958888</v>
      </c>
      <c r="S904" s="2">
        <f t="shared" si="162"/>
        <v>39.808403189447262</v>
      </c>
      <c r="T904" s="2">
        <f t="shared" si="163"/>
        <v>-0.32198319144725929</v>
      </c>
      <c r="U904" s="2">
        <f t="shared" si="164"/>
        <v>0.78269919456170456</v>
      </c>
    </row>
    <row r="905" spans="1:21" x14ac:dyDescent="0.25">
      <c r="A905">
        <v>1580</v>
      </c>
      <c r="B905" s="2">
        <v>0.18229000000000001</v>
      </c>
      <c r="C905" s="2">
        <v>9.8999999999999999E-4</v>
      </c>
      <c r="D905" s="2">
        <v>20.067499999999999</v>
      </c>
      <c r="E905" s="2">
        <v>6.5851999999999994E-2</v>
      </c>
      <c r="F905" s="2">
        <v>0.89187000000000005</v>
      </c>
      <c r="G905" s="2">
        <v>0.23669999999999999</v>
      </c>
      <c r="H905" s="2">
        <v>-3.1182999999999999E-2</v>
      </c>
      <c r="I905" s="2">
        <v>3.0946000000000001E-2</v>
      </c>
      <c r="J905" s="2">
        <f t="shared" si="156"/>
        <v>0.33349799999999996</v>
      </c>
      <c r="K905" s="2">
        <f t="shared" si="154"/>
        <v>39.48920768</v>
      </c>
      <c r="L905" s="2">
        <f t="shared" si="157"/>
        <v>790.39018030442639</v>
      </c>
      <c r="M905" s="1">
        <f t="shared" si="158"/>
        <v>2.5565458028455711E+25</v>
      </c>
      <c r="N905" s="2">
        <f t="shared" si="155"/>
        <v>828.52006943822414</v>
      </c>
      <c r="O905" s="2">
        <f t="shared" si="159"/>
        <v>39.59151516450526</v>
      </c>
      <c r="P905" s="2">
        <f t="shared" si="160"/>
        <v>-0.1023074845052605</v>
      </c>
      <c r="Q905" s="2">
        <f t="shared" si="161"/>
        <v>9.410839041658034E-2</v>
      </c>
      <c r="R905" s="2">
        <v>916.21465771529097</v>
      </c>
      <c r="S905" s="2">
        <f t="shared" si="162"/>
        <v>39.809986176962099</v>
      </c>
      <c r="T905" s="2">
        <f t="shared" si="163"/>
        <v>-0.32077849696209881</v>
      </c>
      <c r="U905" s="2">
        <f t="shared" si="164"/>
        <v>0.92517529804881815</v>
      </c>
    </row>
    <row r="906" spans="1:21" x14ac:dyDescent="0.25">
      <c r="A906">
        <v>1250017</v>
      </c>
      <c r="B906" s="2">
        <v>0.18231</v>
      </c>
      <c r="C906" s="2">
        <v>1.1100000000000001E-3</v>
      </c>
      <c r="D906" s="2">
        <v>20.053599999999999</v>
      </c>
      <c r="E906" s="2">
        <v>4.2788899999999998E-2</v>
      </c>
      <c r="F906" s="2">
        <v>0.96140000000000003</v>
      </c>
      <c r="G906" s="2">
        <v>0.15311</v>
      </c>
      <c r="H906" s="2">
        <v>-0.110221</v>
      </c>
      <c r="I906" s="2">
        <v>2.7511000000000001E-2</v>
      </c>
      <c r="J906" s="2">
        <f t="shared" si="156"/>
        <v>0.22340989999999999</v>
      </c>
      <c r="K906" s="2">
        <f t="shared" si="154"/>
        <v>39.732917529999995</v>
      </c>
      <c r="L906" s="2">
        <f t="shared" si="157"/>
        <v>884.26717945735538</v>
      </c>
      <c r="M906" s="1">
        <f t="shared" si="158"/>
        <v>2.5568461144184951E+25</v>
      </c>
      <c r="N906" s="2">
        <f t="shared" si="155"/>
        <v>828.61739379086237</v>
      </c>
      <c r="O906" s="2">
        <f t="shared" si="159"/>
        <v>39.591770227409164</v>
      </c>
      <c r="P906" s="2">
        <f t="shared" si="160"/>
        <v>0.14114730259083075</v>
      </c>
      <c r="Q906" s="2">
        <f t="shared" si="161"/>
        <v>0.39915386374885631</v>
      </c>
      <c r="R906" s="2">
        <v>916.32594378259273</v>
      </c>
      <c r="S906" s="2">
        <f t="shared" si="162"/>
        <v>39.810249914229161</v>
      </c>
      <c r="T906" s="2">
        <f t="shared" si="163"/>
        <v>-7.7332384229165996E-2</v>
      </c>
      <c r="U906" s="2">
        <f t="shared" si="164"/>
        <v>0.11981687043936348</v>
      </c>
    </row>
    <row r="907" spans="1:21" x14ac:dyDescent="0.25">
      <c r="A907">
        <v>15453</v>
      </c>
      <c r="B907" s="2">
        <v>0.18251999999999999</v>
      </c>
      <c r="C907" s="2">
        <v>1.1100000000000001E-3</v>
      </c>
      <c r="D907" s="2">
        <v>20.308499999999999</v>
      </c>
      <c r="E907" s="2">
        <v>4.3359300000000003E-2</v>
      </c>
      <c r="F907" s="2">
        <v>1.14628</v>
      </c>
      <c r="G907" s="2">
        <v>0.25570999999999999</v>
      </c>
      <c r="H907" s="2">
        <v>-3.8191999999999997E-2</v>
      </c>
      <c r="I907" s="2">
        <v>2.8899000000000001E-2</v>
      </c>
      <c r="J907" s="2">
        <f t="shared" si="156"/>
        <v>0.32796829999999999</v>
      </c>
      <c r="K907" s="2">
        <f t="shared" si="154"/>
        <v>39.789544120000002</v>
      </c>
      <c r="L907" s="2">
        <f t="shared" si="157"/>
        <v>907.62996188828981</v>
      </c>
      <c r="M907" s="1">
        <f t="shared" si="158"/>
        <v>2.5599996265195518E+25</v>
      </c>
      <c r="N907" s="2">
        <f t="shared" si="155"/>
        <v>829.63937746196802</v>
      </c>
      <c r="O907" s="2">
        <f t="shared" si="159"/>
        <v>39.594446784700203</v>
      </c>
      <c r="P907" s="2">
        <f t="shared" si="160"/>
        <v>0.19509733529979911</v>
      </c>
      <c r="Q907" s="2">
        <f t="shared" si="161"/>
        <v>0.35386608233046762</v>
      </c>
      <c r="R907" s="2">
        <v>917.49457974346615</v>
      </c>
      <c r="S907" s="2">
        <f t="shared" si="162"/>
        <v>39.813017536312969</v>
      </c>
      <c r="T907" s="2">
        <f t="shared" si="163"/>
        <v>-2.3473416312967288E-2</v>
      </c>
      <c r="U907" s="2">
        <f t="shared" si="164"/>
        <v>5.1225813630113035E-3</v>
      </c>
    </row>
    <row r="908" spans="1:21" x14ac:dyDescent="0.25">
      <c r="A908">
        <v>17391</v>
      </c>
      <c r="B908" s="2">
        <v>0.18360000000000001</v>
      </c>
      <c r="C908" s="2">
        <v>1.1100000000000001E-3</v>
      </c>
      <c r="D908" s="2">
        <v>20.426200000000001</v>
      </c>
      <c r="E908" s="2">
        <v>6.9301500000000002E-2</v>
      </c>
      <c r="F908" s="2">
        <v>0.34172999999999998</v>
      </c>
      <c r="G908" s="2">
        <v>0.65900000000000003</v>
      </c>
      <c r="H908" s="2">
        <v>2.4237999999999999E-2</v>
      </c>
      <c r="I908" s="2">
        <v>4.6001E-2</v>
      </c>
      <c r="J908" s="2">
        <f t="shared" si="156"/>
        <v>0.7743025</v>
      </c>
      <c r="K908" s="2">
        <f t="shared" si="154"/>
        <v>39.593569369999997</v>
      </c>
      <c r="L908" s="2">
        <f t="shared" si="157"/>
        <v>829.30421744087096</v>
      </c>
      <c r="M908" s="1">
        <f t="shared" si="158"/>
        <v>2.5762246242073092E+25</v>
      </c>
      <c r="N908" s="2">
        <f t="shared" si="155"/>
        <v>834.89754111228604</v>
      </c>
      <c r="O908" s="2">
        <f t="shared" si="159"/>
        <v>39.608165909994014</v>
      </c>
      <c r="P908" s="2">
        <f t="shared" si="160"/>
        <v>-1.4596539994016666E-2</v>
      </c>
      <c r="Q908" s="2">
        <f t="shared" si="161"/>
        <v>3.5536816535419459E-4</v>
      </c>
      <c r="R908" s="2">
        <v>923.50852031423949</v>
      </c>
      <c r="S908" s="2">
        <f t="shared" si="162"/>
        <v>39.827204533036081</v>
      </c>
      <c r="T908" s="2">
        <f t="shared" si="163"/>
        <v>-0.23363516303608378</v>
      </c>
      <c r="U908" s="2">
        <f t="shared" si="164"/>
        <v>9.1044788195090751E-2</v>
      </c>
    </row>
    <row r="909" spans="1:21" x14ac:dyDescent="0.25">
      <c r="A909">
        <v>1257695</v>
      </c>
      <c r="B909" s="2">
        <v>0.18375</v>
      </c>
      <c r="C909" s="2">
        <v>1.1100000000000001E-3</v>
      </c>
      <c r="D909" s="2">
        <v>20.090299999999999</v>
      </c>
      <c r="E909" s="2">
        <v>3.1770800000000002E-2</v>
      </c>
      <c r="F909" s="2">
        <v>0.37884000000000001</v>
      </c>
      <c r="G909" s="2">
        <v>9.0940999999999994E-2</v>
      </c>
      <c r="H909" s="2">
        <v>-0.128418</v>
      </c>
      <c r="I909" s="2">
        <v>2.5610999999999998E-2</v>
      </c>
      <c r="J909" s="2">
        <f t="shared" si="156"/>
        <v>0.1483228</v>
      </c>
      <c r="K909" s="2">
        <f t="shared" si="154"/>
        <v>39.740937819999999</v>
      </c>
      <c r="L909" s="2">
        <f t="shared" si="157"/>
        <v>887.53924156221558</v>
      </c>
      <c r="M909" s="1">
        <f t="shared" si="158"/>
        <v>2.5784790139575356E+25</v>
      </c>
      <c r="N909" s="2">
        <f t="shared" si="155"/>
        <v>835.62813907392615</v>
      </c>
      <c r="O909" s="2">
        <f t="shared" si="159"/>
        <v>39.610065280277411</v>
      </c>
      <c r="P909" s="2">
        <f t="shared" si="160"/>
        <v>0.1308725397225885</v>
      </c>
      <c r="Q909" s="2">
        <f t="shared" si="161"/>
        <v>0.77854053668778644</v>
      </c>
      <c r="R909" s="2">
        <v>924.34429445903129</v>
      </c>
      <c r="S909" s="2">
        <f t="shared" si="162"/>
        <v>39.829168824353282</v>
      </c>
      <c r="T909" s="2">
        <f t="shared" si="163"/>
        <v>-8.8231004353282572E-2</v>
      </c>
      <c r="U909" s="2">
        <f t="shared" si="164"/>
        <v>0.35385604169509333</v>
      </c>
    </row>
    <row r="910" spans="1:21" x14ac:dyDescent="0.25">
      <c r="A910">
        <v>17168</v>
      </c>
      <c r="B910" s="2">
        <v>0.18389</v>
      </c>
      <c r="C910" s="2">
        <v>9.8999999999999999E-4</v>
      </c>
      <c r="D910" s="2">
        <v>20.3566</v>
      </c>
      <c r="E910" s="2">
        <v>4.4963500000000003E-2</v>
      </c>
      <c r="F910" s="2">
        <v>0.54542000000000002</v>
      </c>
      <c r="G910" s="2">
        <v>0.31480000000000002</v>
      </c>
      <c r="H910" s="2">
        <v>-3.8295999999999997E-2</v>
      </c>
      <c r="I910" s="2">
        <v>3.3561000000000001E-2</v>
      </c>
      <c r="J910" s="2">
        <f t="shared" si="156"/>
        <v>0.39332450000000002</v>
      </c>
      <c r="K910" s="2">
        <f t="shared" si="154"/>
        <v>39.749643219999996</v>
      </c>
      <c r="L910" s="2">
        <f t="shared" si="157"/>
        <v>891.10451472669251</v>
      </c>
      <c r="M910" s="1">
        <f t="shared" si="158"/>
        <v>2.5805833129076027E+25</v>
      </c>
      <c r="N910" s="2">
        <f t="shared" si="155"/>
        <v>836.31009591987345</v>
      </c>
      <c r="O910" s="2">
        <f t="shared" si="159"/>
        <v>39.611836698056592</v>
      </c>
      <c r="P910" s="2">
        <f t="shared" si="160"/>
        <v>0.13780652194340348</v>
      </c>
      <c r="Q910" s="2">
        <f t="shared" si="161"/>
        <v>0.1227545348992013</v>
      </c>
      <c r="R910" s="2">
        <v>925.12446130864544</v>
      </c>
      <c r="S910" s="2">
        <f t="shared" si="162"/>
        <v>39.831000821659487</v>
      </c>
      <c r="T910" s="2">
        <f t="shared" si="163"/>
        <v>-8.1357601659490797E-2</v>
      </c>
      <c r="U910" s="2">
        <f t="shared" si="164"/>
        <v>4.2785269958917467E-2</v>
      </c>
    </row>
    <row r="911" spans="1:21" x14ac:dyDescent="0.25">
      <c r="A911">
        <v>20048</v>
      </c>
      <c r="B911" s="2">
        <v>0.18401999999999999</v>
      </c>
      <c r="C911" s="2">
        <v>9.8999999999999999E-4</v>
      </c>
      <c r="D911" s="2">
        <v>20.672699999999999</v>
      </c>
      <c r="E911" s="2">
        <v>5.5965500000000001E-2</v>
      </c>
      <c r="F911" s="2">
        <v>-0.67676199999999997</v>
      </c>
      <c r="G911" s="2">
        <v>0.52153000000000005</v>
      </c>
      <c r="H911" s="2">
        <v>1.9531E-2</v>
      </c>
      <c r="I911" s="2">
        <v>4.0690999999999998E-2</v>
      </c>
      <c r="J911" s="2">
        <f t="shared" si="156"/>
        <v>0.61818650000000008</v>
      </c>
      <c r="K911" s="2">
        <f t="shared" si="154"/>
        <v>39.705083955999996</v>
      </c>
      <c r="L911" s="2">
        <f t="shared" si="157"/>
        <v>873.00512087823483</v>
      </c>
      <c r="M911" s="1">
        <f t="shared" si="158"/>
        <v>2.582537479261916E+25</v>
      </c>
      <c r="N911" s="2">
        <f t="shared" si="155"/>
        <v>836.94339810509825</v>
      </c>
      <c r="O911" s="2">
        <f t="shared" si="159"/>
        <v>39.613480439776154</v>
      </c>
      <c r="P911" s="2">
        <f t="shared" si="160"/>
        <v>9.1603516223841552E-2</v>
      </c>
      <c r="Q911" s="2">
        <f t="shared" si="161"/>
        <v>2.195761953196813E-2</v>
      </c>
      <c r="R911" s="2">
        <v>925.84899788481619</v>
      </c>
      <c r="S911" s="2">
        <f t="shared" si="162"/>
        <v>39.832700804182068</v>
      </c>
      <c r="T911" s="2">
        <f t="shared" si="163"/>
        <v>-0.12761684818207186</v>
      </c>
      <c r="U911" s="2">
        <f t="shared" si="164"/>
        <v>4.2616423098513746E-2</v>
      </c>
    </row>
    <row r="912" spans="1:21" x14ac:dyDescent="0.25">
      <c r="A912">
        <v>1296321</v>
      </c>
      <c r="B912" s="2">
        <v>0.18457999999999999</v>
      </c>
      <c r="C912" s="2">
        <v>1.1100000000000001E-3</v>
      </c>
      <c r="D912" s="2">
        <v>20.942499999999999</v>
      </c>
      <c r="E912" s="2">
        <v>3.8732099999999998E-2</v>
      </c>
      <c r="F912" s="2">
        <v>0.47011999999999998</v>
      </c>
      <c r="G912" s="2">
        <v>0.20132</v>
      </c>
      <c r="H912" s="2">
        <v>7.1635000000000004E-2</v>
      </c>
      <c r="I912" s="2">
        <v>2.9024000000000001E-2</v>
      </c>
      <c r="J912" s="2">
        <f t="shared" si="156"/>
        <v>0.26907609999999998</v>
      </c>
      <c r="K912" s="2">
        <f t="shared" si="154"/>
        <v>39.98039009</v>
      </c>
      <c r="L912" s="2">
        <f t="shared" si="157"/>
        <v>991.00995698770396</v>
      </c>
      <c r="M912" s="1">
        <f t="shared" si="158"/>
        <v>2.5909573465889766E+25</v>
      </c>
      <c r="N912" s="2">
        <f t="shared" si="155"/>
        <v>839.67209127175784</v>
      </c>
      <c r="O912" s="2">
        <f t="shared" si="159"/>
        <v>39.620548592485633</v>
      </c>
      <c r="P912" s="2">
        <f t="shared" si="160"/>
        <v>0.35984149751436689</v>
      </c>
      <c r="Q912" s="2">
        <f t="shared" si="161"/>
        <v>1.7884312182384225</v>
      </c>
      <c r="R912" s="2">
        <v>928.97113420948222</v>
      </c>
      <c r="S912" s="2">
        <f t="shared" si="162"/>
        <v>39.840011097157102</v>
      </c>
      <c r="T912" s="2">
        <f t="shared" si="163"/>
        <v>0.14037899284289779</v>
      </c>
      <c r="U912" s="2">
        <f t="shared" si="164"/>
        <v>0.272178612415929</v>
      </c>
    </row>
    <row r="913" spans="1:21" x14ac:dyDescent="0.25">
      <c r="A913">
        <v>15421</v>
      </c>
      <c r="B913" s="2">
        <v>0.18459</v>
      </c>
      <c r="C913" s="2">
        <v>9.8999999999999999E-4</v>
      </c>
      <c r="D913" s="2">
        <v>20.387799999999999</v>
      </c>
      <c r="E913" s="2">
        <v>3.3936399999999999E-2</v>
      </c>
      <c r="F913" s="2">
        <v>0.20985000000000001</v>
      </c>
      <c r="G913" s="2">
        <v>0.26484000000000002</v>
      </c>
      <c r="H913" s="2">
        <v>-4.4165000000000003E-2</v>
      </c>
      <c r="I913" s="2">
        <v>2.6269000000000001E-2</v>
      </c>
      <c r="J913" s="2">
        <f t="shared" si="156"/>
        <v>0.32504539999999998</v>
      </c>
      <c r="K913" s="2">
        <f t="shared" si="154"/>
        <v>39.749884399999999</v>
      </c>
      <c r="L913" s="2">
        <f t="shared" si="157"/>
        <v>891.20349296905397</v>
      </c>
      <c r="M913" s="1">
        <f t="shared" si="158"/>
        <v>2.5911077296759106E+25</v>
      </c>
      <c r="N913" s="2">
        <f t="shared" si="155"/>
        <v>839.72082711114319</v>
      </c>
      <c r="O913" s="2">
        <f t="shared" si="159"/>
        <v>39.620674624374239</v>
      </c>
      <c r="P913" s="2">
        <f t="shared" si="160"/>
        <v>0.12920977562576041</v>
      </c>
      <c r="Q913" s="2">
        <f t="shared" si="161"/>
        <v>0.15801659381659969</v>
      </c>
      <c r="R913" s="2">
        <v>929.02690221239652</v>
      </c>
      <c r="S913" s="2">
        <f t="shared" si="162"/>
        <v>39.840141451094318</v>
      </c>
      <c r="T913" s="2">
        <f t="shared" si="163"/>
        <v>-9.0257051094319252E-2</v>
      </c>
      <c r="U913" s="2">
        <f t="shared" si="164"/>
        <v>7.7103524623036504E-2</v>
      </c>
    </row>
    <row r="914" spans="1:21" x14ac:dyDescent="0.25">
      <c r="A914">
        <v>8213</v>
      </c>
      <c r="B914" s="2">
        <v>0.18484</v>
      </c>
      <c r="C914" s="2">
        <v>9.8999999999999999E-4</v>
      </c>
      <c r="D914" s="2">
        <v>20.8596</v>
      </c>
      <c r="E914" s="2">
        <v>4.8581600000000003E-2</v>
      </c>
      <c r="F914" s="2">
        <v>-0.64794600000000002</v>
      </c>
      <c r="G914" s="2">
        <v>0.34005000000000002</v>
      </c>
      <c r="H914" s="2">
        <v>0.16145999999999999</v>
      </c>
      <c r="I914" s="2">
        <v>3.8723E-2</v>
      </c>
      <c r="J914" s="2">
        <f t="shared" si="156"/>
        <v>0.42735460000000003</v>
      </c>
      <c r="K914" s="2">
        <f t="shared" si="154"/>
        <v>39.451982137999998</v>
      </c>
      <c r="L914" s="2">
        <f t="shared" si="157"/>
        <v>776.9560049161214</v>
      </c>
      <c r="M914" s="1">
        <f t="shared" si="158"/>
        <v>2.594867629598344E+25</v>
      </c>
      <c r="N914" s="2">
        <f t="shared" si="155"/>
        <v>840.93932769163268</v>
      </c>
      <c r="O914" s="2">
        <f t="shared" si="159"/>
        <v>39.623823316687265</v>
      </c>
      <c r="P914" s="2">
        <f t="shared" si="160"/>
        <v>-0.17184117868726645</v>
      </c>
      <c r="Q914" s="2">
        <f t="shared" si="161"/>
        <v>0.16168797421838438</v>
      </c>
      <c r="R914" s="2">
        <v>930.42127976112215</v>
      </c>
      <c r="S914" s="2">
        <f t="shared" si="162"/>
        <v>39.843398173139505</v>
      </c>
      <c r="T914" s="2">
        <f t="shared" si="163"/>
        <v>-0.39141603513950685</v>
      </c>
      <c r="U914" s="2">
        <f t="shared" si="164"/>
        <v>0.83888119844523579</v>
      </c>
    </row>
    <row r="915" spans="1:21" x14ac:dyDescent="0.25">
      <c r="A915">
        <v>15461</v>
      </c>
      <c r="B915" s="2">
        <v>0.18493000000000001</v>
      </c>
      <c r="C915" s="2">
        <v>9.8999999999999999E-4</v>
      </c>
      <c r="D915" s="2">
        <v>20.1265</v>
      </c>
      <c r="E915" s="2">
        <v>4.4920500000000002E-2</v>
      </c>
      <c r="F915" s="2">
        <v>-0.16353899999999999</v>
      </c>
      <c r="G915" s="2">
        <v>0.21188000000000001</v>
      </c>
      <c r="H915" s="2">
        <v>-0.109307</v>
      </c>
      <c r="I915" s="2">
        <v>2.7023999999999999E-2</v>
      </c>
      <c r="J915" s="2">
        <f t="shared" si="156"/>
        <v>0.28382449999999998</v>
      </c>
      <c r="K915" s="2">
        <f t="shared" si="154"/>
        <v>39.637590677000006</v>
      </c>
      <c r="L915" s="2">
        <f t="shared" si="157"/>
        <v>846.28790761519008</v>
      </c>
      <c r="M915" s="1">
        <f t="shared" si="158"/>
        <v>2.5962213454864127E+25</v>
      </c>
      <c r="N915" s="2">
        <f t="shared" si="155"/>
        <v>841.37803713322921</v>
      </c>
      <c r="O915" s="2">
        <f t="shared" si="159"/>
        <v>39.624955856230315</v>
      </c>
      <c r="P915" s="2">
        <f t="shared" si="160"/>
        <v>1.2634820769690691E-2</v>
      </c>
      <c r="Q915" s="2">
        <f t="shared" si="161"/>
        <v>1.9817022770167608E-3</v>
      </c>
      <c r="R915" s="2">
        <v>930.92333921675731</v>
      </c>
      <c r="S915" s="2">
        <f t="shared" si="162"/>
        <v>39.844569593274365</v>
      </c>
      <c r="T915" s="2">
        <f t="shared" si="163"/>
        <v>-0.20697891627435894</v>
      </c>
      <c r="U915" s="2">
        <f t="shared" si="164"/>
        <v>0.53180504682438179</v>
      </c>
    </row>
    <row r="916" spans="1:21" x14ac:dyDescent="0.25">
      <c r="A916">
        <v>1336453</v>
      </c>
      <c r="B916" s="2">
        <v>0.18506</v>
      </c>
      <c r="C916" s="2">
        <v>1.1100000000000001E-3</v>
      </c>
      <c r="D916" s="2">
        <v>20.186699999999998</v>
      </c>
      <c r="E916" s="2">
        <v>3.75032E-2</v>
      </c>
      <c r="F916" s="2">
        <v>0.97670000000000001</v>
      </c>
      <c r="G916" s="2">
        <v>0.13872000000000001</v>
      </c>
      <c r="H916" s="2">
        <v>-7.8472E-2</v>
      </c>
      <c r="I916" s="2">
        <v>2.7970999999999999E-2</v>
      </c>
      <c r="J916" s="2">
        <f t="shared" si="156"/>
        <v>0.20419420000000002</v>
      </c>
      <c r="K916" s="2">
        <f t="shared" si="154"/>
        <v>39.768892260000001</v>
      </c>
      <c r="L916" s="2">
        <f t="shared" si="157"/>
        <v>899.03883504121234</v>
      </c>
      <c r="M916" s="1">
        <f t="shared" si="158"/>
        <v>2.5981768548365894E+25</v>
      </c>
      <c r="N916" s="2">
        <f t="shared" si="155"/>
        <v>842.01177455377228</v>
      </c>
      <c r="O916" s="2">
        <f t="shared" si="159"/>
        <v>39.626590823222571</v>
      </c>
      <c r="P916" s="2">
        <f t="shared" si="160"/>
        <v>0.14230143677743001</v>
      </c>
      <c r="Q916" s="2">
        <f t="shared" si="161"/>
        <v>0.48565936306298868</v>
      </c>
      <c r="R916" s="2">
        <v>931.64861427114977</v>
      </c>
      <c r="S916" s="2">
        <f t="shared" si="162"/>
        <v>39.846260711672848</v>
      </c>
      <c r="T916" s="2">
        <f t="shared" si="163"/>
        <v>-7.7368451672846561E-2</v>
      </c>
      <c r="U916" s="2">
        <f t="shared" si="164"/>
        <v>0.14356249823215325</v>
      </c>
    </row>
    <row r="917" spans="1:21" x14ac:dyDescent="0.25">
      <c r="A917">
        <v>6422</v>
      </c>
      <c r="B917" s="2">
        <v>0.18515000000000001</v>
      </c>
      <c r="C917" s="2">
        <v>9.8999999999999999E-4</v>
      </c>
      <c r="D917" s="2">
        <v>20.023199999999999</v>
      </c>
      <c r="E917" s="2">
        <v>3.3378199999999997E-2</v>
      </c>
      <c r="F917" s="2">
        <v>0.81935999999999998</v>
      </c>
      <c r="G917" s="2">
        <v>0.21517</v>
      </c>
      <c r="H917" s="2">
        <v>-0.110554</v>
      </c>
      <c r="I917" s="2">
        <v>2.4028999999999998E-2</v>
      </c>
      <c r="J917" s="2">
        <f t="shared" si="156"/>
        <v>0.27257720000000002</v>
      </c>
      <c r="K917" s="2">
        <f t="shared" si="154"/>
        <v>39.68267994</v>
      </c>
      <c r="L917" s="2">
        <f t="shared" si="157"/>
        <v>864.04425711883243</v>
      </c>
      <c r="M917" s="1">
        <f t="shared" si="158"/>
        <v>2.5995307672655943E+25</v>
      </c>
      <c r="N917" s="2">
        <f t="shared" si="155"/>
        <v>842.45054768994839</v>
      </c>
      <c r="O917" s="2">
        <f t="shared" si="159"/>
        <v>39.627722084834318</v>
      </c>
      <c r="P917" s="2">
        <f t="shared" si="160"/>
        <v>5.495785516568219E-2</v>
      </c>
      <c r="Q917" s="2">
        <f t="shared" si="161"/>
        <v>4.0651867222919809E-2</v>
      </c>
      <c r="R917" s="2">
        <v>932.15078180697799</v>
      </c>
      <c r="S917" s="2">
        <f t="shared" si="162"/>
        <v>39.847430840794779</v>
      </c>
      <c r="T917" s="2">
        <f t="shared" si="163"/>
        <v>-0.16475090079477894</v>
      </c>
      <c r="U917" s="2">
        <f t="shared" si="164"/>
        <v>0.36532260317778942</v>
      </c>
    </row>
    <row r="918" spans="1:21" x14ac:dyDescent="0.25">
      <c r="A918">
        <v>16281</v>
      </c>
      <c r="B918" s="2">
        <v>0.18522</v>
      </c>
      <c r="C918" s="2">
        <v>9.8999999999999999E-4</v>
      </c>
      <c r="D918" s="2">
        <v>20.2211</v>
      </c>
      <c r="E918" s="2">
        <v>3.9312699999999999E-2</v>
      </c>
      <c r="F918" s="2">
        <v>-0.81518299999999999</v>
      </c>
      <c r="G918" s="2">
        <v>0.54910999999999999</v>
      </c>
      <c r="H918" s="2">
        <v>-7.7206999999999998E-2</v>
      </c>
      <c r="I918" s="2">
        <v>3.2966000000000002E-2</v>
      </c>
      <c r="J918" s="2">
        <f t="shared" si="156"/>
        <v>0.62138870000000002</v>
      </c>
      <c r="K918" s="2">
        <f t="shared" si="154"/>
        <v>39.535926009000001</v>
      </c>
      <c r="L918" s="2">
        <f t="shared" si="157"/>
        <v>807.57934330896114</v>
      </c>
      <c r="M918" s="1">
        <f t="shared" si="158"/>
        <v>2.6005838658419467E+25</v>
      </c>
      <c r="N918" s="2">
        <f t="shared" si="155"/>
        <v>842.79183369571194</v>
      </c>
      <c r="O918" s="2">
        <f t="shared" si="159"/>
        <v>39.628601594112723</v>
      </c>
      <c r="P918" s="2">
        <f t="shared" si="160"/>
        <v>-9.2675585112722558E-2</v>
      </c>
      <c r="Q918" s="2">
        <f t="shared" si="161"/>
        <v>2.2243543352900026E-2</v>
      </c>
      <c r="R918" s="2">
        <v>932.54138711957887</v>
      </c>
      <c r="S918" s="2">
        <f t="shared" si="162"/>
        <v>39.848340576659886</v>
      </c>
      <c r="T918" s="2">
        <f t="shared" si="163"/>
        <v>-0.31241456765988573</v>
      </c>
      <c r="U918" s="2">
        <f t="shared" si="164"/>
        <v>0.25277600769706526</v>
      </c>
    </row>
    <row r="919" spans="1:21" x14ac:dyDescent="0.25">
      <c r="A919">
        <v>370563</v>
      </c>
      <c r="B919" s="2">
        <v>0.18526999999999999</v>
      </c>
      <c r="C919" s="2">
        <v>1.41E-3</v>
      </c>
      <c r="D919" s="2">
        <v>20.283000000000001</v>
      </c>
      <c r="E919" s="2">
        <v>3.91028E-2</v>
      </c>
      <c r="F919" s="2">
        <v>1.2359100000000001</v>
      </c>
      <c r="G919" s="2">
        <v>0.24951000000000001</v>
      </c>
      <c r="H919" s="2">
        <v>-3.2199999999999999E-2</v>
      </c>
      <c r="I919" s="2">
        <v>3.0012E-2</v>
      </c>
      <c r="J919" s="2">
        <f t="shared" si="156"/>
        <v>0.31862479999999999</v>
      </c>
      <c r="K919" s="2">
        <f t="shared" si="154"/>
        <v>39.758464770000003</v>
      </c>
      <c r="L919" s="2">
        <f t="shared" si="157"/>
        <v>894.73196679058924</v>
      </c>
      <c r="M919" s="1">
        <f t="shared" si="158"/>
        <v>2.6013361088807744E+25</v>
      </c>
      <c r="N919" s="2">
        <f t="shared" si="155"/>
        <v>843.0356190619159</v>
      </c>
      <c r="O919" s="2">
        <f t="shared" si="159"/>
        <v>39.629229621849944</v>
      </c>
      <c r="P919" s="2">
        <f t="shared" si="160"/>
        <v>0.12923514815005888</v>
      </c>
      <c r="Q919" s="2">
        <f t="shared" si="161"/>
        <v>0.16451372587541832</v>
      </c>
      <c r="R919" s="2">
        <v>932.82040728564652</v>
      </c>
      <c r="S919" s="2">
        <f t="shared" si="162"/>
        <v>39.848990192834776</v>
      </c>
      <c r="T919" s="2">
        <f t="shared" si="163"/>
        <v>-9.0525422834772939E-2</v>
      </c>
      <c r="U919" s="2">
        <f t="shared" si="164"/>
        <v>8.0720152242481982E-2</v>
      </c>
    </row>
    <row r="920" spans="1:21" x14ac:dyDescent="0.25">
      <c r="A920">
        <v>15365</v>
      </c>
      <c r="B920" s="2">
        <v>0.18667</v>
      </c>
      <c r="C920" s="2">
        <v>9.8999999999999999E-4</v>
      </c>
      <c r="D920" s="2">
        <v>20.253299999999999</v>
      </c>
      <c r="E920" s="2">
        <v>3.5859500000000002E-2</v>
      </c>
      <c r="F920" s="2">
        <v>0.80933999999999995</v>
      </c>
      <c r="G920" s="2">
        <v>0.23405999999999999</v>
      </c>
      <c r="H920" s="2">
        <v>-5.3912000000000002E-2</v>
      </c>
      <c r="I920" s="2">
        <v>2.7529000000000001E-2</v>
      </c>
      <c r="J920" s="2">
        <f t="shared" si="156"/>
        <v>0.2974485</v>
      </c>
      <c r="K920" s="2">
        <f t="shared" si="154"/>
        <v>39.734017539999996</v>
      </c>
      <c r="L920" s="2">
        <f t="shared" si="157"/>
        <v>884.71523910114911</v>
      </c>
      <c r="M920" s="1">
        <f t="shared" si="158"/>
        <v>2.6224089791514269E+25</v>
      </c>
      <c r="N920" s="2">
        <f t="shared" si="155"/>
        <v>849.86487121944447</v>
      </c>
      <c r="O920" s="2">
        <f t="shared" si="159"/>
        <v>39.646749391224319</v>
      </c>
      <c r="P920" s="2">
        <f t="shared" si="160"/>
        <v>8.7268148775677901E-2</v>
      </c>
      <c r="Q920" s="2">
        <f t="shared" si="161"/>
        <v>8.6077166098415189E-2</v>
      </c>
      <c r="R920" s="2">
        <v>940.63850743018497</v>
      </c>
      <c r="S920" s="2">
        <f t="shared" si="162"/>
        <v>39.867113768616996</v>
      </c>
      <c r="T920" s="2">
        <f t="shared" si="163"/>
        <v>-0.13309622861699921</v>
      </c>
      <c r="U920" s="2">
        <f t="shared" si="164"/>
        <v>0.20022021935293793</v>
      </c>
    </row>
    <row r="921" spans="1:21" x14ac:dyDescent="0.25">
      <c r="A921">
        <v>18807</v>
      </c>
      <c r="B921" s="2">
        <v>0.18728</v>
      </c>
      <c r="C921" s="2">
        <v>1.1100000000000001E-3</v>
      </c>
      <c r="D921" s="2">
        <v>20.360900000000001</v>
      </c>
      <c r="E921" s="2">
        <v>4.8585999999999997E-2</v>
      </c>
      <c r="F921" s="2">
        <v>0.46489000000000003</v>
      </c>
      <c r="G921" s="2">
        <v>0.24678</v>
      </c>
      <c r="H921" s="2">
        <v>-3.1875000000000001E-2</v>
      </c>
      <c r="I921" s="2">
        <v>2.8312E-2</v>
      </c>
      <c r="J921" s="2">
        <f t="shared" si="156"/>
        <v>0.32367800000000002</v>
      </c>
      <c r="K921" s="2">
        <f t="shared" si="154"/>
        <v>39.722007579999996</v>
      </c>
      <c r="L921" s="2">
        <f t="shared" si="157"/>
        <v>879.83557069524954</v>
      </c>
      <c r="M921" s="1">
        <f t="shared" si="158"/>
        <v>2.6315968033154943E+25</v>
      </c>
      <c r="N921" s="2">
        <f t="shared" si="155"/>
        <v>852.84244224748022</v>
      </c>
      <c r="O921" s="2">
        <f t="shared" si="159"/>
        <v>39.654344025809422</v>
      </c>
      <c r="P921" s="2">
        <f t="shared" si="160"/>
        <v>6.7663554190573905E-2</v>
      </c>
      <c r="Q921" s="2">
        <f t="shared" si="161"/>
        <v>4.3700182326766125E-2</v>
      </c>
      <c r="R921" s="2">
        <v>944.04830588745006</v>
      </c>
      <c r="S921" s="2">
        <f t="shared" si="162"/>
        <v>39.874971086128156</v>
      </c>
      <c r="T921" s="2">
        <f t="shared" si="163"/>
        <v>-0.15296350612815957</v>
      </c>
      <c r="U921" s="2">
        <f t="shared" si="164"/>
        <v>0.22333114649878796</v>
      </c>
    </row>
    <row r="922" spans="1:21" x14ac:dyDescent="0.25">
      <c r="A922">
        <v>5994</v>
      </c>
      <c r="B922" s="2">
        <v>0.18809000000000001</v>
      </c>
      <c r="C922" s="2">
        <v>5.1000000000000004E-3</v>
      </c>
      <c r="D922" s="2">
        <v>20.2593</v>
      </c>
      <c r="E922" s="2">
        <v>5.6369599999999999E-2</v>
      </c>
      <c r="F922" s="2">
        <v>0.74760000000000004</v>
      </c>
      <c r="G922" s="2">
        <v>0.26630999999999999</v>
      </c>
      <c r="H922" s="2">
        <v>-6.2355000000000001E-2</v>
      </c>
      <c r="I922" s="2">
        <v>3.0988000000000002E-2</v>
      </c>
      <c r="J922" s="2">
        <f t="shared" si="156"/>
        <v>0.35366760000000003</v>
      </c>
      <c r="K922" s="2">
        <f t="shared" si="154"/>
        <v>39.75736835</v>
      </c>
      <c r="L922" s="2">
        <f t="shared" si="157"/>
        <v>894.28031269790688</v>
      </c>
      <c r="M922" s="1">
        <f t="shared" si="158"/>
        <v>2.6438027190736161E+25</v>
      </c>
      <c r="N922" s="2">
        <f t="shared" si="155"/>
        <v>856.79811014915447</v>
      </c>
      <c r="O922" s="2">
        <f t="shared" si="159"/>
        <v>39.664392499479064</v>
      </c>
      <c r="P922" s="2">
        <f t="shared" si="160"/>
        <v>9.2975850520936376E-2</v>
      </c>
      <c r="Q922" s="2">
        <f t="shared" si="161"/>
        <v>6.911141249733567E-2</v>
      </c>
      <c r="R922" s="2">
        <v>948.57920114400986</v>
      </c>
      <c r="S922" s="2">
        <f t="shared" si="162"/>
        <v>39.885367989691147</v>
      </c>
      <c r="T922" s="2">
        <f t="shared" si="163"/>
        <v>-0.12799963969114714</v>
      </c>
      <c r="U922" s="2">
        <f t="shared" si="164"/>
        <v>0.13098662242103387</v>
      </c>
    </row>
    <row r="923" spans="1:21" x14ac:dyDescent="0.25">
      <c r="A923">
        <v>12927</v>
      </c>
      <c r="B923" s="2">
        <v>0.18906000000000001</v>
      </c>
      <c r="C923" s="2">
        <v>9.8999999999999999E-4</v>
      </c>
      <c r="D923" s="2">
        <v>20.076499999999999</v>
      </c>
      <c r="E923" s="2">
        <v>5.2410900000000003E-2</v>
      </c>
      <c r="F923" s="2">
        <v>9.4624E-2</v>
      </c>
      <c r="G923" s="2">
        <v>0.35256999999999999</v>
      </c>
      <c r="H923" s="2">
        <v>-3.3861000000000002E-2</v>
      </c>
      <c r="I923" s="2">
        <v>3.3368000000000002E-2</v>
      </c>
      <c r="J923" s="2">
        <f t="shared" si="156"/>
        <v>0.43834889999999999</v>
      </c>
      <c r="K923" s="2">
        <f t="shared" si="154"/>
        <v>39.389394658000001</v>
      </c>
      <c r="L923" s="2">
        <f t="shared" si="157"/>
        <v>754.8817597213</v>
      </c>
      <c r="M923" s="1">
        <f t="shared" si="158"/>
        <v>2.6584282123684048E+25</v>
      </c>
      <c r="N923" s="2">
        <f t="shared" si="155"/>
        <v>861.53790972821116</v>
      </c>
      <c r="O923" s="2">
        <f t="shared" si="159"/>
        <v>39.676371961001138</v>
      </c>
      <c r="P923" s="2">
        <f t="shared" si="160"/>
        <v>-0.28697730300113733</v>
      </c>
      <c r="Q923" s="2">
        <f t="shared" si="161"/>
        <v>0.42860305023943657</v>
      </c>
      <c r="R923" s="2">
        <v>954.00978208721608</v>
      </c>
      <c r="S923" s="2">
        <f t="shared" si="162"/>
        <v>39.897764139163655</v>
      </c>
      <c r="T923" s="2">
        <f t="shared" si="163"/>
        <v>-0.50836948116365477</v>
      </c>
      <c r="U923" s="2">
        <f t="shared" si="164"/>
        <v>1.3449901362984147</v>
      </c>
    </row>
    <row r="924" spans="1:21" x14ac:dyDescent="0.25">
      <c r="A924">
        <v>16100</v>
      </c>
      <c r="B924" s="2">
        <v>0.18908</v>
      </c>
      <c r="C924" s="2">
        <v>1.1100000000000001E-3</v>
      </c>
      <c r="D924" s="2">
        <v>20.819199999999999</v>
      </c>
      <c r="E924" s="2">
        <v>4.96126E-2</v>
      </c>
      <c r="F924" s="2">
        <v>-0.34994900000000001</v>
      </c>
      <c r="G924" s="2">
        <v>0.36936999999999998</v>
      </c>
      <c r="H924" s="2">
        <v>6.4558000000000004E-2</v>
      </c>
      <c r="I924" s="2">
        <v>3.9148000000000002E-2</v>
      </c>
      <c r="J924" s="2">
        <f t="shared" si="156"/>
        <v>0.4581306</v>
      </c>
      <c r="K924" s="2">
        <f t="shared" si="154"/>
        <v>39.758690956999999</v>
      </c>
      <c r="L924" s="2">
        <f t="shared" si="157"/>
        <v>894.82516957729172</v>
      </c>
      <c r="M924" s="1">
        <f t="shared" si="158"/>
        <v>2.6587298666976425E+25</v>
      </c>
      <c r="N924" s="2">
        <f t="shared" si="155"/>
        <v>861.63566923853489</v>
      </c>
      <c r="O924" s="2">
        <f t="shared" si="159"/>
        <v>39.676618346022657</v>
      </c>
      <c r="P924" s="2">
        <f t="shared" si="160"/>
        <v>8.2072610977341753E-2</v>
      </c>
      <c r="Q924" s="2">
        <f t="shared" si="161"/>
        <v>3.2093560312808501E-2</v>
      </c>
      <c r="R924" s="2">
        <v>954.12180661760328</v>
      </c>
      <c r="S924" s="2">
        <f t="shared" si="162"/>
        <v>39.898019109186315</v>
      </c>
      <c r="T924" s="2">
        <f t="shared" si="163"/>
        <v>-0.13932815218631589</v>
      </c>
      <c r="U924" s="2">
        <f t="shared" si="164"/>
        <v>9.2490931527584822E-2</v>
      </c>
    </row>
    <row r="925" spans="1:21" x14ac:dyDescent="0.25">
      <c r="A925">
        <v>1273127</v>
      </c>
      <c r="B925" s="2">
        <v>0.18929000000000001</v>
      </c>
      <c r="C925" s="2">
        <v>1.1100000000000001E-3</v>
      </c>
      <c r="D925" s="2">
        <v>20.943999999999999</v>
      </c>
      <c r="E925" s="2">
        <v>7.1654800000000005E-2</v>
      </c>
      <c r="F925" s="2">
        <v>-1.6241000000000001</v>
      </c>
      <c r="G925" s="2">
        <v>0.59487999999999996</v>
      </c>
      <c r="H925" s="2">
        <v>5.6350000000000003E-3</v>
      </c>
      <c r="I925" s="2">
        <v>4.2914000000000001E-2</v>
      </c>
      <c r="J925" s="2">
        <f t="shared" si="156"/>
        <v>0.70944879999999999</v>
      </c>
      <c r="K925" s="2">
        <f t="shared" si="154"/>
        <v>39.880619749999994</v>
      </c>
      <c r="L925" s="2">
        <f t="shared" si="157"/>
        <v>946.50726112453935</v>
      </c>
      <c r="M925" s="1">
        <f t="shared" si="158"/>
        <v>2.6618974755148273E+25</v>
      </c>
      <c r="N925" s="2">
        <f t="shared" si="155"/>
        <v>862.66222134421037</v>
      </c>
      <c r="O925" s="2">
        <f t="shared" si="159"/>
        <v>39.679203896756022</v>
      </c>
      <c r="P925" s="2">
        <f t="shared" si="160"/>
        <v>0.20141585324397226</v>
      </c>
      <c r="Q925" s="2">
        <f t="shared" si="161"/>
        <v>8.0601882295373031E-2</v>
      </c>
      <c r="R925" s="2">
        <v>955.29819533476632</v>
      </c>
      <c r="S925" s="2">
        <f t="shared" si="162"/>
        <v>39.900694786578178</v>
      </c>
      <c r="T925" s="2">
        <f t="shared" si="163"/>
        <v>-2.0075036578184324E-2</v>
      </c>
      <c r="U925" s="2">
        <f t="shared" si="164"/>
        <v>8.0070137376164047E-4</v>
      </c>
    </row>
    <row r="926" spans="1:21" x14ac:dyDescent="0.25">
      <c r="A926">
        <v>18787</v>
      </c>
      <c r="B926" s="2">
        <v>0.18929000000000001</v>
      </c>
      <c r="C926" s="2">
        <v>9.8999999999999999E-4</v>
      </c>
      <c r="D926" s="2">
        <v>20.951499999999999</v>
      </c>
      <c r="E926" s="2">
        <v>3.93668E-2</v>
      </c>
      <c r="F926" s="2">
        <v>0.18431</v>
      </c>
      <c r="G926" s="2">
        <v>0.44922000000000001</v>
      </c>
      <c r="H926" s="2">
        <v>4.3901999999999997E-2</v>
      </c>
      <c r="I926" s="2">
        <v>3.2939999999999997E-2</v>
      </c>
      <c r="J926" s="2">
        <f t="shared" si="156"/>
        <v>0.52152679999999996</v>
      </c>
      <c r="K926" s="2">
        <f t="shared" si="154"/>
        <v>40.034180309999996</v>
      </c>
      <c r="L926" s="2">
        <f t="shared" si="157"/>
        <v>1015.8651504942892</v>
      </c>
      <c r="M926" s="1">
        <f t="shared" si="158"/>
        <v>2.6618974755148273E+25</v>
      </c>
      <c r="N926" s="2">
        <f t="shared" si="155"/>
        <v>862.66222134421037</v>
      </c>
      <c r="O926" s="2">
        <f t="shared" si="159"/>
        <v>39.679203896756022</v>
      </c>
      <c r="P926" s="2">
        <f t="shared" si="160"/>
        <v>0.35497641324397478</v>
      </c>
      <c r="Q926" s="2">
        <f t="shared" si="161"/>
        <v>0.46328232603576042</v>
      </c>
      <c r="R926" s="2">
        <v>955.29819533476632</v>
      </c>
      <c r="S926" s="2">
        <f t="shared" si="162"/>
        <v>39.900694786578178</v>
      </c>
      <c r="T926" s="2">
        <f t="shared" si="163"/>
        <v>0.13348552342181819</v>
      </c>
      <c r="U926" s="2">
        <f t="shared" si="164"/>
        <v>6.551112782341921E-2</v>
      </c>
    </row>
    <row r="927" spans="1:21" x14ac:dyDescent="0.25">
      <c r="A927">
        <v>18749</v>
      </c>
      <c r="B927" s="2">
        <v>0.18948000000000001</v>
      </c>
      <c r="C927" s="2">
        <v>9.8999999999999999E-4</v>
      </c>
      <c r="D927" s="2">
        <v>20.818899999999999</v>
      </c>
      <c r="E927" s="2">
        <v>3.7435799999999998E-2</v>
      </c>
      <c r="F927" s="2">
        <v>-1.4093899999999999</v>
      </c>
      <c r="G927" s="2">
        <v>0.39534000000000002</v>
      </c>
      <c r="H927" s="2">
        <v>6.2014E-2</v>
      </c>
      <c r="I927" s="2">
        <v>3.3353000000000001E-2</v>
      </c>
      <c r="J927" s="2">
        <f t="shared" si="156"/>
        <v>0.46612880000000007</v>
      </c>
      <c r="K927" s="2">
        <f t="shared" si="154"/>
        <v>39.610615850000002</v>
      </c>
      <c r="L927" s="2">
        <f t="shared" si="157"/>
        <v>835.84003671556809</v>
      </c>
      <c r="M927" s="1">
        <f t="shared" si="158"/>
        <v>2.6647637822893625E+25</v>
      </c>
      <c r="N927" s="2">
        <f t="shared" si="155"/>
        <v>863.59112810787019</v>
      </c>
      <c r="O927" s="2">
        <f t="shared" si="159"/>
        <v>39.681540860335119</v>
      </c>
      <c r="P927" s="2">
        <f t="shared" si="160"/>
        <v>-7.0925010335116667E-2</v>
      </c>
      <c r="Q927" s="2">
        <f t="shared" si="161"/>
        <v>2.3151916198012507E-2</v>
      </c>
      <c r="R927" s="2">
        <v>956.36275335675759</v>
      </c>
      <c r="S927" s="2">
        <f t="shared" si="162"/>
        <v>39.903113268384402</v>
      </c>
      <c r="T927" s="2">
        <f t="shared" si="163"/>
        <v>-0.29249741838440002</v>
      </c>
      <c r="U927" s="2">
        <f t="shared" si="164"/>
        <v>0.39376054809934341</v>
      </c>
    </row>
    <row r="928" spans="1:21" x14ac:dyDescent="0.25">
      <c r="A928">
        <v>440643</v>
      </c>
      <c r="B928" s="2">
        <v>0.18951999999999999</v>
      </c>
      <c r="C928" s="2">
        <v>1.005E-2</v>
      </c>
      <c r="D928" s="2">
        <v>20.193300000000001</v>
      </c>
      <c r="E928" s="2">
        <v>3.5623200000000001E-2</v>
      </c>
      <c r="F928" s="2">
        <v>0.73234999999999995</v>
      </c>
      <c r="G928" s="2">
        <v>0.18689</v>
      </c>
      <c r="H928" s="2">
        <v>-9.2961000000000002E-2</v>
      </c>
      <c r="I928" s="2">
        <v>2.9895999999999999E-2</v>
      </c>
      <c r="J928" s="2">
        <f t="shared" si="156"/>
        <v>0.2524092</v>
      </c>
      <c r="K928" s="2">
        <f t="shared" si="154"/>
        <v>39.784923380000002</v>
      </c>
      <c r="L928" s="2">
        <f t="shared" si="157"/>
        <v>905.70064285569629</v>
      </c>
      <c r="M928" s="1">
        <f t="shared" si="158"/>
        <v>2.6653672606786363E+25</v>
      </c>
      <c r="N928" s="2">
        <f t="shared" si="155"/>
        <v>863.78670213452324</v>
      </c>
      <c r="O928" s="2">
        <f t="shared" si="159"/>
        <v>39.682032569325798</v>
      </c>
      <c r="P928" s="2">
        <f t="shared" si="160"/>
        <v>0.10289081067420369</v>
      </c>
      <c r="Q928" s="2">
        <f t="shared" si="161"/>
        <v>0.16616624940165059</v>
      </c>
      <c r="R928" s="2">
        <v>956.58689580676719</v>
      </c>
      <c r="S928" s="2">
        <f t="shared" si="162"/>
        <v>39.903622136088721</v>
      </c>
      <c r="T928" s="2">
        <f t="shared" si="163"/>
        <v>-0.11869875608871894</v>
      </c>
      <c r="U928" s="2">
        <f t="shared" si="164"/>
        <v>0.22114746977444491</v>
      </c>
    </row>
    <row r="929" spans="1:21" x14ac:dyDescent="0.25">
      <c r="A929">
        <v>6304</v>
      </c>
      <c r="B929" s="2">
        <v>0.18995000000000001</v>
      </c>
      <c r="C929" s="2">
        <v>9.8999999999999999E-4</v>
      </c>
      <c r="D929" s="2">
        <v>20.695699999999999</v>
      </c>
      <c r="E929" s="2">
        <v>3.5350399999999997E-2</v>
      </c>
      <c r="F929" s="2">
        <v>-0.47783599999999998</v>
      </c>
      <c r="G929" s="2">
        <v>0.39137</v>
      </c>
      <c r="H929" s="2">
        <v>6.9975999999999997E-2</v>
      </c>
      <c r="I929" s="2">
        <v>2.9465999999999999E-2</v>
      </c>
      <c r="J929" s="2">
        <f t="shared" si="156"/>
        <v>0.45618639999999999</v>
      </c>
      <c r="K929" s="2">
        <f t="shared" si="154"/>
        <v>39.599433227999995</v>
      </c>
      <c r="L929" s="2">
        <f t="shared" si="157"/>
        <v>831.54670230774718</v>
      </c>
      <c r="M929" s="1">
        <f t="shared" si="158"/>
        <v>2.6718556500333396E+25</v>
      </c>
      <c r="N929" s="2">
        <f t="shared" si="155"/>
        <v>865.88944591979691</v>
      </c>
      <c r="O929" s="2">
        <f t="shared" si="159"/>
        <v>39.687312230918543</v>
      </c>
      <c r="P929" s="2">
        <f t="shared" si="160"/>
        <v>-8.787900291854811E-2</v>
      </c>
      <c r="Q929" s="2">
        <f t="shared" si="161"/>
        <v>3.710954025034946E-2</v>
      </c>
      <c r="R929" s="2">
        <v>958.99697555749594</v>
      </c>
      <c r="S929" s="2">
        <f t="shared" si="162"/>
        <v>39.909086187569891</v>
      </c>
      <c r="T929" s="2">
        <f t="shared" si="163"/>
        <v>-0.30965295956989536</v>
      </c>
      <c r="U929" s="2">
        <f t="shared" si="164"/>
        <v>0.46075048694434362</v>
      </c>
    </row>
    <row r="930" spans="1:21" x14ac:dyDescent="0.25">
      <c r="A930">
        <v>762</v>
      </c>
      <c r="B930" s="2">
        <v>0.19025</v>
      </c>
      <c r="C930" s="2">
        <v>9.8999999999999999E-4</v>
      </c>
      <c r="D930" s="2">
        <v>20.378900000000002</v>
      </c>
      <c r="E930" s="2">
        <v>3.8977699999999997E-2</v>
      </c>
      <c r="F930" s="2">
        <v>1.13375</v>
      </c>
      <c r="G930" s="2">
        <v>0.27273999999999998</v>
      </c>
      <c r="H930" s="2">
        <v>-3.8427999999999997E-2</v>
      </c>
      <c r="I930" s="2">
        <v>3.0942000000000001E-2</v>
      </c>
      <c r="J930" s="2">
        <f t="shared" si="156"/>
        <v>0.34265970000000001</v>
      </c>
      <c r="K930" s="2">
        <f t="shared" ref="K930:K993" si="165">PeakMagnitude+α*(Stretch-1)-β*Color-Mb</f>
        <v>39.858840889999996</v>
      </c>
      <c r="L930" s="2">
        <f t="shared" si="157"/>
        <v>937.06167936014606</v>
      </c>
      <c r="M930" s="1">
        <f t="shared" si="158"/>
        <v>2.6763835129378941E+25</v>
      </c>
      <c r="N930" s="2">
        <f t="shared" si="155"/>
        <v>867.35682635315845</v>
      </c>
      <c r="O930" s="2">
        <f t="shared" si="159"/>
        <v>39.690989004309088</v>
      </c>
      <c r="P930" s="2">
        <f t="shared" si="160"/>
        <v>0.16785188569090792</v>
      </c>
      <c r="Q930" s="2">
        <f t="shared" si="161"/>
        <v>0.2399531129789764</v>
      </c>
      <c r="R930" s="2">
        <v>960.67902062942039</v>
      </c>
      <c r="S930" s="2">
        <f t="shared" si="162"/>
        <v>39.912891533271186</v>
      </c>
      <c r="T930" s="2">
        <f t="shared" si="163"/>
        <v>-5.4050643271189358E-2</v>
      </c>
      <c r="U930" s="2">
        <f t="shared" si="164"/>
        <v>2.4881449281238203E-2</v>
      </c>
    </row>
    <row r="931" spans="1:21" x14ac:dyDescent="0.25">
      <c r="A931">
        <v>20687</v>
      </c>
      <c r="B931" s="2">
        <v>0.19042000000000001</v>
      </c>
      <c r="C931" s="2">
        <v>9.8999999999999999E-4</v>
      </c>
      <c r="D931" s="2">
        <v>20.857700000000001</v>
      </c>
      <c r="E931" s="2">
        <v>4.9772900000000002E-2</v>
      </c>
      <c r="F931" s="2">
        <v>-0.62199199999999999</v>
      </c>
      <c r="G931" s="2">
        <v>0.76676</v>
      </c>
      <c r="H931" s="2">
        <v>0.14918999999999999</v>
      </c>
      <c r="I931" s="2">
        <v>4.6655000000000002E-2</v>
      </c>
      <c r="J931" s="2">
        <f t="shared" si="156"/>
        <v>0.86318790000000001</v>
      </c>
      <c r="K931" s="2">
        <f t="shared" si="165"/>
        <v>39.492302476000006</v>
      </c>
      <c r="L931" s="2">
        <f t="shared" si="157"/>
        <v>791.51745241803701</v>
      </c>
      <c r="M931" s="1">
        <f t="shared" si="158"/>
        <v>2.6789496956491013E+25</v>
      </c>
      <c r="N931" s="2">
        <f t="shared" ref="N931:N994" si="166">M931/Mpc</f>
        <v>868.18846953190143</v>
      </c>
      <c r="O931" s="2">
        <f t="shared" si="159"/>
        <v>39.693070068237191</v>
      </c>
      <c r="P931" s="2">
        <f t="shared" si="160"/>
        <v>-0.20076759223718454</v>
      </c>
      <c r="Q931" s="2">
        <f t="shared" si="161"/>
        <v>5.4097417530973059E-2</v>
      </c>
      <c r="R931" s="2">
        <v>961.63239616810017</v>
      </c>
      <c r="S931" s="2">
        <f t="shared" si="162"/>
        <v>39.915045428659624</v>
      </c>
      <c r="T931" s="2">
        <f t="shared" si="163"/>
        <v>-0.42274295265961825</v>
      </c>
      <c r="U931" s="2">
        <f t="shared" si="164"/>
        <v>0.23985129360494076</v>
      </c>
    </row>
    <row r="932" spans="1:21" x14ac:dyDescent="0.25">
      <c r="A932">
        <v>2440</v>
      </c>
      <c r="B932" s="2">
        <v>0.19044</v>
      </c>
      <c r="C932" s="2">
        <v>9.8999999999999999E-4</v>
      </c>
      <c r="D932" s="2">
        <v>20.401800000000001</v>
      </c>
      <c r="E932" s="2">
        <v>4.2917799999999999E-2</v>
      </c>
      <c r="F932" s="2">
        <v>0.42605999999999999</v>
      </c>
      <c r="G932" s="2">
        <v>0.29466999999999999</v>
      </c>
      <c r="H932" s="2">
        <v>-8.2894999999999996E-2</v>
      </c>
      <c r="I932" s="2">
        <v>2.9902999999999999E-2</v>
      </c>
      <c r="J932" s="2">
        <f t="shared" si="156"/>
        <v>0.36749080000000001</v>
      </c>
      <c r="K932" s="2">
        <f t="shared" si="165"/>
        <v>39.916892169999997</v>
      </c>
      <c r="L932" s="2">
        <f t="shared" si="157"/>
        <v>962.45056989345017</v>
      </c>
      <c r="M932" s="1">
        <f t="shared" si="158"/>
        <v>2.679251618218965E+25</v>
      </c>
      <c r="N932" s="2">
        <f t="shared" si="166"/>
        <v>868.28631597309175</v>
      </c>
      <c r="O932" s="2">
        <f t="shared" si="159"/>
        <v>39.693314783391607</v>
      </c>
      <c r="P932" s="2">
        <f t="shared" si="160"/>
        <v>0.22357738660839033</v>
      </c>
      <c r="Q932" s="2">
        <f t="shared" si="161"/>
        <v>0.37013726235903399</v>
      </c>
      <c r="R932" s="2">
        <v>961.74456829853762</v>
      </c>
      <c r="S932" s="2">
        <f t="shared" si="162"/>
        <v>39.915298710976231</v>
      </c>
      <c r="T932" s="2">
        <f t="shared" si="163"/>
        <v>1.593459023766286E-3</v>
      </c>
      <c r="U932" s="2">
        <f t="shared" si="164"/>
        <v>1.8801342355558279E-5</v>
      </c>
    </row>
    <row r="933" spans="1:21" x14ac:dyDescent="0.25">
      <c r="A933">
        <v>16276</v>
      </c>
      <c r="B933" s="2">
        <v>0.19413</v>
      </c>
      <c r="C933" s="2">
        <v>5.1000000000000004E-3</v>
      </c>
      <c r="D933" s="2">
        <v>20.4877</v>
      </c>
      <c r="E933" s="2">
        <v>3.9076699999999999E-2</v>
      </c>
      <c r="F933" s="2">
        <v>3.506E-3</v>
      </c>
      <c r="G933" s="2">
        <v>0.57706999999999997</v>
      </c>
      <c r="H933" s="2">
        <v>-2.9701000000000002E-2</v>
      </c>
      <c r="I933" s="2">
        <v>3.2591000000000002E-2</v>
      </c>
      <c r="J933" s="2">
        <f t="shared" si="156"/>
        <v>0.64873769999999997</v>
      </c>
      <c r="K933" s="2">
        <f t="shared" si="165"/>
        <v>39.774179512000003</v>
      </c>
      <c r="L933" s="2">
        <f t="shared" si="157"/>
        <v>901.23054448525977</v>
      </c>
      <c r="M933" s="1">
        <f t="shared" si="158"/>
        <v>2.7350236592152855E+25</v>
      </c>
      <c r="N933" s="2">
        <f t="shared" si="166"/>
        <v>886.36080352091926</v>
      </c>
      <c r="O933" s="2">
        <f t="shared" si="159"/>
        <v>39.738052712604542</v>
      </c>
      <c r="P933" s="2">
        <f t="shared" si="160"/>
        <v>3.6126799395461262E-2</v>
      </c>
      <c r="Q933" s="2">
        <f t="shared" si="161"/>
        <v>3.1011352072682504E-3</v>
      </c>
      <c r="R933" s="2">
        <v>982.47738209253851</v>
      </c>
      <c r="S933" s="2">
        <f t="shared" si="162"/>
        <v>39.961612805692951</v>
      </c>
      <c r="T933" s="2">
        <f t="shared" si="163"/>
        <v>-0.1874332936929477</v>
      </c>
      <c r="U933" s="2">
        <f t="shared" si="164"/>
        <v>8.3474764092112477E-2</v>
      </c>
    </row>
    <row r="934" spans="1:21" x14ac:dyDescent="0.25">
      <c r="A934">
        <v>2246</v>
      </c>
      <c r="B934" s="2">
        <v>0.19434000000000001</v>
      </c>
      <c r="C934" s="2">
        <v>1.1100000000000001E-3</v>
      </c>
      <c r="D934" s="2">
        <v>20.746700000000001</v>
      </c>
      <c r="E934" s="2">
        <v>5.29653E-2</v>
      </c>
      <c r="F934" s="2">
        <v>0.32907999999999998</v>
      </c>
      <c r="G934" s="2">
        <v>0.36574000000000001</v>
      </c>
      <c r="H934" s="2">
        <v>7.5625999999999999E-2</v>
      </c>
      <c r="I934" s="2">
        <v>3.7046999999999997E-2</v>
      </c>
      <c r="J934" s="2">
        <f t="shared" si="156"/>
        <v>0.4557523</v>
      </c>
      <c r="K934" s="2">
        <f t="shared" si="165"/>
        <v>39.751365379999996</v>
      </c>
      <c r="L934" s="2">
        <f t="shared" si="157"/>
        <v>891.81151576817126</v>
      </c>
      <c r="M934" s="1">
        <f t="shared" si="158"/>
        <v>2.7382016984508945E+25</v>
      </c>
      <c r="N934" s="2">
        <f t="shared" si="166"/>
        <v>887.39073589499742</v>
      </c>
      <c r="O934" s="2">
        <f t="shared" si="159"/>
        <v>39.740574452471286</v>
      </c>
      <c r="P934" s="2">
        <f t="shared" si="160"/>
        <v>1.0790927528709915E-2</v>
      </c>
      <c r="Q934" s="2">
        <f t="shared" si="161"/>
        <v>5.6060867468179197E-4</v>
      </c>
      <c r="R934" s="2">
        <v>983.6595115893964</v>
      </c>
      <c r="S934" s="2">
        <f t="shared" si="162"/>
        <v>39.964223978805535</v>
      </c>
      <c r="T934" s="2">
        <f t="shared" si="163"/>
        <v>-0.21285859880553915</v>
      </c>
      <c r="U934" s="2">
        <f t="shared" si="164"/>
        <v>0.21813465125319303</v>
      </c>
    </row>
    <row r="935" spans="1:21" x14ac:dyDescent="0.25">
      <c r="A935">
        <v>20821</v>
      </c>
      <c r="B935" s="2">
        <v>0.19545999999999999</v>
      </c>
      <c r="C935" s="2">
        <v>1.1199999999999999E-3</v>
      </c>
      <c r="D935" s="2">
        <v>21.537199999999999</v>
      </c>
      <c r="E935" s="2">
        <v>0.10253</v>
      </c>
      <c r="F935" s="2">
        <v>-1.4275100000000001</v>
      </c>
      <c r="G935" s="2">
        <v>1.18912</v>
      </c>
      <c r="H935" s="2">
        <v>0.21928</v>
      </c>
      <c r="I935" s="2">
        <v>7.1136000000000005E-2</v>
      </c>
      <c r="J935" s="2">
        <f t="shared" si="156"/>
        <v>1.3627860000000001</v>
      </c>
      <c r="K935" s="2">
        <f t="shared" si="165"/>
        <v>39.834009629999997</v>
      </c>
      <c r="L935" s="2">
        <f t="shared" si="157"/>
        <v>926.40720913842267</v>
      </c>
      <c r="M935" s="1">
        <f t="shared" si="158"/>
        <v>2.7551585370779164E+25</v>
      </c>
      <c r="N935" s="2">
        <f t="shared" si="166"/>
        <v>892.88607304134371</v>
      </c>
      <c r="O935" s="2">
        <f t="shared" si="159"/>
        <v>39.75398024513764</v>
      </c>
      <c r="P935" s="2">
        <f t="shared" si="160"/>
        <v>8.0029384862356778E-2</v>
      </c>
      <c r="Q935" s="2">
        <f t="shared" si="161"/>
        <v>3.4486064071167738E-3</v>
      </c>
      <c r="R935" s="2">
        <v>989.96821935952914</v>
      </c>
      <c r="S935" s="2">
        <f t="shared" si="162"/>
        <v>39.978106264006293</v>
      </c>
      <c r="T935" s="2">
        <f t="shared" si="163"/>
        <v>-0.14409663400629569</v>
      </c>
      <c r="U935" s="2">
        <f t="shared" si="164"/>
        <v>1.1180271383454001E-2</v>
      </c>
    </row>
    <row r="936" spans="1:21" x14ac:dyDescent="0.25">
      <c r="A936">
        <v>1253920</v>
      </c>
      <c r="B936" s="2">
        <v>0.19553000000000001</v>
      </c>
      <c r="C936" s="2">
        <v>1.1199999999999999E-3</v>
      </c>
      <c r="D936" s="2">
        <v>20.354299999999999</v>
      </c>
      <c r="E936" s="2">
        <v>3.4154999999999998E-2</v>
      </c>
      <c r="F936" s="2">
        <v>-0.74005600000000005</v>
      </c>
      <c r="G936" s="2">
        <v>0.13472999999999999</v>
      </c>
      <c r="H936" s="2">
        <v>-9.9285999999999999E-2</v>
      </c>
      <c r="I936" s="2">
        <v>2.8244999999999999E-2</v>
      </c>
      <c r="J936" s="2">
        <f t="shared" si="156"/>
        <v>0.19712999999999997</v>
      </c>
      <c r="K936" s="2">
        <f t="shared" si="165"/>
        <v>39.749276948000002</v>
      </c>
      <c r="L936" s="2">
        <f t="shared" si="157"/>
        <v>890.95422080337153</v>
      </c>
      <c r="M936" s="1">
        <f t="shared" si="158"/>
        <v>2.7562187472340141E+25</v>
      </c>
      <c r="N936" s="2">
        <f t="shared" si="166"/>
        <v>893.22966375314377</v>
      </c>
      <c r="O936" s="2">
        <f t="shared" si="159"/>
        <v>39.754815686811071</v>
      </c>
      <c r="P936" s="2">
        <f t="shared" si="160"/>
        <v>-5.5387388110688107E-3</v>
      </c>
      <c r="Q936" s="2">
        <f t="shared" si="161"/>
        <v>7.8943490993591827E-4</v>
      </c>
      <c r="R936" s="2">
        <v>990.36273810631997</v>
      </c>
      <c r="S936" s="2">
        <f t="shared" si="162"/>
        <v>39.978971459373554</v>
      </c>
      <c r="T936" s="2">
        <f t="shared" si="163"/>
        <v>-0.22969451137355179</v>
      </c>
      <c r="U936" s="2">
        <f t="shared" si="164"/>
        <v>1.3576749079245765</v>
      </c>
    </row>
    <row r="937" spans="1:21" x14ac:dyDescent="0.25">
      <c r="A937">
        <v>14984</v>
      </c>
      <c r="B937" s="2">
        <v>0.19556999999999999</v>
      </c>
      <c r="C937" s="2">
        <v>1.1199999999999999E-3</v>
      </c>
      <c r="D937" s="2">
        <v>20.637</v>
      </c>
      <c r="E937" s="2">
        <v>5.7534799999999997E-2</v>
      </c>
      <c r="F937" s="2">
        <v>0.97928000000000004</v>
      </c>
      <c r="G937" s="2">
        <v>0.33681</v>
      </c>
      <c r="H937" s="2">
        <v>4.9453999999999998E-2</v>
      </c>
      <c r="I937" s="2">
        <v>3.4528000000000003E-2</v>
      </c>
      <c r="J937" s="2">
        <f t="shared" si="156"/>
        <v>0.4288728</v>
      </c>
      <c r="K937" s="2">
        <f t="shared" si="165"/>
        <v>39.819163140000001</v>
      </c>
      <c r="L937" s="2">
        <f t="shared" si="157"/>
        <v>920.0949096287826</v>
      </c>
      <c r="M937" s="1">
        <f t="shared" si="158"/>
        <v>2.7568246031342503E+25</v>
      </c>
      <c r="N937" s="2">
        <f t="shared" si="166"/>
        <v>893.426008278626</v>
      </c>
      <c r="O937" s="2">
        <f t="shared" si="159"/>
        <v>39.755292954734855</v>
      </c>
      <c r="P937" s="2">
        <f t="shared" si="160"/>
        <v>6.3870185265145096E-2</v>
      </c>
      <c r="Q937" s="2">
        <f t="shared" si="161"/>
        <v>2.217886642218574E-2</v>
      </c>
      <c r="R937" s="2">
        <v>990.58818924308218</v>
      </c>
      <c r="S937" s="2">
        <f t="shared" si="162"/>
        <v>39.979465727978123</v>
      </c>
      <c r="T937" s="2">
        <f t="shared" si="163"/>
        <v>-0.1603025879781228</v>
      </c>
      <c r="U937" s="2">
        <f t="shared" si="164"/>
        <v>0.13970889609181827</v>
      </c>
    </row>
    <row r="938" spans="1:21" x14ac:dyDescent="0.25">
      <c r="A938">
        <v>15674</v>
      </c>
      <c r="B938" s="2">
        <v>0.19567999999999999</v>
      </c>
      <c r="C938" s="2">
        <v>1.1199999999999999E-3</v>
      </c>
      <c r="D938" s="2">
        <v>20.7804</v>
      </c>
      <c r="E938" s="2">
        <v>5.5808400000000001E-2</v>
      </c>
      <c r="F938" s="2">
        <v>-0.32895200000000002</v>
      </c>
      <c r="G938" s="2">
        <v>0.31075999999999998</v>
      </c>
      <c r="H938" s="2">
        <v>3.2060000000000001E-3</v>
      </c>
      <c r="I938" s="2">
        <v>3.9419999999999997E-2</v>
      </c>
      <c r="J938" s="2">
        <f t="shared" si="156"/>
        <v>0.40598839999999997</v>
      </c>
      <c r="K938" s="2">
        <f t="shared" si="165"/>
        <v>39.915009275999999</v>
      </c>
      <c r="L938" s="2">
        <f t="shared" si="157"/>
        <v>961.61638616532832</v>
      </c>
      <c r="M938" s="1">
        <f t="shared" si="158"/>
        <v>2.7584907875717671E+25</v>
      </c>
      <c r="N938" s="2">
        <f t="shared" si="166"/>
        <v>893.96598188063683</v>
      </c>
      <c r="O938" s="2">
        <f t="shared" si="159"/>
        <v>39.756604964434757</v>
      </c>
      <c r="P938" s="2">
        <f t="shared" si="160"/>
        <v>0.15840431156524204</v>
      </c>
      <c r="Q938" s="2">
        <f t="shared" si="161"/>
        <v>0.15223227819316568</v>
      </c>
      <c r="R938" s="2">
        <v>991.20822431342674</v>
      </c>
      <c r="S938" s="2">
        <f t="shared" si="162"/>
        <v>39.980824484188304</v>
      </c>
      <c r="T938" s="2">
        <f t="shared" si="163"/>
        <v>-6.5815208188304553E-2</v>
      </c>
      <c r="U938" s="2">
        <f t="shared" si="164"/>
        <v>2.627999442996172E-2</v>
      </c>
    </row>
    <row r="939" spans="1:21" x14ac:dyDescent="0.25">
      <c r="A939">
        <v>236</v>
      </c>
      <c r="B939" s="2">
        <v>0.19616</v>
      </c>
      <c r="C939" s="2">
        <v>1.41E-3</v>
      </c>
      <c r="D939" s="2">
        <v>20.297599999999999</v>
      </c>
      <c r="E939" s="2">
        <v>3.3471000000000001E-2</v>
      </c>
      <c r="F939" s="2">
        <v>-0.20149300000000001</v>
      </c>
      <c r="G939" s="2">
        <v>0.14232</v>
      </c>
      <c r="H939" s="2">
        <v>-8.4431999999999993E-2</v>
      </c>
      <c r="I939" s="2">
        <v>2.5902000000000001E-2</v>
      </c>
      <c r="J939" s="2">
        <f t="shared" si="156"/>
        <v>0.20169300000000001</v>
      </c>
      <c r="K939" s="2">
        <f t="shared" si="165"/>
        <v>39.725252689000001</v>
      </c>
      <c r="L939" s="2">
        <f t="shared" si="157"/>
        <v>881.15140450311287</v>
      </c>
      <c r="M939" s="1">
        <f t="shared" si="158"/>
        <v>2.7657627954836306E+25</v>
      </c>
      <c r="N939" s="2">
        <f t="shared" si="166"/>
        <v>896.32267914512011</v>
      </c>
      <c r="O939" s="2">
        <f t="shared" si="159"/>
        <v>39.76232192634685</v>
      </c>
      <c r="P939" s="2">
        <f t="shared" si="160"/>
        <v>-3.7069237346848638E-2</v>
      </c>
      <c r="Q939" s="2">
        <f t="shared" si="161"/>
        <v>3.3778911496015002E-2</v>
      </c>
      <c r="R939" s="2">
        <v>993.91459451864068</v>
      </c>
      <c r="S939" s="2">
        <f t="shared" si="162"/>
        <v>39.986745338873774</v>
      </c>
      <c r="T939" s="2">
        <f t="shared" si="163"/>
        <v>-0.26149264987377308</v>
      </c>
      <c r="U939" s="2">
        <f t="shared" si="164"/>
        <v>1.6808823643370678</v>
      </c>
    </row>
    <row r="940" spans="1:21" x14ac:dyDescent="0.25">
      <c r="A940">
        <v>15129</v>
      </c>
      <c r="B940" s="2">
        <v>0.19621</v>
      </c>
      <c r="C940" s="2">
        <v>1E-3</v>
      </c>
      <c r="D940" s="2">
        <v>20.445900000000002</v>
      </c>
      <c r="E940" s="2">
        <v>4.42964E-2</v>
      </c>
      <c r="F940" s="2">
        <v>-0.68293999999999999</v>
      </c>
      <c r="G940" s="2">
        <v>0.23327999999999999</v>
      </c>
      <c r="H940" s="2">
        <v>-6.8140000000000006E-2</v>
      </c>
      <c r="I940" s="2">
        <v>3.3015999999999997E-2</v>
      </c>
      <c r="J940" s="2">
        <f t="shared" si="156"/>
        <v>0.31059239999999999</v>
      </c>
      <c r="K940" s="2">
        <f t="shared" si="165"/>
        <v>39.751786020000004</v>
      </c>
      <c r="L940" s="2">
        <f t="shared" si="157"/>
        <v>891.98428698572116</v>
      </c>
      <c r="M940" s="1">
        <f t="shared" si="158"/>
        <v>2.7665204258609886E+25</v>
      </c>
      <c r="N940" s="2">
        <f t="shared" si="166"/>
        <v>896.56821042883837</v>
      </c>
      <c r="O940" s="2">
        <f t="shared" si="159"/>
        <v>39.762916680232543</v>
      </c>
      <c r="P940" s="2">
        <f t="shared" si="160"/>
        <v>-1.1130660232538503E-2</v>
      </c>
      <c r="Q940" s="2">
        <f t="shared" si="161"/>
        <v>1.2842814292588604E-3</v>
      </c>
      <c r="R940" s="2">
        <v>994.19657942423203</v>
      </c>
      <c r="S940" s="2">
        <f t="shared" si="162"/>
        <v>39.987361322984242</v>
      </c>
      <c r="T940" s="2">
        <f t="shared" si="163"/>
        <v>-0.23557530298423757</v>
      </c>
      <c r="U940" s="2">
        <f t="shared" si="164"/>
        <v>0.57527813458688093</v>
      </c>
    </row>
    <row r="941" spans="1:21" x14ac:dyDescent="0.25">
      <c r="A941">
        <v>1298893</v>
      </c>
      <c r="B941" s="2">
        <v>0.19627</v>
      </c>
      <c r="C941" s="2">
        <v>1.1199999999999999E-3</v>
      </c>
      <c r="D941" s="2">
        <v>20.834399999999999</v>
      </c>
      <c r="E941" s="2">
        <v>7.33602E-2</v>
      </c>
      <c r="F941" s="2">
        <v>-2.0597599999999998</v>
      </c>
      <c r="G941" s="2">
        <v>0.66103000000000001</v>
      </c>
      <c r="H941" s="2">
        <v>-2.2971999999999999E-2</v>
      </c>
      <c r="I941" s="2">
        <v>9.6542000000000003E-2</v>
      </c>
      <c r="J941" s="2">
        <f t="shared" si="156"/>
        <v>0.83093220000000001</v>
      </c>
      <c r="K941" s="2">
        <f t="shared" si="165"/>
        <v>39.796517639999998</v>
      </c>
      <c r="L941" s="2">
        <f t="shared" si="157"/>
        <v>910.54943243219725</v>
      </c>
      <c r="M941" s="1">
        <f t="shared" si="158"/>
        <v>2.7674296145712303E+25</v>
      </c>
      <c r="N941" s="2">
        <f t="shared" si="166"/>
        <v>896.86285842321558</v>
      </c>
      <c r="O941" s="2">
        <f t="shared" si="159"/>
        <v>39.763630195245391</v>
      </c>
      <c r="P941" s="2">
        <f t="shared" si="160"/>
        <v>3.2887444754607031E-2</v>
      </c>
      <c r="Q941" s="2">
        <f t="shared" si="161"/>
        <v>1.5664952605370728E-3</v>
      </c>
      <c r="R941" s="2">
        <v>994.53497907492363</v>
      </c>
      <c r="S941" s="2">
        <f t="shared" si="162"/>
        <v>39.988100312124146</v>
      </c>
      <c r="T941" s="2">
        <f t="shared" si="163"/>
        <v>-0.1915826721241487</v>
      </c>
      <c r="U941" s="2">
        <f t="shared" si="164"/>
        <v>5.3159547415855102E-2</v>
      </c>
    </row>
    <row r="942" spans="1:21" x14ac:dyDescent="0.25">
      <c r="A942">
        <v>1334620</v>
      </c>
      <c r="B942" s="2">
        <v>0.19635</v>
      </c>
      <c r="C942" s="2">
        <v>1.1199999999999999E-3</v>
      </c>
      <c r="D942" s="2">
        <v>21.261800000000001</v>
      </c>
      <c r="E942" s="2">
        <v>4.6748199999999997E-2</v>
      </c>
      <c r="F942" s="2">
        <v>-0.46339399999999997</v>
      </c>
      <c r="G942" s="2">
        <v>0.3145</v>
      </c>
      <c r="H942" s="2">
        <v>0.20558999999999999</v>
      </c>
      <c r="I942" s="2">
        <v>3.5886000000000001E-2</v>
      </c>
      <c r="J942" s="2">
        <f t="shared" si="156"/>
        <v>0.39713419999999999</v>
      </c>
      <c r="K942" s="2">
        <f t="shared" si="165"/>
        <v>39.743184381999995</v>
      </c>
      <c r="L942" s="2">
        <f t="shared" si="157"/>
        <v>888.45794709648192</v>
      </c>
      <c r="M942" s="1">
        <f t="shared" si="158"/>
        <v>2.7686419209200047E+25</v>
      </c>
      <c r="N942" s="2">
        <f t="shared" si="166"/>
        <v>897.25574015416248</v>
      </c>
      <c r="O942" s="2">
        <f t="shared" si="159"/>
        <v>39.764581226970122</v>
      </c>
      <c r="P942" s="2">
        <f t="shared" si="160"/>
        <v>-2.1396844970126949E-2</v>
      </c>
      <c r="Q942" s="2">
        <f t="shared" si="161"/>
        <v>2.9028520552516006E-3</v>
      </c>
      <c r="R942" s="2">
        <v>994.98620875174151</v>
      </c>
      <c r="S942" s="2">
        <f t="shared" si="162"/>
        <v>39.989085305715932</v>
      </c>
      <c r="T942" s="2">
        <f t="shared" si="163"/>
        <v>-0.24590092371593641</v>
      </c>
      <c r="U942" s="2">
        <f t="shared" si="164"/>
        <v>0.38339438019436251</v>
      </c>
    </row>
    <row r="943" spans="1:21" x14ac:dyDescent="0.25">
      <c r="A943">
        <v>13070</v>
      </c>
      <c r="B943" s="2">
        <v>0.19733000000000001</v>
      </c>
      <c r="C943" s="2">
        <v>1E-3</v>
      </c>
      <c r="D943" s="2">
        <v>20.089500000000001</v>
      </c>
      <c r="E943" s="2">
        <v>4.2372199999999999E-2</v>
      </c>
      <c r="F943" s="2">
        <v>0.96631</v>
      </c>
      <c r="G943" s="2">
        <v>0.27438000000000001</v>
      </c>
      <c r="H943" s="2">
        <v>-0.147151</v>
      </c>
      <c r="I943" s="2">
        <v>2.8139999999999998E-2</v>
      </c>
      <c r="J943" s="2">
        <f t="shared" si="156"/>
        <v>0.34489220000000004</v>
      </c>
      <c r="K943" s="2">
        <f t="shared" si="165"/>
        <v>39.885130200000006</v>
      </c>
      <c r="L943" s="2">
        <f t="shared" si="157"/>
        <v>948.47533152794529</v>
      </c>
      <c r="M943" s="1">
        <f t="shared" si="158"/>
        <v>2.783497747787004E+25</v>
      </c>
      <c r="N943" s="2">
        <f t="shared" si="166"/>
        <v>902.07018576030362</v>
      </c>
      <c r="O943" s="2">
        <f t="shared" si="159"/>
        <v>39.776201646149708</v>
      </c>
      <c r="P943" s="2">
        <f t="shared" si="160"/>
        <v>0.10892855385029776</v>
      </c>
      <c r="Q943" s="2">
        <f t="shared" si="161"/>
        <v>9.975087884560814E-2</v>
      </c>
      <c r="R943" s="2">
        <v>1000.51656671613</v>
      </c>
      <c r="S943" s="2">
        <f t="shared" si="162"/>
        <v>40.001121420752362</v>
      </c>
      <c r="T943" s="2">
        <f t="shared" si="163"/>
        <v>-0.11599122075235613</v>
      </c>
      <c r="U943" s="2">
        <f t="shared" si="164"/>
        <v>0.11310543991660126</v>
      </c>
    </row>
    <row r="944" spans="1:21" x14ac:dyDescent="0.25">
      <c r="A944">
        <v>18804</v>
      </c>
      <c r="B944" s="2">
        <v>0.19741</v>
      </c>
      <c r="C944" s="2">
        <v>1E-3</v>
      </c>
      <c r="D944" s="2">
        <v>20.168900000000001</v>
      </c>
      <c r="E944" s="2">
        <v>3.2082699999999999E-2</v>
      </c>
      <c r="F944" s="2">
        <v>0.92166000000000003</v>
      </c>
      <c r="G944" s="2">
        <v>0.19946</v>
      </c>
      <c r="H944" s="2">
        <v>-5.8194999999999997E-2</v>
      </c>
      <c r="I944" s="2">
        <v>2.4773E-2</v>
      </c>
      <c r="J944" s="2">
        <f t="shared" si="156"/>
        <v>0.25631569999999998</v>
      </c>
      <c r="K944" s="2">
        <f t="shared" si="165"/>
        <v>39.679534369999999</v>
      </c>
      <c r="L944" s="2">
        <f t="shared" si="157"/>
        <v>862.79351865016281</v>
      </c>
      <c r="M944" s="1">
        <f t="shared" si="158"/>
        <v>2.7847108823444822E+25</v>
      </c>
      <c r="N944" s="2">
        <f t="shared" si="166"/>
        <v>902.46333589541211</v>
      </c>
      <c r="O944" s="2">
        <f t="shared" si="159"/>
        <v>39.777147834928634</v>
      </c>
      <c r="P944" s="2">
        <f t="shared" si="160"/>
        <v>-9.7613464928635096E-2</v>
      </c>
      <c r="Q944" s="2">
        <f t="shared" si="161"/>
        <v>0.14503373808289385</v>
      </c>
      <c r="R944" s="2">
        <v>1000.9682525174053</v>
      </c>
      <c r="S944" s="2">
        <f t="shared" si="162"/>
        <v>40.002101516391825</v>
      </c>
      <c r="T944" s="2">
        <f t="shared" si="163"/>
        <v>-0.32256714639182604</v>
      </c>
      <c r="U944" s="2">
        <f t="shared" si="164"/>
        <v>1.5837617396516976</v>
      </c>
    </row>
    <row r="945" spans="1:21" x14ac:dyDescent="0.25">
      <c r="A945">
        <v>1302058</v>
      </c>
      <c r="B945" s="2">
        <v>0.19782</v>
      </c>
      <c r="C945" s="2">
        <v>1.1199999999999999E-3</v>
      </c>
      <c r="D945" s="2">
        <v>20.213200000000001</v>
      </c>
      <c r="E945" s="2">
        <v>3.2982699999999997E-2</v>
      </c>
      <c r="F945" s="2">
        <v>0.37169000000000002</v>
      </c>
      <c r="G945" s="2">
        <v>0.12819</v>
      </c>
      <c r="H945" s="2">
        <v>-1.1742000000000001E-2</v>
      </c>
      <c r="I945" s="2">
        <v>2.7501000000000001E-2</v>
      </c>
      <c r="J945" s="2">
        <f t="shared" si="156"/>
        <v>0.1886737</v>
      </c>
      <c r="K945" s="2">
        <f t="shared" si="165"/>
        <v>39.497590889999998</v>
      </c>
      <c r="L945" s="2">
        <f t="shared" si="157"/>
        <v>793.44746693015634</v>
      </c>
      <c r="M945" s="1">
        <f t="shared" si="158"/>
        <v>2.7909291770971945E+25</v>
      </c>
      <c r="N945" s="2">
        <f t="shared" si="166"/>
        <v>904.47854798141123</v>
      </c>
      <c r="O945" s="2">
        <f t="shared" si="159"/>
        <v>39.781991354576292</v>
      </c>
      <c r="P945" s="2">
        <f t="shared" si="160"/>
        <v>-0.28440046457629364</v>
      </c>
      <c r="Q945" s="2">
        <f t="shared" si="161"/>
        <v>2.2721545604989779</v>
      </c>
      <c r="R945" s="2">
        <v>1003.283682094582</v>
      </c>
      <c r="S945" s="2">
        <f t="shared" si="162"/>
        <v>40.00711874361059</v>
      </c>
      <c r="T945" s="2">
        <f t="shared" si="163"/>
        <v>-0.50952785361059227</v>
      </c>
      <c r="U945" s="2">
        <f t="shared" si="164"/>
        <v>7.29311610102976</v>
      </c>
    </row>
    <row r="946" spans="1:21" x14ac:dyDescent="0.25">
      <c r="A946">
        <v>15222</v>
      </c>
      <c r="B946" s="2">
        <v>0.19817000000000001</v>
      </c>
      <c r="C946" s="2">
        <v>1E-3</v>
      </c>
      <c r="D946" s="2">
        <v>20.696999999999999</v>
      </c>
      <c r="E946" s="2">
        <v>4.0404700000000002E-2</v>
      </c>
      <c r="F946" s="2">
        <v>-1.31897</v>
      </c>
      <c r="G946" s="2">
        <v>0.28822999999999999</v>
      </c>
      <c r="H946" s="2">
        <v>1.2668E-2</v>
      </c>
      <c r="I946" s="2">
        <v>3.4736000000000003E-2</v>
      </c>
      <c r="J946" s="2">
        <f t="shared" si="156"/>
        <v>0.36337069999999999</v>
      </c>
      <c r="K946" s="2">
        <f t="shared" si="165"/>
        <v>39.65646057</v>
      </c>
      <c r="L946" s="2">
        <f t="shared" si="157"/>
        <v>853.67411696914598</v>
      </c>
      <c r="M946" s="1">
        <f t="shared" si="158"/>
        <v>2.7962387747537299E+25</v>
      </c>
      <c r="N946" s="2">
        <f t="shared" si="166"/>
        <v>906.19927139430104</v>
      </c>
      <c r="O946" s="2">
        <f t="shared" si="159"/>
        <v>39.786118543301235</v>
      </c>
      <c r="P946" s="2">
        <f t="shared" si="160"/>
        <v>-0.12965797330123507</v>
      </c>
      <c r="Q946" s="2">
        <f t="shared" si="161"/>
        <v>0.12732059120768721</v>
      </c>
      <c r="R946" s="2">
        <v>1005.2609828479331</v>
      </c>
      <c r="S946" s="2">
        <f t="shared" si="162"/>
        <v>40.01139413314332</v>
      </c>
      <c r="T946" s="2">
        <f t="shared" si="163"/>
        <v>-0.35493356314331947</v>
      </c>
      <c r="U946" s="2">
        <f t="shared" si="164"/>
        <v>0.95410094683924296</v>
      </c>
    </row>
    <row r="947" spans="1:21" x14ac:dyDescent="0.25">
      <c r="A947">
        <v>1316431</v>
      </c>
      <c r="B947" s="2">
        <v>0.19828000000000001</v>
      </c>
      <c r="C947" s="2">
        <v>5.1000000000000004E-3</v>
      </c>
      <c r="D947" s="2">
        <v>20.254000000000001</v>
      </c>
      <c r="E947" s="2">
        <v>3.8709500000000001E-2</v>
      </c>
      <c r="F947" s="2">
        <v>1.29871</v>
      </c>
      <c r="G947" s="2">
        <v>0.1308</v>
      </c>
      <c r="H947" s="2">
        <v>-9.2457999999999999E-2</v>
      </c>
      <c r="I947" s="2">
        <v>2.6911999999999998E-2</v>
      </c>
      <c r="J947" s="2">
        <f t="shared" si="156"/>
        <v>0.1964215</v>
      </c>
      <c r="K947" s="2">
        <f t="shared" si="165"/>
        <v>39.927303909999999</v>
      </c>
      <c r="L947" s="2">
        <f t="shared" si="157"/>
        <v>967.07639301797576</v>
      </c>
      <c r="M947" s="1">
        <f t="shared" si="158"/>
        <v>2.7979077521197332E+25</v>
      </c>
      <c r="N947" s="2">
        <f t="shared" si="166"/>
        <v>906.74015012279199</v>
      </c>
      <c r="O947" s="2">
        <f t="shared" si="159"/>
        <v>39.787414232783988</v>
      </c>
      <c r="P947" s="2">
        <f t="shared" si="160"/>
        <v>0.13988967721601142</v>
      </c>
      <c r="Q947" s="2">
        <f t="shared" si="161"/>
        <v>0.50721640271254509</v>
      </c>
      <c r="R947" s="2">
        <v>1005.8825561001266</v>
      </c>
      <c r="S947" s="2">
        <f t="shared" si="162"/>
        <v>40.012736383643563</v>
      </c>
      <c r="T947" s="2">
        <f t="shared" si="163"/>
        <v>-8.5432473643564322E-2</v>
      </c>
      <c r="U947" s="2">
        <f t="shared" si="164"/>
        <v>0.18917681788872037</v>
      </c>
    </row>
    <row r="948" spans="1:21" x14ac:dyDescent="0.25">
      <c r="A948">
        <v>13370</v>
      </c>
      <c r="B948" s="2">
        <v>0.19861000000000001</v>
      </c>
      <c r="C948" s="2">
        <v>1.1199999999999999E-3</v>
      </c>
      <c r="D948" s="2">
        <v>20.793399999999998</v>
      </c>
      <c r="E948" s="2">
        <v>7.6803800000000005E-2</v>
      </c>
      <c r="F948" s="2">
        <v>0.98858999999999997</v>
      </c>
      <c r="G948" s="2">
        <v>0.75263000000000002</v>
      </c>
      <c r="H948" s="2">
        <v>-6.8335000000000007E-2</v>
      </c>
      <c r="I948" s="2">
        <v>4.8155000000000003E-2</v>
      </c>
      <c r="J948" s="2">
        <f t="shared" si="156"/>
        <v>0.87758880000000006</v>
      </c>
      <c r="K948" s="2">
        <f t="shared" si="165"/>
        <v>40.34561128</v>
      </c>
      <c r="L948" s="2">
        <f t="shared" si="157"/>
        <v>1172.5253906702819</v>
      </c>
      <c r="M948" s="1">
        <f t="shared" si="158"/>
        <v>2.8029153918103815E+25</v>
      </c>
      <c r="N948" s="2">
        <f t="shared" si="166"/>
        <v>908.36301562342157</v>
      </c>
      <c r="O948" s="2">
        <f t="shared" si="159"/>
        <v>39.791297217139373</v>
      </c>
      <c r="P948" s="2">
        <f t="shared" si="160"/>
        <v>0.55431406286062668</v>
      </c>
      <c r="Q948" s="2">
        <f t="shared" si="161"/>
        <v>0.39896027022472169</v>
      </c>
      <c r="R948" s="2">
        <v>1007.7476656239998</v>
      </c>
      <c r="S948" s="2">
        <f t="shared" si="162"/>
        <v>40.016759004069428</v>
      </c>
      <c r="T948" s="2">
        <f t="shared" si="163"/>
        <v>0.32885227593057209</v>
      </c>
      <c r="U948" s="2">
        <f t="shared" si="164"/>
        <v>0.1404169578326035</v>
      </c>
    </row>
    <row r="949" spans="1:21" x14ac:dyDescent="0.25">
      <c r="A949">
        <v>360145</v>
      </c>
      <c r="B949" s="2">
        <v>0.19877</v>
      </c>
      <c r="C949" s="2">
        <v>1.41E-3</v>
      </c>
      <c r="D949" s="2">
        <v>20.679200000000002</v>
      </c>
      <c r="E949" s="2">
        <v>3.25154E-2</v>
      </c>
      <c r="F949" s="2">
        <v>0.35011999999999999</v>
      </c>
      <c r="G949" s="2">
        <v>0.18315999999999999</v>
      </c>
      <c r="H949" s="2">
        <v>8.2140000000000008E-3</v>
      </c>
      <c r="I949" s="2">
        <v>2.7459999999999998E-2</v>
      </c>
      <c r="J949" s="2">
        <f t="shared" si="156"/>
        <v>0.2431354</v>
      </c>
      <c r="K949" s="2">
        <f t="shared" si="165"/>
        <v>39.897957820000002</v>
      </c>
      <c r="L949" s="2">
        <f t="shared" si="157"/>
        <v>954.09487718314745</v>
      </c>
      <c r="M949" s="1">
        <f t="shared" si="158"/>
        <v>2.8053437202838427E+25</v>
      </c>
      <c r="N949" s="2">
        <f t="shared" si="166"/>
        <v>909.14998328627803</v>
      </c>
      <c r="O949" s="2">
        <f t="shared" si="159"/>
        <v>39.79317767540833</v>
      </c>
      <c r="P949" s="2">
        <f t="shared" si="160"/>
        <v>0.10478014459167184</v>
      </c>
      <c r="Q949" s="2">
        <f t="shared" si="161"/>
        <v>0.1857212488009905</v>
      </c>
      <c r="R949" s="2">
        <v>1008.6521715511485</v>
      </c>
      <c r="S949" s="2">
        <f t="shared" si="162"/>
        <v>40.018707139315794</v>
      </c>
      <c r="T949" s="2">
        <f t="shared" si="163"/>
        <v>-0.12074931931579158</v>
      </c>
      <c r="U949" s="2">
        <f t="shared" si="164"/>
        <v>0.24664538335912553</v>
      </c>
    </row>
    <row r="950" spans="1:21" x14ac:dyDescent="0.25">
      <c r="A950">
        <v>19658</v>
      </c>
      <c r="B950" s="2">
        <v>0.19878000000000001</v>
      </c>
      <c r="C950" s="2">
        <v>1.1199999999999999E-3</v>
      </c>
      <c r="D950" s="2">
        <v>20.4511</v>
      </c>
      <c r="E950" s="2">
        <v>4.2286799999999999E-2</v>
      </c>
      <c r="F950" s="2">
        <v>8.0199999999999994E-3</v>
      </c>
      <c r="G950" s="2">
        <v>0.26468999999999998</v>
      </c>
      <c r="H950" s="2">
        <v>-8.3706000000000003E-2</v>
      </c>
      <c r="I950" s="2">
        <v>3.5742000000000003E-2</v>
      </c>
      <c r="J950" s="2">
        <f t="shared" si="156"/>
        <v>0.34271879999999999</v>
      </c>
      <c r="K950" s="2">
        <f t="shared" si="165"/>
        <v>39.907278720000001</v>
      </c>
      <c r="L950" s="2">
        <f t="shared" si="157"/>
        <v>958.19906777423819</v>
      </c>
      <c r="M950" s="1">
        <f t="shared" si="158"/>
        <v>2.8054954990937769E+25</v>
      </c>
      <c r="N950" s="2">
        <f t="shared" si="166"/>
        <v>909.19917144868293</v>
      </c>
      <c r="O950" s="2">
        <f t="shared" si="159"/>
        <v>39.793295156407268</v>
      </c>
      <c r="P950" s="2">
        <f t="shared" si="160"/>
        <v>0.11398356359273265</v>
      </c>
      <c r="Q950" s="2">
        <f t="shared" si="161"/>
        <v>0.11061361969844641</v>
      </c>
      <c r="R950" s="2">
        <v>1008.7087077329019</v>
      </c>
      <c r="S950" s="2">
        <f t="shared" si="162"/>
        <v>40.018828849576082</v>
      </c>
      <c r="T950" s="2">
        <f t="shared" si="163"/>
        <v>-0.11155012957608079</v>
      </c>
      <c r="U950" s="2">
        <f t="shared" si="164"/>
        <v>0.10594105687425338</v>
      </c>
    </row>
    <row r="951" spans="1:21" x14ac:dyDescent="0.25">
      <c r="A951">
        <v>18768</v>
      </c>
      <c r="B951" s="2">
        <v>0.19908000000000001</v>
      </c>
      <c r="C951" s="2">
        <v>5.1000000000000004E-3</v>
      </c>
      <c r="D951" s="2">
        <v>20.744</v>
      </c>
      <c r="E951" s="2">
        <v>5.0030600000000001E-2</v>
      </c>
      <c r="F951" s="2">
        <v>-0.39591100000000001</v>
      </c>
      <c r="G951" s="2">
        <v>0.30130000000000001</v>
      </c>
      <c r="H951" s="2">
        <v>-3.3849999999999998E-2</v>
      </c>
      <c r="I951" s="2">
        <v>4.0058000000000003E-2</v>
      </c>
      <c r="J951" s="2">
        <f t="shared" si="156"/>
        <v>0.39138859999999998</v>
      </c>
      <c r="K951" s="2">
        <f t="shared" si="165"/>
        <v>39.984751582999998</v>
      </c>
      <c r="L951" s="2">
        <f t="shared" si="157"/>
        <v>993.00244218896307</v>
      </c>
      <c r="M951" s="1">
        <f t="shared" si="158"/>
        <v>2.8100493162784458E+25</v>
      </c>
      <c r="N951" s="2">
        <f t="shared" si="166"/>
        <v>910.67496309139528</v>
      </c>
      <c r="O951" s="2">
        <f t="shared" si="159"/>
        <v>39.796816984072152</v>
      </c>
      <c r="P951" s="2">
        <f t="shared" si="160"/>
        <v>0.18793459892784625</v>
      </c>
      <c r="Q951" s="2">
        <f t="shared" si="161"/>
        <v>0.23056699497567495</v>
      </c>
      <c r="R951" s="2">
        <v>1010.4050426670947</v>
      </c>
      <c r="S951" s="2">
        <f t="shared" si="162"/>
        <v>40.022477525013826</v>
      </c>
      <c r="T951" s="2">
        <f t="shared" si="163"/>
        <v>-3.7725942013828728E-2</v>
      </c>
      <c r="U951" s="2">
        <f t="shared" si="164"/>
        <v>9.2910295681885215E-3</v>
      </c>
    </row>
    <row r="952" spans="1:21" x14ac:dyDescent="0.25">
      <c r="A952">
        <v>110460</v>
      </c>
      <c r="B952" s="2">
        <v>0.19953000000000001</v>
      </c>
      <c r="C952" s="2">
        <v>1.41E-3</v>
      </c>
      <c r="D952" s="2">
        <v>20.74</v>
      </c>
      <c r="E952" s="2">
        <v>4.2355900000000002E-2</v>
      </c>
      <c r="F952" s="2">
        <v>-0.122892</v>
      </c>
      <c r="G952" s="2">
        <v>0.25991999999999998</v>
      </c>
      <c r="H952" s="2">
        <v>1.8744E-2</v>
      </c>
      <c r="I952" s="2">
        <v>3.7421999999999997E-2</v>
      </c>
      <c r="J952" s="2">
        <f t="shared" si="156"/>
        <v>0.3396979</v>
      </c>
      <c r="K952" s="2">
        <f t="shared" si="165"/>
        <v>39.856266155999997</v>
      </c>
      <c r="L952" s="2">
        <f t="shared" si="157"/>
        <v>935.95125550679631</v>
      </c>
      <c r="M952" s="1">
        <f t="shared" si="158"/>
        <v>2.816881685027802E+25</v>
      </c>
      <c r="N952" s="2">
        <f t="shared" si="166"/>
        <v>912.88918300654154</v>
      </c>
      <c r="O952" s="2">
        <f t="shared" si="159"/>
        <v>39.802090305361752</v>
      </c>
      <c r="P952" s="2">
        <f t="shared" si="160"/>
        <v>5.4175850638245038E-2</v>
      </c>
      <c r="Q952" s="2">
        <f t="shared" si="161"/>
        <v>2.5434649310014098E-2</v>
      </c>
      <c r="R952" s="2">
        <v>1012.9504501593256</v>
      </c>
      <c r="S952" s="2">
        <f t="shared" si="162"/>
        <v>40.027941008890757</v>
      </c>
      <c r="T952" s="2">
        <f t="shared" si="163"/>
        <v>-0.17167485289076012</v>
      </c>
      <c r="U952" s="2">
        <f t="shared" si="164"/>
        <v>0.25540397000451193</v>
      </c>
    </row>
    <row r="953" spans="1:21" x14ac:dyDescent="0.25">
      <c r="A953">
        <v>500504</v>
      </c>
      <c r="B953" s="2">
        <v>0.19961000000000001</v>
      </c>
      <c r="C953" s="2">
        <v>1.41E-3</v>
      </c>
      <c r="D953" s="2">
        <v>20.840699999999998</v>
      </c>
      <c r="E953" s="2">
        <v>4.5595799999999999E-2</v>
      </c>
      <c r="F953" s="2">
        <v>-0.80098100000000005</v>
      </c>
      <c r="G953" s="2">
        <v>0.26924999999999999</v>
      </c>
      <c r="H953" s="2">
        <v>0.10611</v>
      </c>
      <c r="I953" s="2">
        <v>3.7731000000000001E-2</v>
      </c>
      <c r="J953" s="2">
        <f t="shared" si="156"/>
        <v>0.35257680000000002</v>
      </c>
      <c r="K953" s="2">
        <f t="shared" si="165"/>
        <v>39.583831492999998</v>
      </c>
      <c r="L953" s="2">
        <f t="shared" si="157"/>
        <v>825.59356379319047</v>
      </c>
      <c r="M953" s="1">
        <f t="shared" si="158"/>
        <v>2.8180965346891451E+25</v>
      </c>
      <c r="N953" s="2">
        <f t="shared" si="166"/>
        <v>913.28288896895879</v>
      </c>
      <c r="O953" s="2">
        <f t="shared" si="159"/>
        <v>39.803026604477495</v>
      </c>
      <c r="P953" s="2">
        <f t="shared" si="160"/>
        <v>-0.2191951114774966</v>
      </c>
      <c r="Q953" s="2">
        <f t="shared" si="161"/>
        <v>0.3865042420824229</v>
      </c>
      <c r="R953" s="2">
        <v>1013.4030807138691</v>
      </c>
      <c r="S953" s="2">
        <f t="shared" si="162"/>
        <v>40.028911100991934</v>
      </c>
      <c r="T953" s="2">
        <f t="shared" si="163"/>
        <v>-0.44507960799193569</v>
      </c>
      <c r="U953" s="2">
        <f t="shared" si="164"/>
        <v>1.5935582027924906</v>
      </c>
    </row>
    <row r="954" spans="1:21" x14ac:dyDescent="0.25">
      <c r="A954">
        <v>560150</v>
      </c>
      <c r="B954" s="2">
        <v>0.19969999999999999</v>
      </c>
      <c r="C954" s="2">
        <v>1.41E-3</v>
      </c>
      <c r="D954" s="2">
        <v>20.743500000000001</v>
      </c>
      <c r="E954" s="2">
        <v>3.9372699999999997E-2</v>
      </c>
      <c r="F954" s="2">
        <v>-1.4912099999999999</v>
      </c>
      <c r="G954" s="2">
        <v>0.45465</v>
      </c>
      <c r="H954" s="2">
        <v>-4.8273999999999997E-2</v>
      </c>
      <c r="I954" s="2">
        <v>3.1794000000000003E-2</v>
      </c>
      <c r="J954" s="2">
        <f t="shared" si="156"/>
        <v>0.52581670000000003</v>
      </c>
      <c r="K954" s="2">
        <f t="shared" si="165"/>
        <v>39.868389750000006</v>
      </c>
      <c r="L954" s="2">
        <f t="shared" si="157"/>
        <v>941.19139952488854</v>
      </c>
      <c r="M954" s="1">
        <f t="shared" si="158"/>
        <v>2.8194633149904773E+25</v>
      </c>
      <c r="N954" s="2">
        <f t="shared" si="166"/>
        <v>913.72583229855059</v>
      </c>
      <c r="O954" s="2">
        <f t="shared" si="159"/>
        <v>39.804079515968105</v>
      </c>
      <c r="P954" s="2">
        <f t="shared" si="160"/>
        <v>6.4310234031900393E-2</v>
      </c>
      <c r="Q954" s="2">
        <f t="shared" si="161"/>
        <v>1.4958616550073096E-2</v>
      </c>
      <c r="R954" s="2">
        <v>1013.9123310938086</v>
      </c>
      <c r="S954" s="2">
        <f t="shared" si="162"/>
        <v>40.030002024650273</v>
      </c>
      <c r="T954" s="2">
        <f t="shared" si="163"/>
        <v>-0.16161227465026684</v>
      </c>
      <c r="U954" s="2">
        <f t="shared" si="164"/>
        <v>9.4466959036947712E-2</v>
      </c>
    </row>
    <row r="955" spans="1:21" x14ac:dyDescent="0.25">
      <c r="A955">
        <v>19101</v>
      </c>
      <c r="B955" s="2">
        <v>0.20077</v>
      </c>
      <c r="C955" s="2">
        <v>1.1199999999999999E-3</v>
      </c>
      <c r="D955" s="2">
        <v>20.502800000000001</v>
      </c>
      <c r="E955" s="2">
        <v>3.9530299999999997E-2</v>
      </c>
      <c r="F955" s="2">
        <v>-0.22931099999999999</v>
      </c>
      <c r="G955" s="2">
        <v>0.21396999999999999</v>
      </c>
      <c r="H955" s="2">
        <v>6.4469999999999996E-3</v>
      </c>
      <c r="I955" s="2">
        <v>3.2856999999999997E-2</v>
      </c>
      <c r="J955" s="2">
        <f t="shared" si="156"/>
        <v>0.28635730000000004</v>
      </c>
      <c r="K955" s="2">
        <f t="shared" si="165"/>
        <v>39.641912172999994</v>
      </c>
      <c r="L955" s="2">
        <f t="shared" si="157"/>
        <v>847.97380119342029</v>
      </c>
      <c r="M955" s="1">
        <f t="shared" si="158"/>
        <v>2.8357188489877828E+25</v>
      </c>
      <c r="N955" s="2">
        <f t="shared" si="166"/>
        <v>918.99389209282936</v>
      </c>
      <c r="O955" s="2">
        <f t="shared" si="159"/>
        <v>39.816563124726017</v>
      </c>
      <c r="P955" s="2">
        <f t="shared" si="160"/>
        <v>-0.17465095172602219</v>
      </c>
      <c r="Q955" s="2">
        <f t="shared" si="161"/>
        <v>0.37198497234663791</v>
      </c>
      <c r="R955" s="2">
        <v>1019.9700771485474</v>
      </c>
      <c r="S955" s="2">
        <f t="shared" si="162"/>
        <v>40.042937155280725</v>
      </c>
      <c r="T955" s="2">
        <f t="shared" si="163"/>
        <v>-0.40102498228073102</v>
      </c>
      <c r="U955" s="2">
        <f t="shared" si="164"/>
        <v>1.9612201146728447</v>
      </c>
    </row>
    <row r="956" spans="1:21" x14ac:dyDescent="0.25">
      <c r="A956">
        <v>470232</v>
      </c>
      <c r="B956" s="2">
        <v>0.20083000000000001</v>
      </c>
      <c r="C956" s="2">
        <v>1.005E-2</v>
      </c>
      <c r="D956" s="2">
        <v>20.644300000000001</v>
      </c>
      <c r="E956" s="2">
        <v>3.6924199999999997E-2</v>
      </c>
      <c r="F956" s="2">
        <v>0.83321999999999996</v>
      </c>
      <c r="G956" s="2">
        <v>0.15414</v>
      </c>
      <c r="H956" s="2">
        <v>-9.6229999999999996E-3</v>
      </c>
      <c r="I956" s="2">
        <v>2.7515000000000001E-2</v>
      </c>
      <c r="J956" s="2">
        <f t="shared" si="156"/>
        <v>0.2185792</v>
      </c>
      <c r="K956" s="2">
        <f t="shared" si="165"/>
        <v>39.989903330000004</v>
      </c>
      <c r="L956" s="2">
        <f t="shared" si="157"/>
        <v>995.36110470016706</v>
      </c>
      <c r="M956" s="1">
        <f t="shared" si="158"/>
        <v>2.8366307037274339E+25</v>
      </c>
      <c r="N956" s="2">
        <f t="shared" si="166"/>
        <v>919.28940408849655</v>
      </c>
      <c r="O956" s="2">
        <f t="shared" si="159"/>
        <v>39.817261271907277</v>
      </c>
      <c r="P956" s="2">
        <f t="shared" si="160"/>
        <v>0.17264205809272681</v>
      </c>
      <c r="Q956" s="2">
        <f t="shared" si="161"/>
        <v>0.62384334298676003</v>
      </c>
      <c r="R956" s="2">
        <v>1020.3099453707484</v>
      </c>
      <c r="S956" s="2">
        <f t="shared" si="162"/>
        <v>40.043660599578622</v>
      </c>
      <c r="T956" s="2">
        <f t="shared" si="163"/>
        <v>-5.375726957861815E-2</v>
      </c>
      <c r="U956" s="2">
        <f t="shared" si="164"/>
        <v>6.048626110935669E-2</v>
      </c>
    </row>
    <row r="957" spans="1:21" x14ac:dyDescent="0.25">
      <c r="A957">
        <v>370308</v>
      </c>
      <c r="B957" s="2">
        <v>0.20086999999999999</v>
      </c>
      <c r="C957" s="2">
        <v>1.005E-2</v>
      </c>
      <c r="D957" s="2">
        <v>20.077400000000001</v>
      </c>
      <c r="E957" s="2">
        <v>3.7905099999999997E-2</v>
      </c>
      <c r="F957" s="2">
        <v>0.72474000000000005</v>
      </c>
      <c r="G957" s="2">
        <v>0.93122000000000005</v>
      </c>
      <c r="H957" s="2">
        <v>-0.138295</v>
      </c>
      <c r="I957" s="2">
        <v>3.0596000000000002E-2</v>
      </c>
      <c r="J957" s="2">
        <f t="shared" si="156"/>
        <v>0.99972110000000003</v>
      </c>
      <c r="K957" s="2">
        <f t="shared" si="165"/>
        <v>39.809800129999999</v>
      </c>
      <c r="L957" s="2">
        <f t="shared" si="157"/>
        <v>916.13616182886585</v>
      </c>
      <c r="M957" s="1">
        <f t="shared" si="158"/>
        <v>2.8372386263145523E+25</v>
      </c>
      <c r="N957" s="2">
        <f t="shared" si="166"/>
        <v>919.48641838158358</v>
      </c>
      <c r="O957" s="2">
        <f t="shared" si="159"/>
        <v>39.817726593561098</v>
      </c>
      <c r="P957" s="2">
        <f t="shared" si="160"/>
        <v>-7.9264635610982737E-3</v>
      </c>
      <c r="Q957" s="2">
        <f t="shared" si="161"/>
        <v>6.2863885170686407E-5</v>
      </c>
      <c r="R957" s="2">
        <v>1020.5365348899313</v>
      </c>
      <c r="S957" s="2">
        <f t="shared" si="162"/>
        <v>40.044142784687565</v>
      </c>
      <c r="T957" s="2">
        <f t="shared" si="163"/>
        <v>-0.23434265468756621</v>
      </c>
      <c r="U957" s="2">
        <f t="shared" si="164"/>
        <v>5.4947125038288587E-2</v>
      </c>
    </row>
    <row r="958" spans="1:21" x14ac:dyDescent="0.25">
      <c r="A958">
        <v>590002</v>
      </c>
      <c r="B958" s="2">
        <v>0.20127999999999999</v>
      </c>
      <c r="C958" s="2">
        <v>1.005E-2</v>
      </c>
      <c r="D958" s="2">
        <v>20.476700000000001</v>
      </c>
      <c r="E958" s="2">
        <v>4.0460099999999999E-2</v>
      </c>
      <c r="F958" s="2">
        <v>-0.96465299999999998</v>
      </c>
      <c r="G958" s="2">
        <v>0.27826000000000001</v>
      </c>
      <c r="H958" s="2">
        <v>-0.111863</v>
      </c>
      <c r="I958" s="2">
        <v>3.1900999999999999E-2</v>
      </c>
      <c r="J958" s="2">
        <f t="shared" si="156"/>
        <v>0.35062110000000002</v>
      </c>
      <c r="K958" s="2">
        <f t="shared" si="165"/>
        <v>39.878027199000002</v>
      </c>
      <c r="L958" s="2">
        <f t="shared" si="157"/>
        <v>945.37788731133014</v>
      </c>
      <c r="M958" s="1">
        <f t="shared" si="158"/>
        <v>2.8434707287115547E+25</v>
      </c>
      <c r="N958" s="2">
        <f t="shared" si="166"/>
        <v>921.50610522035004</v>
      </c>
      <c r="O958" s="2">
        <f t="shared" si="159"/>
        <v>39.82249108439904</v>
      </c>
      <c r="P958" s="2">
        <f t="shared" si="160"/>
        <v>5.5536114600961639E-2</v>
      </c>
      <c r="Q958" s="2">
        <f t="shared" si="161"/>
        <v>2.5088511140472104E-2</v>
      </c>
      <c r="R958" s="2">
        <v>1022.8595710965262</v>
      </c>
      <c r="S958" s="2">
        <f t="shared" si="162"/>
        <v>40.049080066487541</v>
      </c>
      <c r="T958" s="2">
        <f t="shared" si="163"/>
        <v>-0.17105286748753912</v>
      </c>
      <c r="U958" s="2">
        <f t="shared" si="164"/>
        <v>0.23800420061768676</v>
      </c>
    </row>
    <row r="959" spans="1:21" x14ac:dyDescent="0.25">
      <c r="A959">
        <v>13152</v>
      </c>
      <c r="B959" s="2">
        <v>0.20230999999999999</v>
      </c>
      <c r="C959" s="2">
        <v>1E-3</v>
      </c>
      <c r="D959" s="2">
        <v>20.406700000000001</v>
      </c>
      <c r="E959" s="2">
        <v>3.5152500000000003E-2</v>
      </c>
      <c r="F959" s="2">
        <v>0.28737000000000001</v>
      </c>
      <c r="G959" s="2">
        <v>0.25244</v>
      </c>
      <c r="H959" s="2">
        <v>1.6007E-2</v>
      </c>
      <c r="I959" s="2">
        <v>2.9520000000000001E-2</v>
      </c>
      <c r="J959" s="2">
        <f t="shared" si="156"/>
        <v>0.31711250000000002</v>
      </c>
      <c r="K959" s="2">
        <f t="shared" si="165"/>
        <v>39.591841479999999</v>
      </c>
      <c r="L959" s="2">
        <f t="shared" si="157"/>
        <v>828.64458368493115</v>
      </c>
      <c r="M959" s="1">
        <f t="shared" si="158"/>
        <v>2.8591341831062593E+25</v>
      </c>
      <c r="N959" s="2">
        <f t="shared" si="166"/>
        <v>926.58228508315494</v>
      </c>
      <c r="O959" s="2">
        <f t="shared" si="159"/>
        <v>39.834419964312062</v>
      </c>
      <c r="P959" s="2">
        <f t="shared" si="160"/>
        <v>-0.24257848431206241</v>
      </c>
      <c r="Q959" s="2">
        <f t="shared" si="161"/>
        <v>0.58516431450625928</v>
      </c>
      <c r="R959" s="2">
        <v>1028.6994572256754</v>
      </c>
      <c r="S959" s="2">
        <f t="shared" si="162"/>
        <v>40.06144255343591</v>
      </c>
      <c r="T959" s="2">
        <f t="shared" si="163"/>
        <v>-0.46960107343591062</v>
      </c>
      <c r="U959" s="2">
        <f t="shared" si="164"/>
        <v>2.1929636804322472</v>
      </c>
    </row>
    <row r="960" spans="1:21" x14ac:dyDescent="0.25">
      <c r="A960">
        <v>19913</v>
      </c>
      <c r="B960" s="2">
        <v>0.20249</v>
      </c>
      <c r="C960" s="2">
        <v>1.1199999999999999E-3</v>
      </c>
      <c r="D960" s="2">
        <v>20.5944</v>
      </c>
      <c r="E960" s="2">
        <v>5.2655199999999999E-2</v>
      </c>
      <c r="F960" s="2">
        <v>0.11554</v>
      </c>
      <c r="G960" s="2">
        <v>0.34884999999999999</v>
      </c>
      <c r="H960" s="2">
        <v>-4.7440999999999997E-2</v>
      </c>
      <c r="I960" s="2">
        <v>3.6079E-2</v>
      </c>
      <c r="J960" s="2">
        <f t="shared" si="156"/>
        <v>0.43758419999999998</v>
      </c>
      <c r="K960" s="2">
        <f t="shared" si="165"/>
        <v>39.952874710000003</v>
      </c>
      <c r="L960" s="2">
        <f t="shared" si="157"/>
        <v>978.53179598815836</v>
      </c>
      <c r="M960" s="1">
        <f t="shared" si="158"/>
        <v>2.8618725419022107E+25</v>
      </c>
      <c r="N960" s="2">
        <f t="shared" si="166"/>
        <v>927.46972673088248</v>
      </c>
      <c r="O960" s="2">
        <f t="shared" si="159"/>
        <v>39.836498714193922</v>
      </c>
      <c r="P960" s="2">
        <f t="shared" si="160"/>
        <v>0.11637599580608082</v>
      </c>
      <c r="Q960" s="2">
        <f t="shared" si="161"/>
        <v>7.0729983304551755E-2</v>
      </c>
      <c r="R960" s="2">
        <v>1029.7206018296779</v>
      </c>
      <c r="S960" s="2">
        <f t="shared" si="162"/>
        <v>40.063597009234044</v>
      </c>
      <c r="T960" s="2">
        <f t="shared" si="163"/>
        <v>-0.11072229923404109</v>
      </c>
      <c r="U960" s="2">
        <f t="shared" si="164"/>
        <v>6.4024607768992575E-2</v>
      </c>
    </row>
    <row r="961" spans="1:21" x14ac:dyDescent="0.25">
      <c r="A961">
        <v>6780</v>
      </c>
      <c r="B961" s="2">
        <v>0.20279</v>
      </c>
      <c r="C961" s="2">
        <v>1E-3</v>
      </c>
      <c r="D961" s="2">
        <v>20.741599999999998</v>
      </c>
      <c r="E961" s="2">
        <v>7.2165599999999996E-2</v>
      </c>
      <c r="F961" s="2">
        <v>-1.74956</v>
      </c>
      <c r="G961" s="2">
        <v>0.38834999999999997</v>
      </c>
      <c r="H961" s="2">
        <v>-2.7935999999999999E-2</v>
      </c>
      <c r="I961" s="2">
        <v>4.5821000000000001E-2</v>
      </c>
      <c r="J961" s="2">
        <f t="shared" si="156"/>
        <v>0.50633660000000003</v>
      </c>
      <c r="K961" s="2">
        <f t="shared" si="165"/>
        <v>39.764854360000001</v>
      </c>
      <c r="L961" s="2">
        <f t="shared" si="157"/>
        <v>897.36860624042458</v>
      </c>
      <c r="M961" s="1">
        <f t="shared" si="158"/>
        <v>2.866437170988966E+25</v>
      </c>
      <c r="N961" s="2">
        <f t="shared" si="166"/>
        <v>928.94902227243267</v>
      </c>
      <c r="O961" s="2">
        <f t="shared" si="159"/>
        <v>39.839959409832367</v>
      </c>
      <c r="P961" s="2">
        <f t="shared" si="160"/>
        <v>-7.5105049832366433E-2</v>
      </c>
      <c r="Q961" s="2">
        <f t="shared" si="161"/>
        <v>2.2001872070409056E-2</v>
      </c>
      <c r="R961" s="2">
        <v>1031.4228940412747</v>
      </c>
      <c r="S961" s="2">
        <f t="shared" si="162"/>
        <v>40.067183835108402</v>
      </c>
      <c r="T961" s="2">
        <f t="shared" si="163"/>
        <v>-0.30232947510840091</v>
      </c>
      <c r="U961" s="2">
        <f t="shared" si="164"/>
        <v>0.35651871953358194</v>
      </c>
    </row>
    <row r="962" spans="1:21" x14ac:dyDescent="0.25">
      <c r="A962">
        <v>14212</v>
      </c>
      <c r="B962" s="2">
        <v>0.20319999999999999</v>
      </c>
      <c r="C962" s="2">
        <v>1E-3</v>
      </c>
      <c r="D962" s="2">
        <v>20.6722</v>
      </c>
      <c r="E962" s="2">
        <v>4.3726899999999999E-2</v>
      </c>
      <c r="F962" s="2">
        <v>-0.315612</v>
      </c>
      <c r="G962" s="2">
        <v>0.1792</v>
      </c>
      <c r="H962" s="2">
        <v>-2.6315000000000002E-2</v>
      </c>
      <c r="I962" s="2">
        <v>3.2947999999999998E-2</v>
      </c>
      <c r="J962" s="2">
        <f t="shared" si="156"/>
        <v>0.25587489999999996</v>
      </c>
      <c r="K962" s="2">
        <f t="shared" si="165"/>
        <v>39.901170985999997</v>
      </c>
      <c r="L962" s="2">
        <f t="shared" si="157"/>
        <v>955.50771323175627</v>
      </c>
      <c r="M962" s="1">
        <f t="shared" si="158"/>
        <v>2.8726769073792968E+25</v>
      </c>
      <c r="N962" s="2">
        <f t="shared" si="166"/>
        <v>930.97118311994768</v>
      </c>
      <c r="O962" s="2">
        <f t="shared" si="159"/>
        <v>39.844681191127535</v>
      </c>
      <c r="P962" s="2">
        <f t="shared" si="160"/>
        <v>5.6489794872462085E-2</v>
      </c>
      <c r="Q962" s="2">
        <f t="shared" si="161"/>
        <v>4.8739898848908864E-2</v>
      </c>
      <c r="R962" s="2">
        <v>1033.7501371308645</v>
      </c>
      <c r="S962" s="2">
        <f t="shared" si="162"/>
        <v>40.07207790085706</v>
      </c>
      <c r="T962" s="2">
        <f t="shared" si="163"/>
        <v>-0.17090691485706344</v>
      </c>
      <c r="U962" s="2">
        <f t="shared" si="164"/>
        <v>0.44613253613707754</v>
      </c>
    </row>
    <row r="963" spans="1:21" x14ac:dyDescent="0.25">
      <c r="A963">
        <v>15203</v>
      </c>
      <c r="B963" s="2">
        <v>0.20329</v>
      </c>
      <c r="C963" s="2">
        <v>1.01E-3</v>
      </c>
      <c r="D963" s="2">
        <v>20.480399999999999</v>
      </c>
      <c r="E963" s="2">
        <v>4.0006399999999998E-2</v>
      </c>
      <c r="F963" s="2">
        <v>1.1243399999999999</v>
      </c>
      <c r="G963" s="2">
        <v>0.27610000000000001</v>
      </c>
      <c r="H963" s="2">
        <v>3.346E-3</v>
      </c>
      <c r="I963" s="2">
        <v>3.2426000000000003E-2</v>
      </c>
      <c r="J963" s="2">
        <f t="shared" si="156"/>
        <v>0.34853240000000002</v>
      </c>
      <c r="K963" s="2">
        <f t="shared" si="165"/>
        <v>39.828204999999997</v>
      </c>
      <c r="L963" s="2">
        <f t="shared" si="157"/>
        <v>923.9341083338918</v>
      </c>
      <c r="M963" s="1">
        <f t="shared" si="158"/>
        <v>2.8740468234941492E+25</v>
      </c>
      <c r="N963" s="2">
        <f t="shared" si="166"/>
        <v>931.41514269749121</v>
      </c>
      <c r="O963" s="2">
        <f t="shared" si="159"/>
        <v>39.845716471486369</v>
      </c>
      <c r="P963" s="2">
        <f t="shared" si="160"/>
        <v>-1.7511471486372443E-2</v>
      </c>
      <c r="Q963" s="2">
        <f t="shared" si="161"/>
        <v>2.5244046350975185E-3</v>
      </c>
      <c r="R963" s="2">
        <v>1034.2611154538067</v>
      </c>
      <c r="S963" s="2">
        <f t="shared" si="162"/>
        <v>40.073150985301183</v>
      </c>
      <c r="T963" s="2">
        <f t="shared" si="163"/>
        <v>-0.24494598530118594</v>
      </c>
      <c r="U963" s="2">
        <f t="shared" si="164"/>
        <v>0.49391741329216338</v>
      </c>
    </row>
    <row r="964" spans="1:21" x14ac:dyDescent="0.25">
      <c r="A964">
        <v>16032</v>
      </c>
      <c r="B964" s="2">
        <v>0.20330999999999999</v>
      </c>
      <c r="C964" s="2">
        <v>1.1199999999999999E-3</v>
      </c>
      <c r="D964" s="2">
        <v>20.527799999999999</v>
      </c>
      <c r="E964" s="2">
        <v>4.7650499999999998E-2</v>
      </c>
      <c r="F964" s="2">
        <v>-0.74061200000000005</v>
      </c>
      <c r="G964" s="2">
        <v>0.23563000000000001</v>
      </c>
      <c r="H964" s="2">
        <v>-0.103496</v>
      </c>
      <c r="I964" s="2">
        <v>3.4716999999999998E-2</v>
      </c>
      <c r="J964" s="2">
        <f t="shared" si="156"/>
        <v>0.31799749999999999</v>
      </c>
      <c r="K964" s="2">
        <f t="shared" si="165"/>
        <v>39.935872516000003</v>
      </c>
      <c r="L964" s="2">
        <f t="shared" si="157"/>
        <v>970.90000472257179</v>
      </c>
      <c r="M964" s="1">
        <f t="shared" si="158"/>
        <v>2.8743512599469861E+25</v>
      </c>
      <c r="N964" s="2">
        <f t="shared" si="166"/>
        <v>931.51380383266951</v>
      </c>
      <c r="O964" s="2">
        <f t="shared" si="159"/>
        <v>39.845946474819058</v>
      </c>
      <c r="P964" s="2">
        <f t="shared" si="160"/>
        <v>8.9926041180945049E-2</v>
      </c>
      <c r="Q964" s="2">
        <f t="shared" si="161"/>
        <v>7.9969344895728031E-2</v>
      </c>
      <c r="R964" s="2">
        <v>1034.3746720617303</v>
      </c>
      <c r="S964" s="2">
        <f t="shared" si="162"/>
        <v>40.073389388835302</v>
      </c>
      <c r="T964" s="2">
        <f t="shared" si="163"/>
        <v>-0.1375168728352989</v>
      </c>
      <c r="U964" s="2">
        <f t="shared" si="164"/>
        <v>0.1870098854767302</v>
      </c>
    </row>
    <row r="965" spans="1:21" x14ac:dyDescent="0.25">
      <c r="A965">
        <v>7243</v>
      </c>
      <c r="B965" s="2">
        <v>0.20333999999999999</v>
      </c>
      <c r="C965" s="2">
        <v>1E-3</v>
      </c>
      <c r="D965" s="2">
        <v>20.569099999999999</v>
      </c>
      <c r="E965" s="2">
        <v>6.5256099999999997E-2</v>
      </c>
      <c r="F965" s="2">
        <v>0.74461999999999995</v>
      </c>
      <c r="G965" s="2">
        <v>0.39134000000000002</v>
      </c>
      <c r="H965" s="2">
        <v>-1.6091999999999999E-2</v>
      </c>
      <c r="I965" s="2">
        <v>4.1619000000000003E-2</v>
      </c>
      <c r="J965" s="2">
        <f t="shared" si="156"/>
        <v>0.49821510000000002</v>
      </c>
      <c r="K965" s="2">
        <f t="shared" si="165"/>
        <v>39.921927099999998</v>
      </c>
      <c r="L965" s="2">
        <f t="shared" si="157"/>
        <v>964.68476525401434</v>
      </c>
      <c r="M965" s="1">
        <f t="shared" si="158"/>
        <v>2.8748079218868257E+25</v>
      </c>
      <c r="N965" s="2">
        <f t="shared" si="166"/>
        <v>931.66179788843203</v>
      </c>
      <c r="O965" s="2">
        <f t="shared" si="159"/>
        <v>39.84629143962993</v>
      </c>
      <c r="P965" s="2">
        <f t="shared" si="160"/>
        <v>7.5635660370068081E-2</v>
      </c>
      <c r="Q965" s="2">
        <f t="shared" si="161"/>
        <v>2.304726704404967E-2</v>
      </c>
      <c r="R965" s="2">
        <v>1034.5450109753087</v>
      </c>
      <c r="S965" s="2">
        <f t="shared" si="162"/>
        <v>40.07374695346671</v>
      </c>
      <c r="T965" s="2">
        <f t="shared" si="163"/>
        <v>-0.15181985346671212</v>
      </c>
      <c r="U965" s="2">
        <f t="shared" si="164"/>
        <v>9.2858863423585083E-2</v>
      </c>
    </row>
    <row r="966" spans="1:21" x14ac:dyDescent="0.25">
      <c r="A966">
        <v>15901</v>
      </c>
      <c r="B966" s="2">
        <v>0.20382</v>
      </c>
      <c r="C966" s="2">
        <v>1.0200000000000001E-3</v>
      </c>
      <c r="D966" s="2">
        <v>20.519600000000001</v>
      </c>
      <c r="E966" s="2">
        <v>4.1605999999999997E-2</v>
      </c>
      <c r="F966" s="2">
        <v>5.9762999999999997E-2</v>
      </c>
      <c r="G966" s="2">
        <v>0.26158999999999999</v>
      </c>
      <c r="H966" s="2">
        <v>-5.5445000000000001E-2</v>
      </c>
      <c r="I966" s="2">
        <v>3.4147999999999998E-2</v>
      </c>
      <c r="J966" s="2">
        <f t="shared" si="156"/>
        <v>0.33734399999999998</v>
      </c>
      <c r="K966" s="2">
        <f t="shared" si="165"/>
        <v>39.894928011000005</v>
      </c>
      <c r="L966" s="2">
        <f t="shared" si="157"/>
        <v>952.76457729669585</v>
      </c>
      <c r="M966" s="1">
        <f t="shared" si="158"/>
        <v>2.8821156975668567E+25</v>
      </c>
      <c r="N966" s="2">
        <f t="shared" si="166"/>
        <v>934.03008669715155</v>
      </c>
      <c r="O966" s="2">
        <f t="shared" si="159"/>
        <v>39.851804329095344</v>
      </c>
      <c r="P966" s="2">
        <f t="shared" si="160"/>
        <v>4.3123681904660316E-2</v>
      </c>
      <c r="Q966" s="2">
        <f t="shared" si="161"/>
        <v>1.634126554596679E-2</v>
      </c>
      <c r="R966" s="2">
        <v>1037.2710865249246</v>
      </c>
      <c r="S966" s="2">
        <f t="shared" si="162"/>
        <v>40.079461361483524</v>
      </c>
      <c r="T966" s="2">
        <f t="shared" si="163"/>
        <v>-0.1845333504835196</v>
      </c>
      <c r="U966" s="2">
        <f t="shared" si="164"/>
        <v>0.29922905000911965</v>
      </c>
    </row>
    <row r="967" spans="1:21" x14ac:dyDescent="0.25">
      <c r="A967">
        <v>18965</v>
      </c>
      <c r="B967" s="2">
        <v>0.20469000000000001</v>
      </c>
      <c r="C967" s="2">
        <v>1E-3</v>
      </c>
      <c r="D967" s="2">
        <v>20.463000000000001</v>
      </c>
      <c r="E967" s="2">
        <v>3.9603399999999997E-2</v>
      </c>
      <c r="F967" s="2">
        <v>-0.61249799999999999</v>
      </c>
      <c r="G967" s="2">
        <v>0.22994999999999999</v>
      </c>
      <c r="H967" s="2">
        <v>-0.107766</v>
      </c>
      <c r="I967" s="2">
        <v>3.5404999999999999E-2</v>
      </c>
      <c r="J967" s="2">
        <f t="shared" ref="J967:J1030" si="167">PeakMagnitudeError+StretchError+ColorError</f>
        <v>0.30495840000000002</v>
      </c>
      <c r="K967" s="2">
        <f t="shared" si="165"/>
        <v>39.903270374000002</v>
      </c>
      <c r="L967" s="2">
        <f t="shared" ref="L967:L1030" si="168">10^((ObservedDistanceModuli-25)/5)</f>
        <v>956.43194852306749</v>
      </c>
      <c r="M967" s="1">
        <f t="shared" ref="M967:M1030" si="169">-(RedShift*Age*(-2*InitialTangentVelocity+UniverseAcceleration*Age))/(2+RedShift)*(1+RedShift)</f>
        <v>2.8953667211005591E+25</v>
      </c>
      <c r="N967" s="2">
        <f t="shared" si="166"/>
        <v>938.32445096242338</v>
      </c>
      <c r="O967" s="2">
        <f t="shared" ref="O967:O1030" si="170">(LOG10(T2LuminousDistance)*5+25)</f>
        <v>39.861765166834445</v>
      </c>
      <c r="P967" s="2">
        <f t="shared" ref="P967:P1030" si="171">ObservedDistanceModuli-T2DistanceModuli</f>
        <v>4.1505207165556612E-2</v>
      </c>
      <c r="Q967" s="2">
        <f t="shared" ref="Q967:Q1030" si="172">(ObservedDistanceModuli-T2DistanceModuli)^2/TotalError^2</f>
        <v>1.852353929731668E-2</v>
      </c>
      <c r="R967" s="2">
        <v>1042.2152292955918</v>
      </c>
      <c r="S967" s="2">
        <f t="shared" ref="S967:S1030" si="173">(LOG10(ΛCDMLuminousDistance)*5+25)</f>
        <v>40.089787074871019</v>
      </c>
      <c r="T967" s="2">
        <f t="shared" ref="T967:T1030" si="174">ObservedDistanceModuli-ΛCDMDistanceModuli</f>
        <v>-0.18651670087101735</v>
      </c>
      <c r="U967" s="2">
        <f t="shared" ref="U967:U1030" si="175">(ObservedDistanceModuli-ΛCDMDistanceModuli)^2/TotalError^2</f>
        <v>0.37407117964752135</v>
      </c>
    </row>
    <row r="968" spans="1:21" x14ac:dyDescent="0.25">
      <c r="A968">
        <v>110033</v>
      </c>
      <c r="B968" s="2">
        <v>0.20483000000000001</v>
      </c>
      <c r="C968" s="2">
        <v>1.42E-3</v>
      </c>
      <c r="D968" s="2">
        <v>20.332999999999998</v>
      </c>
      <c r="E968" s="2">
        <v>8.96787E-2</v>
      </c>
      <c r="F968" s="2">
        <v>1.3148</v>
      </c>
      <c r="G968" s="2">
        <v>0.39394000000000001</v>
      </c>
      <c r="H968" s="2">
        <v>-3.3239999999999999E-2</v>
      </c>
      <c r="I968" s="2">
        <v>5.3401999999999998E-2</v>
      </c>
      <c r="J968" s="2">
        <f t="shared" si="167"/>
        <v>0.53702070000000002</v>
      </c>
      <c r="K968" s="2">
        <f t="shared" si="165"/>
        <v>39.823316800000001</v>
      </c>
      <c r="L968" s="2">
        <f t="shared" si="168"/>
        <v>921.85658015674255</v>
      </c>
      <c r="M968" s="1">
        <f t="shared" si="169"/>
        <v>2.8974997530913352E+25</v>
      </c>
      <c r="N968" s="2">
        <f t="shared" si="166"/>
        <v>939.01571955270049</v>
      </c>
      <c r="O968" s="2">
        <f t="shared" si="170"/>
        <v>39.86336431307631</v>
      </c>
      <c r="P968" s="2">
        <f t="shared" si="171"/>
        <v>-4.0047513076309826E-2</v>
      </c>
      <c r="Q968" s="2">
        <f t="shared" si="172"/>
        <v>5.5612068758266768E-3</v>
      </c>
      <c r="R968" s="2">
        <v>1043.0112151700862</v>
      </c>
      <c r="S968" s="2">
        <f t="shared" si="173"/>
        <v>40.091444891414994</v>
      </c>
      <c r="T968" s="2">
        <f t="shared" si="174"/>
        <v>-0.26812809141499372</v>
      </c>
      <c r="U968" s="2">
        <f t="shared" si="175"/>
        <v>0.249288693176661</v>
      </c>
    </row>
    <row r="969" spans="1:21" x14ac:dyDescent="0.25">
      <c r="A969">
        <v>17801</v>
      </c>
      <c r="B969" s="2">
        <v>0.20523</v>
      </c>
      <c r="C969" s="2">
        <v>1.1199999999999999E-3</v>
      </c>
      <c r="D969" s="2">
        <v>20.949100000000001</v>
      </c>
      <c r="E969" s="2">
        <v>8.2474099999999995E-2</v>
      </c>
      <c r="F969" s="2">
        <v>-0.65669299999999997</v>
      </c>
      <c r="G969" s="2">
        <v>0.50590999999999997</v>
      </c>
      <c r="H969" s="2">
        <v>-1.3866E-2</v>
      </c>
      <c r="I969" s="2">
        <v>5.6418999999999997E-2</v>
      </c>
      <c r="J969" s="2">
        <f t="shared" si="167"/>
        <v>0.64480309999999996</v>
      </c>
      <c r="K969" s="2">
        <f t="shared" si="165"/>
        <v>40.088966709000005</v>
      </c>
      <c r="L969" s="2">
        <f t="shared" si="168"/>
        <v>1041.8215626226479</v>
      </c>
      <c r="M969" s="1">
        <f t="shared" si="169"/>
        <v>2.9035951734530326E+25</v>
      </c>
      <c r="N969" s="2">
        <f t="shared" si="166"/>
        <v>940.99111076051986</v>
      </c>
      <c r="O969" s="2">
        <f t="shared" si="170"/>
        <v>39.867927604033795</v>
      </c>
      <c r="P969" s="2">
        <f t="shared" si="171"/>
        <v>0.22103910496620927</v>
      </c>
      <c r="Q969" s="2">
        <f t="shared" si="172"/>
        <v>0.11751248039392437</v>
      </c>
      <c r="R969" s="2">
        <v>1045.2860356173924</v>
      </c>
      <c r="S969" s="2">
        <f t="shared" si="173"/>
        <v>40.096175742628738</v>
      </c>
      <c r="T969" s="2">
        <f t="shared" si="174"/>
        <v>-7.2090336287331525E-3</v>
      </c>
      <c r="U969" s="2">
        <f t="shared" si="175"/>
        <v>1.249970804580274E-4</v>
      </c>
    </row>
    <row r="970" spans="1:21" x14ac:dyDescent="0.25">
      <c r="A970">
        <v>15872</v>
      </c>
      <c r="B970" s="2">
        <v>0.20562</v>
      </c>
      <c r="C970" s="2">
        <v>1.01E-3</v>
      </c>
      <c r="D970" s="2">
        <v>20.3019</v>
      </c>
      <c r="E970" s="2">
        <v>4.5676399999999999E-2</v>
      </c>
      <c r="F970" s="2">
        <v>0.76107000000000002</v>
      </c>
      <c r="G970" s="2">
        <v>0.30875000000000002</v>
      </c>
      <c r="H970" s="2">
        <v>-7.0773000000000003E-2</v>
      </c>
      <c r="I970" s="2">
        <v>3.6236999999999998E-2</v>
      </c>
      <c r="J970" s="2">
        <f t="shared" si="167"/>
        <v>0.39066340000000005</v>
      </c>
      <c r="K970" s="2">
        <f t="shared" si="165"/>
        <v>39.828296780000002</v>
      </c>
      <c r="L970" s="2">
        <f t="shared" si="168"/>
        <v>923.97316039100485</v>
      </c>
      <c r="M970" s="1">
        <f t="shared" si="169"/>
        <v>2.9095396957515925E+25</v>
      </c>
      <c r="N970" s="2">
        <f t="shared" si="166"/>
        <v>942.91759923653228</v>
      </c>
      <c r="O970" s="2">
        <f t="shared" si="170"/>
        <v>39.872368708858986</v>
      </c>
      <c r="P970" s="2">
        <f t="shared" si="171"/>
        <v>-4.4071928858983256E-2</v>
      </c>
      <c r="Q970" s="2">
        <f t="shared" si="172"/>
        <v>1.2726783777646477E-2</v>
      </c>
      <c r="R970" s="2">
        <v>1047.5048055403154</v>
      </c>
      <c r="S970" s="2">
        <f t="shared" si="173"/>
        <v>40.100780120076408</v>
      </c>
      <c r="T970" s="2">
        <f t="shared" si="174"/>
        <v>-0.27248334007640551</v>
      </c>
      <c r="U970" s="2">
        <f t="shared" si="175"/>
        <v>0.48649060472384875</v>
      </c>
    </row>
    <row r="971" spans="1:21" x14ac:dyDescent="0.25">
      <c r="A971">
        <v>1327978</v>
      </c>
      <c r="B971" s="2">
        <v>0.20691000000000001</v>
      </c>
      <c r="C971" s="2">
        <v>1.1199999999999999E-3</v>
      </c>
      <c r="D971" s="2">
        <v>20.7895</v>
      </c>
      <c r="E971" s="2">
        <v>5.0635100000000002E-2</v>
      </c>
      <c r="F971" s="2">
        <v>2.1839999999999998E-2</v>
      </c>
      <c r="G971" s="2">
        <v>0.57854000000000005</v>
      </c>
      <c r="H971" s="2">
        <v>4.5412000000000001E-2</v>
      </c>
      <c r="I971" s="2">
        <v>4.7569E-2</v>
      </c>
      <c r="J971" s="2">
        <f t="shared" si="167"/>
        <v>0.67674410000000007</v>
      </c>
      <c r="K971" s="2">
        <f t="shared" si="165"/>
        <v>39.843570920000005</v>
      </c>
      <c r="L971" s="2">
        <f t="shared" si="168"/>
        <v>930.49530038770047</v>
      </c>
      <c r="M971" s="1">
        <f t="shared" si="169"/>
        <v>2.9292127993835696E+25</v>
      </c>
      <c r="N971" s="2">
        <f t="shared" si="166"/>
        <v>949.29321792057408</v>
      </c>
      <c r="O971" s="2">
        <f t="shared" si="170"/>
        <v>39.887001890671861</v>
      </c>
      <c r="P971" s="2">
        <f t="shared" si="171"/>
        <v>-4.3430970671856528E-2</v>
      </c>
      <c r="Q971" s="2">
        <f t="shared" si="172"/>
        <v>4.1186047432849914E-3</v>
      </c>
      <c r="R971" s="2">
        <v>1054.8495766074527</v>
      </c>
      <c r="S971" s="2">
        <f t="shared" si="173"/>
        <v>40.115952664485818</v>
      </c>
      <c r="T971" s="2">
        <f t="shared" si="174"/>
        <v>-0.27238174448581276</v>
      </c>
      <c r="U971" s="2">
        <f t="shared" si="175"/>
        <v>0.16199702450208062</v>
      </c>
    </row>
    <row r="972" spans="1:21" x14ac:dyDescent="0.25">
      <c r="A972">
        <v>15201</v>
      </c>
      <c r="B972" s="2">
        <v>0.20748</v>
      </c>
      <c r="C972" s="2">
        <v>1.01E-3</v>
      </c>
      <c r="D972" s="2">
        <v>21.6221</v>
      </c>
      <c r="E972" s="2">
        <v>6.9857600000000006E-2</v>
      </c>
      <c r="F972" s="2">
        <v>-1.87784</v>
      </c>
      <c r="G972" s="2">
        <v>0.79718999999999995</v>
      </c>
      <c r="H972" s="2">
        <v>0.15242</v>
      </c>
      <c r="I972" s="2">
        <v>5.6177999999999999E-2</v>
      </c>
      <c r="J972" s="2">
        <f t="shared" si="167"/>
        <v>0.92322559999999987</v>
      </c>
      <c r="K972" s="2">
        <f t="shared" si="165"/>
        <v>40.061982919999998</v>
      </c>
      <c r="L972" s="2">
        <f t="shared" si="168"/>
        <v>1028.9554788811431</v>
      </c>
      <c r="M972" s="1">
        <f t="shared" si="169"/>
        <v>2.9379106745045275E+25</v>
      </c>
      <c r="N972" s="2">
        <f t="shared" si="166"/>
        <v>952.11200727735388</v>
      </c>
      <c r="O972" s="2">
        <f t="shared" si="170"/>
        <v>39.893440210835749</v>
      </c>
      <c r="P972" s="2">
        <f t="shared" si="171"/>
        <v>0.16854270916424952</v>
      </c>
      <c r="Q972" s="2">
        <f t="shared" si="172"/>
        <v>3.3327617180233485E-2</v>
      </c>
      <c r="R972" s="2">
        <v>1058.0977571339442</v>
      </c>
      <c r="S972" s="2">
        <f t="shared" si="173"/>
        <v>40.122628969037244</v>
      </c>
      <c r="T972" s="2">
        <f t="shared" si="174"/>
        <v>-6.0646049037245575E-2</v>
      </c>
      <c r="U972" s="2">
        <f t="shared" si="175"/>
        <v>4.3150849358268408E-3</v>
      </c>
    </row>
    <row r="973" spans="1:21" x14ac:dyDescent="0.25">
      <c r="A973">
        <v>1283373</v>
      </c>
      <c r="B973" s="2">
        <v>0.20751</v>
      </c>
      <c r="C973" s="2">
        <v>1.1199999999999999E-3</v>
      </c>
      <c r="D973" s="2">
        <v>20.8276</v>
      </c>
      <c r="E973" s="2">
        <v>4.4263999999999998E-2</v>
      </c>
      <c r="F973" s="2">
        <v>-1.0527299999999999</v>
      </c>
      <c r="G973" s="2">
        <v>0.23744000000000001</v>
      </c>
      <c r="H973" s="2">
        <v>-5.9928000000000002E-2</v>
      </c>
      <c r="I973" s="2">
        <v>3.3212999999999999E-2</v>
      </c>
      <c r="J973" s="2">
        <f t="shared" si="167"/>
        <v>0.314917</v>
      </c>
      <c r="K973" s="2">
        <f t="shared" si="165"/>
        <v>40.053423330000001</v>
      </c>
      <c r="L973" s="2">
        <f t="shared" si="168"/>
        <v>1024.9074877416097</v>
      </c>
      <c r="M973" s="1">
        <f t="shared" si="169"/>
        <v>2.9383685440614239E+25</v>
      </c>
      <c r="N973" s="2">
        <f t="shared" si="166"/>
        <v>952.26039269515127</v>
      </c>
      <c r="O973" s="2">
        <f t="shared" si="170"/>
        <v>39.893778605617541</v>
      </c>
      <c r="P973" s="2">
        <f t="shared" si="171"/>
        <v>0.15964472438245991</v>
      </c>
      <c r="Q973" s="2">
        <f t="shared" si="172"/>
        <v>0.25699041856116062</v>
      </c>
      <c r="R973" s="2">
        <v>1058.2687617855952</v>
      </c>
      <c r="S973" s="2">
        <f t="shared" si="173"/>
        <v>40.12297988356972</v>
      </c>
      <c r="T973" s="2">
        <f t="shared" si="174"/>
        <v>-6.955655356971846E-2</v>
      </c>
      <c r="U973" s="2">
        <f t="shared" si="175"/>
        <v>4.8784729270977004E-2</v>
      </c>
    </row>
    <row r="974" spans="1:21" x14ac:dyDescent="0.25">
      <c r="A974">
        <v>20376</v>
      </c>
      <c r="B974" s="2">
        <v>0.2084</v>
      </c>
      <c r="C974" s="2">
        <v>1.2899999999999999E-3</v>
      </c>
      <c r="D974" s="2">
        <v>20.968800000000002</v>
      </c>
      <c r="E974" s="2">
        <v>5.1390400000000003E-2</v>
      </c>
      <c r="F974" s="2">
        <v>-1.1910099999999999</v>
      </c>
      <c r="G974" s="2">
        <v>0.62939000000000001</v>
      </c>
      <c r="H974" s="2">
        <v>0.16064000000000001</v>
      </c>
      <c r="I974" s="2">
        <v>3.9481000000000002E-2</v>
      </c>
      <c r="J974" s="2">
        <f t="shared" si="167"/>
        <v>0.72026139999999994</v>
      </c>
      <c r="K974" s="2">
        <f t="shared" si="165"/>
        <v>39.483918330000002</v>
      </c>
      <c r="L974" s="2">
        <f t="shared" si="168"/>
        <v>788.46726259893683</v>
      </c>
      <c r="M974" s="1">
        <f t="shared" si="169"/>
        <v>2.9519559467988329E+25</v>
      </c>
      <c r="N974" s="2">
        <f t="shared" si="166"/>
        <v>956.66377003615298</v>
      </c>
      <c r="O974" s="2">
        <f t="shared" si="170"/>
        <v>39.903796635197679</v>
      </c>
      <c r="P974" s="2">
        <f t="shared" si="171"/>
        <v>-0.41987830519767755</v>
      </c>
      <c r="Q974" s="2">
        <f t="shared" si="172"/>
        <v>0.33983381379242028</v>
      </c>
      <c r="R974" s="2">
        <v>1063.3440719784962</v>
      </c>
      <c r="S974" s="2">
        <f t="shared" si="173"/>
        <v>40.133369071362139</v>
      </c>
      <c r="T974" s="2">
        <f t="shared" si="174"/>
        <v>-0.64945074136213776</v>
      </c>
      <c r="U974" s="2">
        <f t="shared" si="175"/>
        <v>0.81304044843243051</v>
      </c>
    </row>
    <row r="975" spans="1:21" x14ac:dyDescent="0.25">
      <c r="A975">
        <v>15467</v>
      </c>
      <c r="B975" s="2">
        <v>0.20856</v>
      </c>
      <c r="C975" s="2">
        <v>1.01E-3</v>
      </c>
      <c r="D975" s="2">
        <v>20.350300000000001</v>
      </c>
      <c r="E975" s="2">
        <v>4.7370599999999999E-2</v>
      </c>
      <c r="F975" s="2">
        <v>0.82038</v>
      </c>
      <c r="G975" s="2">
        <v>0.26734000000000002</v>
      </c>
      <c r="H975" s="2">
        <v>-6.3564999999999997E-2</v>
      </c>
      <c r="I975" s="2">
        <v>3.4333000000000002E-2</v>
      </c>
      <c r="J975" s="2">
        <f t="shared" si="167"/>
        <v>0.34904360000000001</v>
      </c>
      <c r="K975" s="2">
        <f t="shared" si="165"/>
        <v>39.862854310000003</v>
      </c>
      <c r="L975" s="2">
        <f t="shared" si="168"/>
        <v>938.79520343219997</v>
      </c>
      <c r="M975" s="1">
        <f t="shared" si="169"/>
        <v>2.9543994337891166E+25</v>
      </c>
      <c r="N975" s="2">
        <f t="shared" si="166"/>
        <v>957.4556502397495</v>
      </c>
      <c r="O975" s="2">
        <f t="shared" si="170"/>
        <v>39.905593331990616</v>
      </c>
      <c r="P975" s="2">
        <f t="shared" si="171"/>
        <v>-4.2739021990612969E-2</v>
      </c>
      <c r="Q975" s="2">
        <f t="shared" si="172"/>
        <v>1.4993043504721245E-2</v>
      </c>
      <c r="R975" s="2">
        <v>1064.2569327806605</v>
      </c>
      <c r="S975" s="2">
        <f t="shared" si="173"/>
        <v>40.135232439693738</v>
      </c>
      <c r="T975" s="2">
        <f t="shared" si="174"/>
        <v>-0.27237812969373465</v>
      </c>
      <c r="U975" s="2">
        <f t="shared" si="175"/>
        <v>0.60895487045325203</v>
      </c>
    </row>
    <row r="976" spans="1:21" x14ac:dyDescent="0.25">
      <c r="A976">
        <v>200132</v>
      </c>
      <c r="B976" s="2">
        <v>0.20868</v>
      </c>
      <c r="C976" s="2">
        <v>1.005E-2</v>
      </c>
      <c r="D976" s="2">
        <v>20.746200000000002</v>
      </c>
      <c r="E976" s="2">
        <v>5.3194499999999999E-2</v>
      </c>
      <c r="F976" s="2">
        <v>0.39873999999999998</v>
      </c>
      <c r="G976" s="2">
        <v>0.20429</v>
      </c>
      <c r="H976" s="2">
        <v>-3.4298000000000002E-2</v>
      </c>
      <c r="I976" s="2">
        <v>3.2516000000000003E-2</v>
      </c>
      <c r="J976" s="2">
        <f t="shared" si="167"/>
        <v>0.29000049999999999</v>
      </c>
      <c r="K976" s="2">
        <f t="shared" si="165"/>
        <v>40.105167520000002</v>
      </c>
      <c r="L976" s="2">
        <f t="shared" si="168"/>
        <v>1049.6233995773587</v>
      </c>
      <c r="M976" s="1">
        <f t="shared" si="169"/>
        <v>2.9562322105155361E+25</v>
      </c>
      <c r="N976" s="2">
        <f t="shared" si="166"/>
        <v>958.04961272575224</v>
      </c>
      <c r="O976" s="2">
        <f t="shared" si="170"/>
        <v>39.906939998290014</v>
      </c>
      <c r="P976" s="2">
        <f t="shared" si="171"/>
        <v>0.19822752170998825</v>
      </c>
      <c r="Q976" s="2">
        <f t="shared" si="172"/>
        <v>0.467229665476386</v>
      </c>
      <c r="R976" s="2">
        <v>1064.9416674361721</v>
      </c>
      <c r="S976" s="2">
        <f t="shared" si="173"/>
        <v>40.136629098947026</v>
      </c>
      <c r="T976" s="2">
        <f t="shared" si="174"/>
        <v>-3.1461578947023838E-2</v>
      </c>
      <c r="U976" s="2">
        <f t="shared" si="175"/>
        <v>1.1769649662764198E-2</v>
      </c>
    </row>
    <row r="977" spans="1:21" x14ac:dyDescent="0.25">
      <c r="A977">
        <v>15259</v>
      </c>
      <c r="B977" s="2">
        <v>0.2087</v>
      </c>
      <c r="C977" s="2">
        <v>1.01E-3</v>
      </c>
      <c r="D977" s="2">
        <v>20.560600000000001</v>
      </c>
      <c r="E977" s="2">
        <v>4.6900499999999998E-2</v>
      </c>
      <c r="F977" s="2">
        <v>0.48150999999999999</v>
      </c>
      <c r="G977" s="2">
        <v>0.27825</v>
      </c>
      <c r="H977" s="2">
        <v>-4.3740000000000003E-3</v>
      </c>
      <c r="I977" s="2">
        <v>3.4117000000000001E-2</v>
      </c>
      <c r="J977" s="2">
        <f t="shared" si="167"/>
        <v>0.35926750000000002</v>
      </c>
      <c r="K977" s="2">
        <f t="shared" si="165"/>
        <v>39.838072589999996</v>
      </c>
      <c r="L977" s="2">
        <f t="shared" si="168"/>
        <v>928.14219730247282</v>
      </c>
      <c r="M977" s="1">
        <f t="shared" si="169"/>
        <v>2.9565376867584208E+25</v>
      </c>
      <c r="N977" s="2">
        <f t="shared" si="166"/>
        <v>958.14861083393589</v>
      </c>
      <c r="O977" s="2">
        <f t="shared" si="170"/>
        <v>39.907164371382592</v>
      </c>
      <c r="P977" s="2">
        <f t="shared" si="171"/>
        <v>-6.9091781382596196E-2</v>
      </c>
      <c r="Q977" s="2">
        <f t="shared" si="172"/>
        <v>3.6984258552825215E-2</v>
      </c>
      <c r="R977" s="2">
        <v>1065.0557972989873</v>
      </c>
      <c r="S977" s="2">
        <f t="shared" si="173"/>
        <v>40.136861803307049</v>
      </c>
      <c r="T977" s="2">
        <f t="shared" si="174"/>
        <v>-0.2987892133070531</v>
      </c>
      <c r="U977" s="2">
        <f t="shared" si="175"/>
        <v>0.69166207911699473</v>
      </c>
    </row>
    <row r="978" spans="1:21" x14ac:dyDescent="0.25">
      <c r="A978">
        <v>140152</v>
      </c>
      <c r="B978" s="2">
        <v>0.20879</v>
      </c>
      <c r="C978" s="2">
        <v>1.42E-3</v>
      </c>
      <c r="D978" s="2">
        <v>20.207000000000001</v>
      </c>
      <c r="E978" s="2">
        <v>3.1993099999999997E-2</v>
      </c>
      <c r="F978" s="2">
        <v>1.42408</v>
      </c>
      <c r="G978" s="2">
        <v>0.16456999999999999</v>
      </c>
      <c r="H978" s="2">
        <v>-9.7862000000000005E-2</v>
      </c>
      <c r="I978" s="2">
        <v>2.6350999999999999E-2</v>
      </c>
      <c r="J978" s="2">
        <f t="shared" si="167"/>
        <v>0.2229141</v>
      </c>
      <c r="K978" s="2">
        <f t="shared" si="165"/>
        <v>39.915647820000004</v>
      </c>
      <c r="L978" s="2">
        <f t="shared" si="168"/>
        <v>961.89920102470307</v>
      </c>
      <c r="M978" s="1">
        <f t="shared" si="169"/>
        <v>2.9579123774200062E+25</v>
      </c>
      <c r="N978" s="2">
        <f t="shared" si="166"/>
        <v>958.59411773669706</v>
      </c>
      <c r="O978" s="2">
        <f t="shared" si="170"/>
        <v>39.908173798417948</v>
      </c>
      <c r="P978" s="2">
        <f t="shared" si="171"/>
        <v>7.4740215820554567E-3</v>
      </c>
      <c r="Q978" s="2">
        <f t="shared" si="172"/>
        <v>1.1241742042182707E-3</v>
      </c>
      <c r="R978" s="2">
        <v>1065.569407914953</v>
      </c>
      <c r="S978" s="2">
        <f t="shared" si="173"/>
        <v>40.137908717894071</v>
      </c>
      <c r="T978" s="2">
        <f t="shared" si="174"/>
        <v>-0.222260897894067</v>
      </c>
      <c r="U978" s="2">
        <f t="shared" si="175"/>
        <v>0.99414801422268018</v>
      </c>
    </row>
    <row r="979" spans="1:21" x14ac:dyDescent="0.25">
      <c r="A979">
        <v>16482</v>
      </c>
      <c r="B979" s="2">
        <v>0.20948</v>
      </c>
      <c r="C979" s="2">
        <v>1.01E-3</v>
      </c>
      <c r="D979" s="2">
        <v>20.814299999999999</v>
      </c>
      <c r="E979" s="2">
        <v>5.6092599999999999E-2</v>
      </c>
      <c r="F979" s="2">
        <v>-2.22105</v>
      </c>
      <c r="G979" s="2">
        <v>1.1773899999999999</v>
      </c>
      <c r="H979" s="2">
        <v>-2.2825999999999999E-2</v>
      </c>
      <c r="I979" s="2">
        <v>4.7357999999999997E-2</v>
      </c>
      <c r="J979" s="2">
        <f t="shared" si="167"/>
        <v>1.2808405999999999</v>
      </c>
      <c r="K979" s="2">
        <f t="shared" si="165"/>
        <v>39.752251029999996</v>
      </c>
      <c r="L979" s="2">
        <f t="shared" si="168"/>
        <v>892.1753214314482</v>
      </c>
      <c r="M979" s="1">
        <f t="shared" si="169"/>
        <v>2.9684542575581553E+25</v>
      </c>
      <c r="N979" s="2">
        <f t="shared" si="166"/>
        <v>962.01050842070015</v>
      </c>
      <c r="O979" s="2">
        <f t="shared" si="170"/>
        <v>39.915899080169304</v>
      </c>
      <c r="P979" s="2">
        <f t="shared" si="171"/>
        <v>-0.16364805016930717</v>
      </c>
      <c r="Q979" s="2">
        <f t="shared" si="172"/>
        <v>1.6324184685495208E-2</v>
      </c>
      <c r="R979" s="2">
        <v>1069.5085149661224</v>
      </c>
      <c r="S979" s="2">
        <f t="shared" si="173"/>
        <v>40.145921232934555</v>
      </c>
      <c r="T979" s="2">
        <f t="shared" si="174"/>
        <v>-0.39367020293455823</v>
      </c>
      <c r="U979" s="2">
        <f t="shared" si="175"/>
        <v>9.446586757017153E-2</v>
      </c>
    </row>
    <row r="980" spans="1:21" x14ac:dyDescent="0.25">
      <c r="A980">
        <v>550154</v>
      </c>
      <c r="B980" s="2">
        <v>0.21015</v>
      </c>
      <c r="C980" s="2">
        <v>1.42E-3</v>
      </c>
      <c r="D980" s="2">
        <v>20.636800000000001</v>
      </c>
      <c r="E980" s="2">
        <v>3.7639800000000001E-2</v>
      </c>
      <c r="F980" s="2">
        <v>8.7898000000000004E-2</v>
      </c>
      <c r="G980" s="2">
        <v>0.29477999999999999</v>
      </c>
      <c r="H980" s="2">
        <v>-9.9572999999999995E-2</v>
      </c>
      <c r="I980" s="2">
        <v>3.0942999999999998E-2</v>
      </c>
      <c r="J980" s="2">
        <f t="shared" si="167"/>
        <v>0.36336279999999999</v>
      </c>
      <c r="K980" s="2">
        <f t="shared" si="165"/>
        <v>40.154384496000006</v>
      </c>
      <c r="L980" s="2">
        <f t="shared" si="168"/>
        <v>1073.6850331105406</v>
      </c>
      <c r="M980" s="1">
        <f t="shared" si="169"/>
        <v>2.9786949497301467E+25</v>
      </c>
      <c r="N980" s="2">
        <f t="shared" si="166"/>
        <v>965.32929073236062</v>
      </c>
      <c r="O980" s="2">
        <f t="shared" si="170"/>
        <v>39.923377420365433</v>
      </c>
      <c r="P980" s="2">
        <f t="shared" si="171"/>
        <v>0.23100707563457235</v>
      </c>
      <c r="Q980" s="2">
        <f t="shared" si="172"/>
        <v>0.40417517748832416</v>
      </c>
      <c r="R980" s="2">
        <v>1073.3358572616144</v>
      </c>
      <c r="S980" s="2">
        <f t="shared" si="173"/>
        <v>40.153678191061758</v>
      </c>
      <c r="T980" s="2">
        <f t="shared" si="174"/>
        <v>7.0630493824808127E-4</v>
      </c>
      <c r="U980" s="2">
        <f t="shared" si="175"/>
        <v>3.7783619450629075E-6</v>
      </c>
    </row>
    <row r="981" spans="1:21" x14ac:dyDescent="0.25">
      <c r="A981">
        <v>19149</v>
      </c>
      <c r="B981" s="2">
        <v>0.21037</v>
      </c>
      <c r="C981" s="2">
        <v>1.01E-3</v>
      </c>
      <c r="D981" s="2">
        <v>20.1342</v>
      </c>
      <c r="E981" s="2">
        <v>3.7392599999999998E-2</v>
      </c>
      <c r="F981" s="2">
        <v>1.0494600000000001</v>
      </c>
      <c r="G981" s="2">
        <v>0.19839000000000001</v>
      </c>
      <c r="H981" s="2">
        <v>9.9120000000000007E-3</v>
      </c>
      <c r="I981" s="2">
        <v>3.0544000000000002E-2</v>
      </c>
      <c r="J981" s="2">
        <f t="shared" si="167"/>
        <v>0.26632660000000002</v>
      </c>
      <c r="K981" s="2">
        <f t="shared" si="165"/>
        <v>39.450446060000004</v>
      </c>
      <c r="L981" s="2">
        <f t="shared" si="168"/>
        <v>776.40658830932739</v>
      </c>
      <c r="M981" s="1">
        <f t="shared" si="169"/>
        <v>2.9820585042420392E+25</v>
      </c>
      <c r="N981" s="2">
        <f t="shared" si="166"/>
        <v>966.41934451299323</v>
      </c>
      <c r="O981" s="2">
        <f t="shared" si="170"/>
        <v>39.925828072502654</v>
      </c>
      <c r="P981" s="2">
        <f t="shared" si="171"/>
        <v>-0.47538201250264933</v>
      </c>
      <c r="Q981" s="2">
        <f t="shared" si="172"/>
        <v>3.1860779734400873</v>
      </c>
      <c r="R981" s="2">
        <v>1074.5931145315683</v>
      </c>
      <c r="S981" s="2">
        <f t="shared" si="173"/>
        <v>40.156220267472115</v>
      </c>
      <c r="T981" s="2">
        <f t="shared" si="174"/>
        <v>-0.7057742074721105</v>
      </c>
      <c r="U981" s="2">
        <f t="shared" si="175"/>
        <v>7.0226734820612293</v>
      </c>
    </row>
    <row r="982" spans="1:21" x14ac:dyDescent="0.25">
      <c r="A982">
        <v>460105</v>
      </c>
      <c r="B982" s="2">
        <v>0.21084</v>
      </c>
      <c r="C982" s="2">
        <v>1.005E-2</v>
      </c>
      <c r="D982" s="2">
        <v>20.721299999999999</v>
      </c>
      <c r="E982" s="2">
        <v>4.5411399999999998E-2</v>
      </c>
      <c r="F982" s="2">
        <v>-1.68923</v>
      </c>
      <c r="G982" s="2">
        <v>0.19098999999999999</v>
      </c>
      <c r="H982" s="2">
        <v>-9.9307999999999994E-2</v>
      </c>
      <c r="I982" s="2">
        <v>3.6327999999999999E-2</v>
      </c>
      <c r="J982" s="2">
        <f t="shared" si="167"/>
        <v>0.27272940000000001</v>
      </c>
      <c r="K982" s="2">
        <f t="shared" si="165"/>
        <v>39.976817229999995</v>
      </c>
      <c r="L982" s="2">
        <f t="shared" si="168"/>
        <v>989.38072674029445</v>
      </c>
      <c r="M982" s="1">
        <f t="shared" si="169"/>
        <v>2.9892458343666179E+25</v>
      </c>
      <c r="N982" s="2">
        <f t="shared" si="166"/>
        <v>968.74859957553247</v>
      </c>
      <c r="O982" s="2">
        <f t="shared" si="170"/>
        <v>39.931055438490247</v>
      </c>
      <c r="P982" s="2">
        <f t="shared" si="171"/>
        <v>4.5761791509747241E-2</v>
      </c>
      <c r="Q982" s="2">
        <f t="shared" si="172"/>
        <v>2.815413068540069E-2</v>
      </c>
      <c r="R982" s="2">
        <v>1077.2799307268306</v>
      </c>
      <c r="S982" s="2">
        <f t="shared" si="173"/>
        <v>40.161642845985476</v>
      </c>
      <c r="T982" s="2">
        <f t="shared" si="174"/>
        <v>-0.18482561598548131</v>
      </c>
      <c r="U982" s="2">
        <f t="shared" si="175"/>
        <v>0.4592618918480928</v>
      </c>
    </row>
    <row r="983" spans="1:21" x14ac:dyDescent="0.25">
      <c r="A983">
        <v>14157</v>
      </c>
      <c r="B983" s="2">
        <v>0.21095</v>
      </c>
      <c r="C983" s="2">
        <v>1.1299999999999999E-3</v>
      </c>
      <c r="D983" s="2">
        <v>20.276900000000001</v>
      </c>
      <c r="E983" s="2">
        <v>6.4297499999999994E-2</v>
      </c>
      <c r="F983" s="2">
        <v>1.1642600000000001</v>
      </c>
      <c r="G983" s="2">
        <v>0.27455000000000002</v>
      </c>
      <c r="H983" s="2">
        <v>-5.0221000000000002E-2</v>
      </c>
      <c r="I983" s="2">
        <v>3.5513999999999997E-2</v>
      </c>
      <c r="J983" s="2">
        <f t="shared" si="167"/>
        <v>0.37436150000000001</v>
      </c>
      <c r="K983" s="2">
        <f t="shared" si="165"/>
        <v>39.798237950000001</v>
      </c>
      <c r="L983" s="2">
        <f t="shared" si="168"/>
        <v>911.27108467980224</v>
      </c>
      <c r="M983" s="1">
        <f t="shared" si="169"/>
        <v>2.9909282811829779E+25</v>
      </c>
      <c r="N983" s="2">
        <f t="shared" si="166"/>
        <v>969.29384345560106</v>
      </c>
      <c r="O983" s="2">
        <f t="shared" si="170"/>
        <v>39.932277271456307</v>
      </c>
      <c r="P983" s="2">
        <f t="shared" si="171"/>
        <v>-0.13403932145630648</v>
      </c>
      <c r="Q983" s="2">
        <f t="shared" si="172"/>
        <v>0.12819824616854458</v>
      </c>
      <c r="R983" s="2">
        <v>1077.9089286865515</v>
      </c>
      <c r="S983" s="2">
        <f t="shared" si="173"/>
        <v>40.162910346741143</v>
      </c>
      <c r="T983" s="2">
        <f t="shared" si="174"/>
        <v>-0.36467239674114182</v>
      </c>
      <c r="U983" s="2">
        <f t="shared" si="175"/>
        <v>0.94890650806498211</v>
      </c>
    </row>
    <row r="984" spans="1:21" x14ac:dyDescent="0.25">
      <c r="A984">
        <v>18940</v>
      </c>
      <c r="B984" s="2">
        <v>0.21113999999999999</v>
      </c>
      <c r="C984" s="2">
        <v>1.01E-3</v>
      </c>
      <c r="D984" s="2">
        <v>20.723600000000001</v>
      </c>
      <c r="E984" s="2">
        <v>4.2854099999999999E-2</v>
      </c>
      <c r="F984" s="2">
        <v>-0.84137799999999996</v>
      </c>
      <c r="G984" s="2">
        <v>0.26140999999999998</v>
      </c>
      <c r="H984" s="2">
        <v>-3.1446000000000002E-2</v>
      </c>
      <c r="I984" s="2">
        <v>3.7553999999999997E-2</v>
      </c>
      <c r="J984" s="2">
        <f t="shared" si="167"/>
        <v>0.34181809999999996</v>
      </c>
      <c r="K984" s="2">
        <f t="shared" si="165"/>
        <v>39.891343413999998</v>
      </c>
      <c r="L984" s="2">
        <f t="shared" si="168"/>
        <v>951.19308153827774</v>
      </c>
      <c r="M984" s="1">
        <f t="shared" si="169"/>
        <v>2.9938345987272804E+25</v>
      </c>
      <c r="N984" s="2">
        <f t="shared" si="166"/>
        <v>970.23571682666875</v>
      </c>
      <c r="O984" s="2">
        <f t="shared" si="170"/>
        <v>39.934386290304161</v>
      </c>
      <c r="P984" s="2">
        <f t="shared" si="171"/>
        <v>-4.3042876304163258E-2</v>
      </c>
      <c r="Q984" s="2">
        <f t="shared" si="172"/>
        <v>1.5856687173412837E-2</v>
      </c>
      <c r="R984" s="2">
        <v>1078.9955303230472</v>
      </c>
      <c r="S984" s="2">
        <f t="shared" si="173"/>
        <v>40.165098228233568</v>
      </c>
      <c r="T984" s="2">
        <f t="shared" si="174"/>
        <v>-0.27375481423356973</v>
      </c>
      <c r="U984" s="2">
        <f t="shared" si="175"/>
        <v>0.64140659215723372</v>
      </c>
    </row>
    <row r="985" spans="1:21" x14ac:dyDescent="0.25">
      <c r="A985">
        <v>1257366</v>
      </c>
      <c r="B985" s="2">
        <v>0.21134</v>
      </c>
      <c r="C985" s="2">
        <v>1.1299999999999999E-3</v>
      </c>
      <c r="D985" s="2">
        <v>21.197299999999998</v>
      </c>
      <c r="E985" s="2">
        <v>5.3432500000000001E-2</v>
      </c>
      <c r="F985" s="2">
        <v>-0.16008800000000001</v>
      </c>
      <c r="G985" s="2">
        <v>0.44298999999999999</v>
      </c>
      <c r="H985" s="2">
        <v>0.10390000000000001</v>
      </c>
      <c r="I985" s="2">
        <v>4.0787999999999998E-2</v>
      </c>
      <c r="J985" s="2">
        <f t="shared" si="167"/>
        <v>0.53721050000000004</v>
      </c>
      <c r="K985" s="2">
        <f t="shared" si="165"/>
        <v>40.041560063999995</v>
      </c>
      <c r="L985" s="2">
        <f t="shared" si="168"/>
        <v>1019.3234437351952</v>
      </c>
      <c r="M985" s="1">
        <f t="shared" si="169"/>
        <v>2.9968942539066074E+25</v>
      </c>
      <c r="N985" s="2">
        <f t="shared" si="166"/>
        <v>971.22728354094841</v>
      </c>
      <c r="O985" s="2">
        <f t="shared" si="170"/>
        <v>39.936604370122382</v>
      </c>
      <c r="P985" s="2">
        <f t="shared" si="171"/>
        <v>0.1049556938776135</v>
      </c>
      <c r="Q985" s="2">
        <f t="shared" si="172"/>
        <v>3.8170075874183085E-2</v>
      </c>
      <c r="R985" s="2">
        <v>1080.1395275813454</v>
      </c>
      <c r="S985" s="2">
        <f t="shared" si="173"/>
        <v>40.167399296623266</v>
      </c>
      <c r="T985" s="2">
        <f t="shared" si="174"/>
        <v>-0.1258392326232709</v>
      </c>
      <c r="U985" s="2">
        <f t="shared" si="175"/>
        <v>5.4871033146086851E-2</v>
      </c>
    </row>
    <row r="986" spans="1:21" x14ac:dyDescent="0.25">
      <c r="A986">
        <v>7847</v>
      </c>
      <c r="B986" s="2">
        <v>0.21174000000000001</v>
      </c>
      <c r="C986" s="2">
        <v>1.01E-3</v>
      </c>
      <c r="D986" s="2">
        <v>20.953700000000001</v>
      </c>
      <c r="E986" s="2">
        <v>4.20665E-2</v>
      </c>
      <c r="F986" s="2">
        <v>0.15361</v>
      </c>
      <c r="G986" s="2">
        <v>0.39906999999999998</v>
      </c>
      <c r="H986" s="2">
        <v>0.12339</v>
      </c>
      <c r="I986" s="2">
        <v>3.5858000000000001E-2</v>
      </c>
      <c r="J986" s="2">
        <f t="shared" si="167"/>
        <v>0.47699449999999999</v>
      </c>
      <c r="K986" s="2">
        <f t="shared" si="165"/>
        <v>39.78306997</v>
      </c>
      <c r="L986" s="2">
        <f t="shared" si="168"/>
        <v>904.92793285255084</v>
      </c>
      <c r="M986" s="1">
        <f t="shared" si="169"/>
        <v>3.0030147132508468E+25</v>
      </c>
      <c r="N986" s="2">
        <f t="shared" si="166"/>
        <v>973.21078933037688</v>
      </c>
      <c r="O986" s="2">
        <f t="shared" si="170"/>
        <v>39.941034575074589</v>
      </c>
      <c r="P986" s="2">
        <f t="shared" si="171"/>
        <v>-0.15796460507458931</v>
      </c>
      <c r="Q986" s="2">
        <f t="shared" si="172"/>
        <v>0.10967125904016453</v>
      </c>
      <c r="R986" s="2">
        <v>1082.4281559259616</v>
      </c>
      <c r="S986" s="2">
        <f t="shared" si="173"/>
        <v>40.171995402631133</v>
      </c>
      <c r="T986" s="2">
        <f t="shared" si="174"/>
        <v>-0.38892543263113311</v>
      </c>
      <c r="U986" s="2">
        <f t="shared" si="175"/>
        <v>0.66482285973545441</v>
      </c>
    </row>
    <row r="987" spans="1:21" x14ac:dyDescent="0.25">
      <c r="A987">
        <v>17811</v>
      </c>
      <c r="B987" s="2">
        <v>0.21199999999999999</v>
      </c>
      <c r="C987" s="2">
        <v>1.1299999999999999E-3</v>
      </c>
      <c r="D987" s="2">
        <v>20.238600000000002</v>
      </c>
      <c r="E987" s="2">
        <v>4.2472599999999999E-2</v>
      </c>
      <c r="F987" s="2">
        <v>1.0809899999999999</v>
      </c>
      <c r="G987" s="2">
        <v>0.30058000000000001</v>
      </c>
      <c r="H987" s="2">
        <v>-0.13064899999999999</v>
      </c>
      <c r="I987" s="2">
        <v>3.2975999999999998E-2</v>
      </c>
      <c r="J987" s="2">
        <f t="shared" si="167"/>
        <v>0.37602860000000005</v>
      </c>
      <c r="K987" s="2">
        <f t="shared" si="165"/>
        <v>39.999436900000006</v>
      </c>
      <c r="L987" s="2">
        <f t="shared" si="168"/>
        <v>999.740716486613</v>
      </c>
      <c r="M987" s="1">
        <f t="shared" si="169"/>
        <v>3.0069938330298996E+25</v>
      </c>
      <c r="N987" s="2">
        <f t="shared" si="166"/>
        <v>974.50033422801732</v>
      </c>
      <c r="O987" s="2">
        <f t="shared" si="170"/>
        <v>39.943909962026325</v>
      </c>
      <c r="P987" s="2">
        <f t="shared" si="171"/>
        <v>5.5526937973681356E-2</v>
      </c>
      <c r="Q987" s="2">
        <f t="shared" si="172"/>
        <v>2.180548217541026E-2</v>
      </c>
      <c r="R987" s="2">
        <v>1083.916217374471</v>
      </c>
      <c r="S987" s="2">
        <f t="shared" si="173"/>
        <v>40.174978570891113</v>
      </c>
      <c r="T987" s="2">
        <f t="shared" si="174"/>
        <v>-0.17554167089110706</v>
      </c>
      <c r="U987" s="2">
        <f t="shared" si="175"/>
        <v>0.21793084369865767</v>
      </c>
    </row>
    <row r="988" spans="1:21" x14ac:dyDescent="0.25">
      <c r="A988">
        <v>18927</v>
      </c>
      <c r="B988" s="2">
        <v>0.21224999999999999</v>
      </c>
      <c r="C988" s="2">
        <v>1.1299999999999999E-3</v>
      </c>
      <c r="D988" s="2">
        <v>21.012899999999998</v>
      </c>
      <c r="E988" s="2">
        <v>5.7061599999999997E-2</v>
      </c>
      <c r="F988" s="2">
        <v>-0.57862400000000003</v>
      </c>
      <c r="G988" s="2">
        <v>0.38977000000000001</v>
      </c>
      <c r="H988" s="2">
        <v>0.11949</v>
      </c>
      <c r="I988" s="2">
        <v>4.1521000000000002E-2</v>
      </c>
      <c r="J988" s="2">
        <f t="shared" si="167"/>
        <v>0.48835260000000003</v>
      </c>
      <c r="K988" s="2">
        <f t="shared" si="165"/>
        <v>39.746838572000001</v>
      </c>
      <c r="L988" s="2">
        <f t="shared" si="168"/>
        <v>889.95431765860837</v>
      </c>
      <c r="M988" s="1">
        <f t="shared" si="169"/>
        <v>3.0108205196508172E+25</v>
      </c>
      <c r="N988" s="2">
        <f t="shared" si="166"/>
        <v>975.74047890344309</v>
      </c>
      <c r="O988" s="2">
        <f t="shared" si="170"/>
        <v>39.946671611040472</v>
      </c>
      <c r="P988" s="2">
        <f t="shared" si="171"/>
        <v>-0.19983303904047034</v>
      </c>
      <c r="Q988" s="2">
        <f t="shared" si="172"/>
        <v>0.16744322412150278</v>
      </c>
      <c r="R988" s="2">
        <v>1085.3473821629782</v>
      </c>
      <c r="S988" s="2">
        <f t="shared" si="173"/>
        <v>40.177843815394617</v>
      </c>
      <c r="T988" s="2">
        <f t="shared" si="174"/>
        <v>-0.43100524339461543</v>
      </c>
      <c r="U988" s="2">
        <f t="shared" si="175"/>
        <v>0.77892940446142567</v>
      </c>
    </row>
    <row r="989" spans="1:21" x14ac:dyDescent="0.25">
      <c r="A989">
        <v>13305</v>
      </c>
      <c r="B989" s="2">
        <v>0.2135</v>
      </c>
      <c r="C989" s="2">
        <v>1.01E-3</v>
      </c>
      <c r="D989" s="2">
        <v>20.603100000000001</v>
      </c>
      <c r="E989" s="2">
        <v>4.4901700000000003E-2</v>
      </c>
      <c r="F989" s="2">
        <v>1.02285</v>
      </c>
      <c r="G989" s="2">
        <v>0.30517</v>
      </c>
      <c r="H989" s="2">
        <v>-7.8860000000000006E-3</v>
      </c>
      <c r="I989" s="2">
        <v>3.3917999999999997E-2</v>
      </c>
      <c r="J989" s="2">
        <f t="shared" si="167"/>
        <v>0.38398969999999999</v>
      </c>
      <c r="K989" s="2">
        <f t="shared" si="165"/>
        <v>39.971142130000004</v>
      </c>
      <c r="L989" s="2">
        <f t="shared" si="168"/>
        <v>986.79837579901994</v>
      </c>
      <c r="M989" s="1">
        <f t="shared" si="169"/>
        <v>3.0299629148927342E+25</v>
      </c>
      <c r="N989" s="2">
        <f t="shared" si="166"/>
        <v>981.94410671147773</v>
      </c>
      <c r="O989" s="2">
        <f t="shared" si="170"/>
        <v>39.960433839965184</v>
      </c>
      <c r="P989" s="2">
        <f t="shared" si="171"/>
        <v>1.0708290034820322E-2</v>
      </c>
      <c r="Q989" s="2">
        <f t="shared" si="172"/>
        <v>7.7768030564790802E-4</v>
      </c>
      <c r="R989" s="2">
        <v>1092.5081506009774</v>
      </c>
      <c r="S989" s="2">
        <f t="shared" si="173"/>
        <v>40.192123428431174</v>
      </c>
      <c r="T989" s="2">
        <f t="shared" si="174"/>
        <v>-0.22098129843116965</v>
      </c>
      <c r="U989" s="2">
        <f t="shared" si="175"/>
        <v>0.33118594044632604</v>
      </c>
    </row>
    <row r="990" spans="1:21" x14ac:dyDescent="0.25">
      <c r="A990">
        <v>8495</v>
      </c>
      <c r="B990" s="2">
        <v>0.21365000000000001</v>
      </c>
      <c r="C990" s="2">
        <v>1.01E-3</v>
      </c>
      <c r="D990" s="2">
        <v>20.584399999999999</v>
      </c>
      <c r="E990" s="2">
        <v>6.3795299999999999E-2</v>
      </c>
      <c r="F990" s="2">
        <v>0.76463999999999999</v>
      </c>
      <c r="G990" s="2">
        <v>0.47104000000000001</v>
      </c>
      <c r="H990" s="2">
        <v>-2.0313000000000001E-2</v>
      </c>
      <c r="I990" s="2">
        <v>4.2750999999999997E-2</v>
      </c>
      <c r="J990" s="2">
        <f t="shared" si="167"/>
        <v>0.5775863</v>
      </c>
      <c r="K990" s="2">
        <f t="shared" si="165"/>
        <v>39.95338177</v>
      </c>
      <c r="L990" s="2">
        <f t="shared" si="168"/>
        <v>978.76031939263737</v>
      </c>
      <c r="M990" s="1">
        <f t="shared" si="169"/>
        <v>3.0322610053329669E+25</v>
      </c>
      <c r="N990" s="2">
        <f t="shared" si="166"/>
        <v>982.68886710223535</v>
      </c>
      <c r="O990" s="2">
        <f t="shared" si="170"/>
        <v>39.962080179754096</v>
      </c>
      <c r="P990" s="2">
        <f t="shared" si="171"/>
        <v>-8.6984097540963035E-3</v>
      </c>
      <c r="Q990" s="2">
        <f t="shared" si="172"/>
        <v>2.2680151805099997E-4</v>
      </c>
      <c r="R990" s="2">
        <v>1093.3679962158967</v>
      </c>
      <c r="S990" s="2">
        <f t="shared" si="173"/>
        <v>40.193831787917382</v>
      </c>
      <c r="T990" s="2">
        <f t="shared" si="174"/>
        <v>-0.2404500179173823</v>
      </c>
      <c r="U990" s="2">
        <f t="shared" si="175"/>
        <v>0.17330690264500856</v>
      </c>
    </row>
    <row r="991" spans="1:21" x14ac:dyDescent="0.25">
      <c r="A991">
        <v>6933</v>
      </c>
      <c r="B991" s="2">
        <v>0.21398</v>
      </c>
      <c r="C991" s="2">
        <v>5.1000000000000004E-3</v>
      </c>
      <c r="D991" s="2">
        <v>20.573899999999998</v>
      </c>
      <c r="E991" s="2">
        <v>3.6211500000000001E-2</v>
      </c>
      <c r="F991" s="2">
        <v>8.4513000000000005E-2</v>
      </c>
      <c r="G991" s="2">
        <v>0.23882</v>
      </c>
      <c r="H991" s="2">
        <v>-2.2315999999999999E-2</v>
      </c>
      <c r="I991" s="2">
        <v>3.2650999999999999E-2</v>
      </c>
      <c r="J991" s="2">
        <f t="shared" si="167"/>
        <v>0.30768249999999997</v>
      </c>
      <c r="K991" s="2">
        <f t="shared" si="165"/>
        <v>39.849172490999997</v>
      </c>
      <c r="L991" s="2">
        <f t="shared" si="168"/>
        <v>932.89872215910054</v>
      </c>
      <c r="M991" s="1">
        <f t="shared" si="169"/>
        <v>3.0373175602673291E+25</v>
      </c>
      <c r="N991" s="2">
        <f t="shared" si="166"/>
        <v>984.32758495374924</v>
      </c>
      <c r="O991" s="2">
        <f t="shared" si="170"/>
        <v>39.965698280071528</v>
      </c>
      <c r="P991" s="2">
        <f t="shared" si="171"/>
        <v>-0.11652578907153099</v>
      </c>
      <c r="Q991" s="2">
        <f t="shared" si="172"/>
        <v>0.14342950965223597</v>
      </c>
      <c r="R991" s="2">
        <v>1095.2600736909314</v>
      </c>
      <c r="S991" s="2">
        <f t="shared" si="173"/>
        <v>40.197586281532573</v>
      </c>
      <c r="T991" s="2">
        <f t="shared" si="174"/>
        <v>-0.34841379053257526</v>
      </c>
      <c r="U991" s="2">
        <f t="shared" si="175"/>
        <v>1.282286534102717</v>
      </c>
    </row>
    <row r="992" spans="1:21" x14ac:dyDescent="0.25">
      <c r="A992">
        <v>110567</v>
      </c>
      <c r="B992" s="2">
        <v>0.21440000000000001</v>
      </c>
      <c r="C992" s="2">
        <v>1.42E-3</v>
      </c>
      <c r="D992" s="2">
        <v>21.316099999999999</v>
      </c>
      <c r="E992" s="2">
        <v>6.0316000000000002E-2</v>
      </c>
      <c r="F992" s="2">
        <v>-1.0133099999999999</v>
      </c>
      <c r="G992" s="2">
        <v>0.47262999999999999</v>
      </c>
      <c r="H992" s="2">
        <v>0.14984</v>
      </c>
      <c r="I992" s="2">
        <v>5.0754000000000001E-2</v>
      </c>
      <c r="J992" s="2">
        <f t="shared" si="167"/>
        <v>0.5837</v>
      </c>
      <c r="K992" s="2">
        <f t="shared" si="165"/>
        <v>39.891144229999995</v>
      </c>
      <c r="L992" s="2">
        <f t="shared" si="168"/>
        <v>951.1058348605294</v>
      </c>
      <c r="M992" s="1">
        <f t="shared" si="169"/>
        <v>3.0437546783685091E+25</v>
      </c>
      <c r="N992" s="2">
        <f t="shared" si="166"/>
        <v>986.41371285735863</v>
      </c>
      <c r="O992" s="2">
        <f t="shared" si="170"/>
        <v>39.970295505371908</v>
      </c>
      <c r="P992" s="2">
        <f t="shared" si="171"/>
        <v>-7.9151275371913243E-2</v>
      </c>
      <c r="Q992" s="2">
        <f t="shared" si="172"/>
        <v>1.8388082667478902E-2</v>
      </c>
      <c r="R992" s="2">
        <v>1097.669001488393</v>
      </c>
      <c r="S992" s="2">
        <f t="shared" si="173"/>
        <v>40.202356998845744</v>
      </c>
      <c r="T992" s="2">
        <f t="shared" si="174"/>
        <v>-0.31121276884574911</v>
      </c>
      <c r="U992" s="2">
        <f t="shared" si="175"/>
        <v>0.28427287930717465</v>
      </c>
    </row>
    <row r="993" spans="1:21" x14ac:dyDescent="0.25">
      <c r="A993">
        <v>1249851</v>
      </c>
      <c r="B993" s="2">
        <v>0.21507000000000001</v>
      </c>
      <c r="C993" s="2">
        <v>1.1299999999999999E-3</v>
      </c>
      <c r="D993" s="2">
        <v>20.9666</v>
      </c>
      <c r="E993" s="2">
        <v>0.12753999999999999</v>
      </c>
      <c r="F993" s="2">
        <v>-2.0744899999999999</v>
      </c>
      <c r="G993" s="2">
        <v>0.72982999999999998</v>
      </c>
      <c r="H993" s="2">
        <v>1.1384999999999999E-2</v>
      </c>
      <c r="I993" s="2">
        <v>9.3756999999999993E-2</v>
      </c>
      <c r="J993" s="2">
        <f t="shared" si="167"/>
        <v>0.95112699999999994</v>
      </c>
      <c r="K993" s="2">
        <f t="shared" si="165"/>
        <v>39.819014920000001</v>
      </c>
      <c r="L993" s="2">
        <f t="shared" si="168"/>
        <v>920.03210808793244</v>
      </c>
      <c r="M993" s="1">
        <f t="shared" si="169"/>
        <v>3.0540268961023454E+25</v>
      </c>
      <c r="N993" s="2">
        <f t="shared" si="166"/>
        <v>989.74271190781553</v>
      </c>
      <c r="O993" s="2">
        <f t="shared" si="170"/>
        <v>39.977611562275932</v>
      </c>
      <c r="P993" s="2">
        <f t="shared" si="171"/>
        <v>-0.15859664227593129</v>
      </c>
      <c r="Q993" s="2">
        <f t="shared" si="172"/>
        <v>2.7804235365148658E-2</v>
      </c>
      <c r="R993" s="2">
        <v>1101.5137361517361</v>
      </c>
      <c r="S993" s="2">
        <f t="shared" si="173"/>
        <v>40.209949586406722</v>
      </c>
      <c r="T993" s="2">
        <f t="shared" si="174"/>
        <v>-0.39093466640672148</v>
      </c>
      <c r="U993" s="2">
        <f t="shared" si="175"/>
        <v>0.16893955518447626</v>
      </c>
    </row>
    <row r="994" spans="1:21" x14ac:dyDescent="0.25">
      <c r="A994">
        <v>14019</v>
      </c>
      <c r="B994" s="2">
        <v>0.21521000000000001</v>
      </c>
      <c r="C994" s="2">
        <v>1.1299999999999999E-3</v>
      </c>
      <c r="D994" s="2">
        <v>21.211200000000002</v>
      </c>
      <c r="E994" s="2">
        <v>6.6985799999999998E-2</v>
      </c>
      <c r="F994" s="2">
        <v>-0.305757</v>
      </c>
      <c r="G994" s="2">
        <v>0.41655999999999999</v>
      </c>
      <c r="H994" s="2">
        <v>-1.5316E-2</v>
      </c>
      <c r="I994" s="2">
        <v>4.8363000000000003E-2</v>
      </c>
      <c r="J994" s="2">
        <f t="shared" si="167"/>
        <v>0.53190879999999996</v>
      </c>
      <c r="K994" s="2">
        <f t="shared" ref="K994:K1057" si="176">PeakMagnitude+α*(Stretch-1)-β*Color-Mb</f>
        <v>40.407192801000001</v>
      </c>
      <c r="L994" s="2">
        <f t="shared" si="168"/>
        <v>1206.2534270098029</v>
      </c>
      <c r="M994" s="1">
        <f t="shared" si="169"/>
        <v>3.0561738699945382E+25</v>
      </c>
      <c r="N994" s="2">
        <f t="shared" si="166"/>
        <v>990.43849876063143</v>
      </c>
      <c r="O994" s="2">
        <f t="shared" si="170"/>
        <v>39.979137566065717</v>
      </c>
      <c r="P994" s="2">
        <f t="shared" si="171"/>
        <v>0.4280552349342841</v>
      </c>
      <c r="Q994" s="2">
        <f t="shared" si="172"/>
        <v>0.64762748907221301</v>
      </c>
      <c r="R994" s="2">
        <v>1102.3174117234691</v>
      </c>
      <c r="S994" s="2">
        <f t="shared" si="173"/>
        <v>40.21153333696698</v>
      </c>
      <c r="T994" s="2">
        <f t="shared" si="174"/>
        <v>0.19565946403302092</v>
      </c>
      <c r="U994" s="2">
        <f t="shared" si="175"/>
        <v>0.13530921304662261</v>
      </c>
    </row>
    <row r="995" spans="1:21" x14ac:dyDescent="0.25">
      <c r="A995">
        <v>1316</v>
      </c>
      <c r="B995" s="2">
        <v>0.21578</v>
      </c>
      <c r="C995" s="2">
        <v>1.01E-3</v>
      </c>
      <c r="D995" s="2">
        <v>20.658899999999999</v>
      </c>
      <c r="E995" s="2">
        <v>7.5005199999999994E-2</v>
      </c>
      <c r="F995" s="2">
        <v>0.68738999999999995</v>
      </c>
      <c r="G995" s="2">
        <v>0.68654000000000004</v>
      </c>
      <c r="H995" s="2">
        <v>-9.8723000000000005E-2</v>
      </c>
      <c r="I995" s="2">
        <v>4.6197000000000002E-2</v>
      </c>
      <c r="J995" s="2">
        <f t="shared" si="167"/>
        <v>0.80774220000000008</v>
      </c>
      <c r="K995" s="2">
        <f t="shared" si="176"/>
        <v>40.261949319999999</v>
      </c>
      <c r="L995" s="2">
        <f t="shared" si="168"/>
        <v>1128.2097900506042</v>
      </c>
      <c r="M995" s="1">
        <f t="shared" si="169"/>
        <v>3.0649170479818442E+25</v>
      </c>
      <c r="N995" s="2">
        <f t="shared" ref="N995:N1058" si="177">M995/Mpc</f>
        <v>993.27196977651965</v>
      </c>
      <c r="O995" s="2">
        <f t="shared" si="170"/>
        <v>39.98534089907843</v>
      </c>
      <c r="P995" s="2">
        <f t="shared" si="171"/>
        <v>0.27660842092156912</v>
      </c>
      <c r="Q995" s="2">
        <f t="shared" si="172"/>
        <v>0.11726954739000438</v>
      </c>
      <c r="R995" s="2">
        <v>1105.5905829329711</v>
      </c>
      <c r="S995" s="2">
        <f t="shared" si="173"/>
        <v>40.217971654321815</v>
      </c>
      <c r="T995" s="2">
        <f t="shared" si="174"/>
        <v>4.3977665678184508E-2</v>
      </c>
      <c r="U995" s="2">
        <f t="shared" si="175"/>
        <v>2.9642771137142251E-3</v>
      </c>
    </row>
    <row r="996" spans="1:21" x14ac:dyDescent="0.25">
      <c r="A996">
        <v>100206</v>
      </c>
      <c r="B996" s="2">
        <v>0.2165</v>
      </c>
      <c r="C996" s="2">
        <v>1.42E-3</v>
      </c>
      <c r="D996" s="2">
        <v>20.345300000000002</v>
      </c>
      <c r="E996" s="2">
        <v>3.5170300000000002E-2</v>
      </c>
      <c r="F996" s="2">
        <v>0.25057000000000001</v>
      </c>
      <c r="G996" s="2">
        <v>0.28166999999999998</v>
      </c>
      <c r="H996" s="2">
        <v>-7.5171000000000002E-2</v>
      </c>
      <c r="I996" s="2">
        <v>2.9839000000000001E-2</v>
      </c>
      <c r="J996" s="2">
        <f t="shared" si="167"/>
        <v>0.34667929999999997</v>
      </c>
      <c r="K996" s="2">
        <f t="shared" si="176"/>
        <v>39.810419019999998</v>
      </c>
      <c r="L996" s="2">
        <f t="shared" si="168"/>
        <v>916.39730643874566</v>
      </c>
      <c r="M996" s="1">
        <f t="shared" si="169"/>
        <v>3.0759654822799231E+25</v>
      </c>
      <c r="N996" s="2">
        <f t="shared" si="177"/>
        <v>996.85252348365032</v>
      </c>
      <c r="O996" s="2">
        <f t="shared" si="170"/>
        <v>39.993154562998875</v>
      </c>
      <c r="P996" s="2">
        <f t="shared" si="171"/>
        <v>-0.18273554299887707</v>
      </c>
      <c r="Q996" s="2">
        <f t="shared" si="172"/>
        <v>0.27783709802390044</v>
      </c>
      <c r="R996" s="2">
        <v>1109.727554354431</v>
      </c>
      <c r="S996" s="2">
        <f t="shared" si="173"/>
        <v>40.226081848150926</v>
      </c>
      <c r="T996" s="2">
        <f t="shared" si="174"/>
        <v>-0.41566282815092848</v>
      </c>
      <c r="U996" s="2">
        <f t="shared" si="175"/>
        <v>1.437561901269532</v>
      </c>
    </row>
    <row r="997" spans="1:21" x14ac:dyDescent="0.25">
      <c r="A997">
        <v>17435</v>
      </c>
      <c r="B997" s="2">
        <v>0.21689</v>
      </c>
      <c r="C997" s="2">
        <v>1.1299999999999999E-3</v>
      </c>
      <c r="D997" s="2">
        <v>20.454799999999999</v>
      </c>
      <c r="E997" s="2">
        <v>4.0461299999999999E-2</v>
      </c>
      <c r="F997" s="2">
        <v>0.91405999999999998</v>
      </c>
      <c r="G997" s="2">
        <v>0.25984000000000002</v>
      </c>
      <c r="H997" s="2">
        <v>-0.107985</v>
      </c>
      <c r="I997" s="2">
        <v>3.5136000000000001E-2</v>
      </c>
      <c r="J997" s="2">
        <f t="shared" si="167"/>
        <v>0.33543729999999999</v>
      </c>
      <c r="K997" s="2">
        <f t="shared" si="176"/>
        <v>40.120159869999995</v>
      </c>
      <c r="L997" s="2">
        <f t="shared" si="168"/>
        <v>1056.8953180009223</v>
      </c>
      <c r="M997" s="1">
        <f t="shared" si="169"/>
        <v>3.0819521093929892E+25</v>
      </c>
      <c r="N997" s="2">
        <f t="shared" si="177"/>
        <v>998.79265720075307</v>
      </c>
      <c r="O997" s="2">
        <f t="shared" si="170"/>
        <v>39.997376704495288</v>
      </c>
      <c r="P997" s="2">
        <f t="shared" si="171"/>
        <v>0.12278316550470691</v>
      </c>
      <c r="Q997" s="2">
        <f t="shared" si="172"/>
        <v>0.1339846185958368</v>
      </c>
      <c r="R997" s="2">
        <v>1111.969550030095</v>
      </c>
      <c r="S997" s="2">
        <f t="shared" si="173"/>
        <v>40.230464473842744</v>
      </c>
      <c r="T997" s="2">
        <f t="shared" si="174"/>
        <v>-0.11030460384274932</v>
      </c>
      <c r="U997" s="2">
        <f t="shared" si="175"/>
        <v>0.10813457334295912</v>
      </c>
    </row>
    <row r="998" spans="1:21" x14ac:dyDescent="0.25">
      <c r="A998">
        <v>7473</v>
      </c>
      <c r="B998" s="2">
        <v>0.21692</v>
      </c>
      <c r="C998" s="2">
        <v>5.1000000000000004E-3</v>
      </c>
      <c r="D998" s="2">
        <v>20.630500000000001</v>
      </c>
      <c r="E998" s="2">
        <v>3.68881E-2</v>
      </c>
      <c r="F998" s="2">
        <v>-0.14829400000000001</v>
      </c>
      <c r="G998" s="2">
        <v>0.28692000000000001</v>
      </c>
      <c r="H998" s="2">
        <v>-9.9964999999999998E-2</v>
      </c>
      <c r="I998" s="2">
        <v>3.3394E-2</v>
      </c>
      <c r="J998" s="2">
        <f t="shared" si="167"/>
        <v>0.35720209999999997</v>
      </c>
      <c r="K998" s="2">
        <f t="shared" si="176"/>
        <v>40.114591232000002</v>
      </c>
      <c r="L998" s="2">
        <f t="shared" si="168"/>
        <v>1054.1884324103967</v>
      </c>
      <c r="M998" s="1">
        <f t="shared" si="169"/>
        <v>3.0824126790558847E+25</v>
      </c>
      <c r="N998" s="2">
        <f t="shared" si="177"/>
        <v>998.94191766331107</v>
      </c>
      <c r="O998" s="2">
        <f t="shared" si="170"/>
        <v>39.997701187017597</v>
      </c>
      <c r="P998" s="2">
        <f t="shared" si="171"/>
        <v>0.11689004498240507</v>
      </c>
      <c r="Q998" s="2">
        <f t="shared" si="172"/>
        <v>0.10708460637378202</v>
      </c>
      <c r="R998" s="2">
        <v>1112.1420442891517</v>
      </c>
      <c r="S998" s="2">
        <f t="shared" si="173"/>
        <v>40.230801297342119</v>
      </c>
      <c r="T998" s="2">
        <f t="shared" si="174"/>
        <v>-0.11621006534211631</v>
      </c>
      <c r="U998" s="2">
        <f t="shared" si="175"/>
        <v>0.10584235243743925</v>
      </c>
    </row>
    <row r="999" spans="1:21" x14ac:dyDescent="0.25">
      <c r="A999">
        <v>20364</v>
      </c>
      <c r="B999" s="2">
        <v>0.21742</v>
      </c>
      <c r="C999" s="2">
        <v>1.0200000000000001E-3</v>
      </c>
      <c r="D999" s="2">
        <v>20.855599999999999</v>
      </c>
      <c r="E999" s="2">
        <v>4.6633800000000003E-2</v>
      </c>
      <c r="F999" s="2">
        <v>0.54349000000000003</v>
      </c>
      <c r="G999" s="2">
        <v>0.88866000000000001</v>
      </c>
      <c r="H999" s="2">
        <v>2.9676000000000001E-2</v>
      </c>
      <c r="I999" s="2">
        <v>4.1910000000000003E-2</v>
      </c>
      <c r="J999" s="2">
        <f t="shared" si="167"/>
        <v>0.97720379999999996</v>
      </c>
      <c r="K999" s="2">
        <f t="shared" si="176"/>
        <v>40.035607149999997</v>
      </c>
      <c r="L999" s="2">
        <f t="shared" si="168"/>
        <v>1016.532878688051</v>
      </c>
      <c r="M999" s="1">
        <f t="shared" si="169"/>
        <v>3.090090099067019E+25</v>
      </c>
      <c r="N999" s="2">
        <f t="shared" si="177"/>
        <v>1001.4300000413585</v>
      </c>
      <c r="O999" s="2">
        <f t="shared" si="170"/>
        <v>40.003102987527669</v>
      </c>
      <c r="P999" s="2">
        <f t="shared" si="171"/>
        <v>3.2504162472328346E-2</v>
      </c>
      <c r="Q999" s="2">
        <f t="shared" si="172"/>
        <v>1.1063885332759391E-3</v>
      </c>
      <c r="R999" s="2">
        <v>1115.0176435069243</v>
      </c>
      <c r="S999" s="2">
        <f t="shared" si="173"/>
        <v>40.23640869753558</v>
      </c>
      <c r="T999" s="2">
        <f t="shared" si="174"/>
        <v>-0.20080154753558332</v>
      </c>
      <c r="U999" s="2">
        <f t="shared" si="175"/>
        <v>4.2224432056036633E-2</v>
      </c>
    </row>
    <row r="1000" spans="1:21" x14ac:dyDescent="0.25">
      <c r="A1000">
        <v>13641</v>
      </c>
      <c r="B1000" s="2">
        <v>0.21793999999999999</v>
      </c>
      <c r="C1000" s="2">
        <v>1.1299999999999999E-3</v>
      </c>
      <c r="D1000" s="2">
        <v>20.519500000000001</v>
      </c>
      <c r="E1000" s="2">
        <v>4.1925799999999999E-2</v>
      </c>
      <c r="F1000" s="2">
        <v>1.0229999999999999</v>
      </c>
      <c r="G1000" s="2">
        <v>0.28669</v>
      </c>
      <c r="H1000" s="2">
        <v>-4.5648000000000001E-2</v>
      </c>
      <c r="I1000" s="2">
        <v>3.2960999999999997E-2</v>
      </c>
      <c r="J1000" s="2">
        <f t="shared" si="167"/>
        <v>0.36157680000000003</v>
      </c>
      <c r="K1000" s="2">
        <f t="shared" si="176"/>
        <v>40.005759240000003</v>
      </c>
      <c r="L1000" s="2">
        <f t="shared" si="168"/>
        <v>1002.6557483024663</v>
      </c>
      <c r="M1000" s="1">
        <f t="shared" si="169"/>
        <v>3.0980771345117496E+25</v>
      </c>
      <c r="N1000" s="2">
        <f t="shared" si="177"/>
        <v>1004.0184219479437</v>
      </c>
      <c r="O1000" s="2">
        <f t="shared" si="170"/>
        <v>40.008708407057654</v>
      </c>
      <c r="P1000" s="2">
        <f t="shared" si="171"/>
        <v>-2.9491670576504703E-3</v>
      </c>
      <c r="Q1000" s="2">
        <f t="shared" si="172"/>
        <v>6.6526953272694593E-5</v>
      </c>
      <c r="R1000" s="2">
        <v>1118.0096569326386</v>
      </c>
      <c r="S1000" s="2">
        <f t="shared" si="173"/>
        <v>40.242227774167247</v>
      </c>
      <c r="T1000" s="2">
        <f t="shared" si="174"/>
        <v>-0.23646853416724412</v>
      </c>
      <c r="U1000" s="2">
        <f t="shared" si="175"/>
        <v>0.42770625803982187</v>
      </c>
    </row>
    <row r="1001" spans="1:21" x14ac:dyDescent="0.25">
      <c r="A1001">
        <v>1290816</v>
      </c>
      <c r="B1001" s="2">
        <v>0.21845000000000001</v>
      </c>
      <c r="C1001" s="2">
        <v>1.1299999999999999E-3</v>
      </c>
      <c r="D1001" s="2">
        <v>20.8461</v>
      </c>
      <c r="E1001" s="2">
        <v>3.2122999999999999E-2</v>
      </c>
      <c r="F1001" s="2">
        <v>1.2633399999999999</v>
      </c>
      <c r="G1001" s="2">
        <v>0.22358</v>
      </c>
      <c r="H1001" s="2">
        <v>-3.0330000000000001E-3</v>
      </c>
      <c r="I1001" s="2">
        <v>2.7272000000000001E-2</v>
      </c>
      <c r="J1001" s="2">
        <f t="shared" si="167"/>
        <v>0.28297500000000003</v>
      </c>
      <c r="K1001" s="2">
        <f t="shared" si="176"/>
        <v>40.234304270000003</v>
      </c>
      <c r="L1001" s="2">
        <f t="shared" si="168"/>
        <v>1113.9375758184199</v>
      </c>
      <c r="M1001" s="1">
        <f t="shared" si="169"/>
        <v>3.1059130658162035E+25</v>
      </c>
      <c r="N1001" s="2">
        <f t="shared" si="177"/>
        <v>1006.5578743376693</v>
      </c>
      <c r="O1001" s="2">
        <f t="shared" si="170"/>
        <v>40.014193753465129</v>
      </c>
      <c r="P1001" s="2">
        <f t="shared" si="171"/>
        <v>0.22011051653487357</v>
      </c>
      <c r="Q1001" s="2">
        <f t="shared" si="172"/>
        <v>0.60504189656424778</v>
      </c>
      <c r="R1001" s="2">
        <v>1120.9455076302131</v>
      </c>
      <c r="S1001" s="2">
        <f t="shared" si="173"/>
        <v>40.247922504051026</v>
      </c>
      <c r="T1001" s="2">
        <f t="shared" si="174"/>
        <v>-1.3618234051023137E-2</v>
      </c>
      <c r="U1001" s="2">
        <f t="shared" si="175"/>
        <v>2.316036773355467E-3</v>
      </c>
    </row>
    <row r="1002" spans="1:21" x14ac:dyDescent="0.25">
      <c r="A1002">
        <v>1304678</v>
      </c>
      <c r="B1002" s="2">
        <v>0.21881</v>
      </c>
      <c r="C1002" s="2">
        <v>1.1299999999999999E-3</v>
      </c>
      <c r="D1002" s="2">
        <v>20.9377</v>
      </c>
      <c r="E1002" s="2">
        <v>0.12728</v>
      </c>
      <c r="F1002" s="2">
        <v>-1.54068</v>
      </c>
      <c r="G1002" s="2">
        <v>0.60260000000000002</v>
      </c>
      <c r="H1002" s="2">
        <v>-7.3011000000000006E-2</v>
      </c>
      <c r="I1002" s="2">
        <v>8.7105000000000002E-2</v>
      </c>
      <c r="J1002" s="2">
        <f t="shared" si="167"/>
        <v>0.81698500000000007</v>
      </c>
      <c r="K1002" s="2">
        <f t="shared" si="176"/>
        <v>40.132744469999999</v>
      </c>
      <c r="L1002" s="2">
        <f t="shared" si="168"/>
        <v>1063.0382561450538</v>
      </c>
      <c r="M1002" s="1">
        <f t="shared" si="169"/>
        <v>3.1114457967332809E+25</v>
      </c>
      <c r="N1002" s="2">
        <f t="shared" si="177"/>
        <v>1008.3509103155493</v>
      </c>
      <c r="O1002" s="2">
        <f t="shared" si="170"/>
        <v>40.018058473508688</v>
      </c>
      <c r="P1002" s="2">
        <f t="shared" si="171"/>
        <v>0.1146859964913105</v>
      </c>
      <c r="Q1002" s="2">
        <f t="shared" si="172"/>
        <v>1.9705734138412506E-2</v>
      </c>
      <c r="R1002" s="2">
        <v>1123.0186927605262</v>
      </c>
      <c r="S1002" s="2">
        <f t="shared" si="173"/>
        <v>40.251934925987541</v>
      </c>
      <c r="T1002" s="2">
        <f t="shared" si="174"/>
        <v>-0.11919045598754252</v>
      </c>
      <c r="U1002" s="2">
        <f t="shared" si="175"/>
        <v>2.1284075792150969E-2</v>
      </c>
    </row>
    <row r="1003" spans="1:21" x14ac:dyDescent="0.25">
      <c r="A1003">
        <v>9467</v>
      </c>
      <c r="B1003" s="2">
        <v>0.21897</v>
      </c>
      <c r="C1003" s="2">
        <v>1.0200000000000001E-3</v>
      </c>
      <c r="D1003" s="2">
        <v>20.832599999999999</v>
      </c>
      <c r="E1003" s="2">
        <v>6.70095E-2</v>
      </c>
      <c r="F1003" s="2">
        <v>-1.3883799999999999</v>
      </c>
      <c r="G1003" s="2">
        <v>0.38099</v>
      </c>
      <c r="H1003" s="2">
        <v>-0.13794899999999999</v>
      </c>
      <c r="I1003" s="2">
        <v>5.7418999999999998E-2</v>
      </c>
      <c r="J1003" s="2">
        <f t="shared" si="167"/>
        <v>0.50541849999999999</v>
      </c>
      <c r="K1003" s="2">
        <f t="shared" si="176"/>
        <v>40.253288509999997</v>
      </c>
      <c r="L1003" s="2">
        <f t="shared" si="168"/>
        <v>1123.7189429760319</v>
      </c>
      <c r="M1003" s="1">
        <f t="shared" si="169"/>
        <v>3.1139051826287388E+25</v>
      </c>
      <c r="N1003" s="2">
        <f t="shared" si="177"/>
        <v>1009.1479430034096</v>
      </c>
      <c r="O1003" s="2">
        <f t="shared" si="170"/>
        <v>40.019774196497437</v>
      </c>
      <c r="P1003" s="2">
        <f t="shared" si="171"/>
        <v>0.23351431350256036</v>
      </c>
      <c r="Q1003" s="2">
        <f t="shared" si="172"/>
        <v>0.21346404929838431</v>
      </c>
      <c r="R1003" s="2">
        <v>1123.9403260910562</v>
      </c>
      <c r="S1003" s="2">
        <f t="shared" si="173"/>
        <v>40.253716268187709</v>
      </c>
      <c r="T1003" s="2">
        <f t="shared" si="174"/>
        <v>-4.2775818771190188E-4</v>
      </c>
      <c r="U1003" s="2">
        <f t="shared" si="175"/>
        <v>7.1629907979137946E-7</v>
      </c>
    </row>
    <row r="1004" spans="1:21" x14ac:dyDescent="0.25">
      <c r="A1004">
        <v>5533</v>
      </c>
      <c r="B1004" s="2">
        <v>0.21898000000000001</v>
      </c>
      <c r="C1004" s="2">
        <v>1.0200000000000001E-3</v>
      </c>
      <c r="D1004" s="2">
        <v>20.956299999999999</v>
      </c>
      <c r="E1004" s="2">
        <v>5.8166299999999997E-2</v>
      </c>
      <c r="F1004" s="2">
        <v>-0.50269699999999995</v>
      </c>
      <c r="G1004" s="2">
        <v>0.40222999999999998</v>
      </c>
      <c r="H1004" s="2">
        <v>6.6750000000000004E-3</v>
      </c>
      <c r="I1004" s="2">
        <v>4.1966999999999997E-2</v>
      </c>
      <c r="J1004" s="2">
        <f t="shared" si="167"/>
        <v>0.50236329999999996</v>
      </c>
      <c r="K1004" s="2">
        <f t="shared" si="176"/>
        <v>40.054510790999998</v>
      </c>
      <c r="L1004" s="2">
        <f t="shared" si="168"/>
        <v>1025.420884109255</v>
      </c>
      <c r="M1004" s="1">
        <f t="shared" si="169"/>
        <v>3.1140589023034591E+25</v>
      </c>
      <c r="N1004" s="2">
        <f t="shared" si="177"/>
        <v>1009.1977601572551</v>
      </c>
      <c r="O1004" s="2">
        <f t="shared" si="170"/>
        <v>40.019881389804262</v>
      </c>
      <c r="P1004" s="2">
        <f t="shared" si="171"/>
        <v>3.4629401195736875E-2</v>
      </c>
      <c r="Q1004" s="2">
        <f t="shared" si="172"/>
        <v>4.7517562487437671E-3</v>
      </c>
      <c r="R1004" s="2">
        <v>1123.9979326217747</v>
      </c>
      <c r="S1004" s="2">
        <f t="shared" si="173"/>
        <v>40.253827562162627</v>
      </c>
      <c r="T1004" s="2">
        <f t="shared" si="174"/>
        <v>-0.19931677116262847</v>
      </c>
      <c r="U1004" s="2">
        <f t="shared" si="175"/>
        <v>0.15741708902536039</v>
      </c>
    </row>
    <row r="1005" spans="1:21" x14ac:dyDescent="0.25">
      <c r="A1005">
        <v>1342255</v>
      </c>
      <c r="B1005" s="2">
        <v>0.21898999999999999</v>
      </c>
      <c r="C1005" s="2">
        <v>1.1299999999999999E-3</v>
      </c>
      <c r="D1005" s="2">
        <v>20.4589</v>
      </c>
      <c r="E1005" s="2">
        <v>3.3770500000000002E-2</v>
      </c>
      <c r="F1005" s="2">
        <v>0.46829999999999999</v>
      </c>
      <c r="G1005" s="2">
        <v>0.25591999999999998</v>
      </c>
      <c r="H1005" s="2">
        <v>-0.104301</v>
      </c>
      <c r="I1005" s="2">
        <v>2.6995000000000002E-2</v>
      </c>
      <c r="J1005" s="2">
        <f t="shared" si="167"/>
        <v>0.31668549999999995</v>
      </c>
      <c r="K1005" s="2">
        <f t="shared" si="176"/>
        <v>40.047202229999996</v>
      </c>
      <c r="L1005" s="2">
        <f t="shared" si="168"/>
        <v>1021.9754093910315</v>
      </c>
      <c r="M1005" s="1">
        <f t="shared" si="169"/>
        <v>3.1142126229258975E+25</v>
      </c>
      <c r="N1005" s="2">
        <f t="shared" si="177"/>
        <v>1009.247577618235</v>
      </c>
      <c r="O1005" s="2">
        <f t="shared" si="170"/>
        <v>40.019988578480643</v>
      </c>
      <c r="P1005" s="2">
        <f t="shared" si="171"/>
        <v>2.7213651519353732E-2</v>
      </c>
      <c r="Q1005" s="2">
        <f t="shared" si="172"/>
        <v>7.3844351451142652E-3</v>
      </c>
      <c r="R1005" s="2">
        <v>1124.0555396756959</v>
      </c>
      <c r="S1005" s="2">
        <f t="shared" si="173"/>
        <v>40.253938851444445</v>
      </c>
      <c r="T1005" s="2">
        <f t="shared" si="174"/>
        <v>-0.20673662144444904</v>
      </c>
      <c r="U1005" s="2">
        <f t="shared" si="175"/>
        <v>0.42616567930225874</v>
      </c>
    </row>
    <row r="1006" spans="1:21" x14ac:dyDescent="0.25">
      <c r="A1006">
        <v>1302187</v>
      </c>
      <c r="B1006" s="2">
        <v>0.21940999999999999</v>
      </c>
      <c r="C1006" s="2">
        <v>1.1299999999999999E-3</v>
      </c>
      <c r="D1006" s="2">
        <v>20.956800000000001</v>
      </c>
      <c r="E1006" s="2">
        <v>5.2724199999999999E-2</v>
      </c>
      <c r="F1006" s="2">
        <v>-0.86272000000000004</v>
      </c>
      <c r="G1006" s="2">
        <v>0.33240999999999998</v>
      </c>
      <c r="H1006" s="2">
        <v>2.8591999999999999E-2</v>
      </c>
      <c r="I1006" s="2">
        <v>3.8575999999999999E-2</v>
      </c>
      <c r="J1006" s="2">
        <f t="shared" si="167"/>
        <v>0.42371019999999998</v>
      </c>
      <c r="K1006" s="2">
        <f t="shared" si="176"/>
        <v>39.933487200000002</v>
      </c>
      <c r="L1006" s="2">
        <f t="shared" si="168"/>
        <v>969.83407738865139</v>
      </c>
      <c r="M1006" s="1">
        <f t="shared" si="169"/>
        <v>3.120669744687749E+25</v>
      </c>
      <c r="N1006" s="2">
        <f t="shared" si="177"/>
        <v>1011.3401882667694</v>
      </c>
      <c r="O1006" s="2">
        <f t="shared" si="170"/>
        <v>40.024486327094642</v>
      </c>
      <c r="P1006" s="2">
        <f t="shared" si="171"/>
        <v>-9.0999127094640642E-2</v>
      </c>
      <c r="Q1006" s="2">
        <f t="shared" si="172"/>
        <v>4.6125025039906217E-2</v>
      </c>
      <c r="R1006" s="2">
        <v>1126.4755083058285</v>
      </c>
      <c r="S1006" s="2">
        <f t="shared" si="173"/>
        <v>40.258608768922151</v>
      </c>
      <c r="T1006" s="2">
        <f t="shared" si="174"/>
        <v>-0.32512156892214961</v>
      </c>
      <c r="U1006" s="2">
        <f t="shared" si="175"/>
        <v>0.58878091778801789</v>
      </c>
    </row>
    <row r="1007" spans="1:21" x14ac:dyDescent="0.25">
      <c r="A1007">
        <v>15433</v>
      </c>
      <c r="B1007" s="2">
        <v>0.2195</v>
      </c>
      <c r="C1007" s="2">
        <v>1.0200000000000001E-3</v>
      </c>
      <c r="D1007" s="2">
        <v>20.688600000000001</v>
      </c>
      <c r="E1007" s="2">
        <v>3.9375E-2</v>
      </c>
      <c r="F1007" s="2">
        <v>-2.8294E-2</v>
      </c>
      <c r="G1007" s="2">
        <v>0.2707</v>
      </c>
      <c r="H1007" s="2">
        <v>-6.3961000000000004E-2</v>
      </c>
      <c r="I1007" s="2">
        <v>3.5214000000000002E-2</v>
      </c>
      <c r="J1007" s="2">
        <f t="shared" si="167"/>
        <v>0.34528900000000001</v>
      </c>
      <c r="K1007" s="2">
        <f t="shared" si="176"/>
        <v>40.077638712000002</v>
      </c>
      <c r="L1007" s="2">
        <f t="shared" si="168"/>
        <v>1036.4008068089809</v>
      </c>
      <c r="M1007" s="1">
        <f t="shared" si="169"/>
        <v>3.1220536310438693E+25</v>
      </c>
      <c r="N1007" s="2">
        <f t="shared" si="177"/>
        <v>1011.788675291172</v>
      </c>
      <c r="O1007" s="2">
        <f t="shared" si="170"/>
        <v>40.025449070727056</v>
      </c>
      <c r="P1007" s="2">
        <f t="shared" si="171"/>
        <v>5.2189641272946119E-2</v>
      </c>
      <c r="Q1007" s="2">
        <f t="shared" si="172"/>
        <v>2.2845629918478477E-2</v>
      </c>
      <c r="R1007" s="2">
        <v>1126.9941930392006</v>
      </c>
      <c r="S1007" s="2">
        <f t="shared" si="173"/>
        <v>40.259608391510355</v>
      </c>
      <c r="T1007" s="2">
        <f t="shared" si="174"/>
        <v>-0.18196967951035248</v>
      </c>
      <c r="U1007" s="2">
        <f t="shared" si="175"/>
        <v>0.27773625438188948</v>
      </c>
    </row>
    <row r="1008" spans="1:21" x14ac:dyDescent="0.25">
      <c r="A1008">
        <v>220</v>
      </c>
      <c r="B1008" s="2">
        <v>0.21972</v>
      </c>
      <c r="C1008" s="2">
        <v>1.4300000000000001E-3</v>
      </c>
      <c r="D1008" s="2">
        <v>20.606000000000002</v>
      </c>
      <c r="E1008" s="2">
        <v>3.4094800000000001E-2</v>
      </c>
      <c r="F1008" s="2">
        <v>-0.70088700000000004</v>
      </c>
      <c r="G1008" s="2">
        <v>0.14474999999999999</v>
      </c>
      <c r="H1008" s="2">
        <v>-0.12925300000000001</v>
      </c>
      <c r="I1008" s="2">
        <v>2.7335999999999999E-2</v>
      </c>
      <c r="J1008" s="2">
        <f t="shared" si="167"/>
        <v>0.2061808</v>
      </c>
      <c r="K1008" s="2">
        <f t="shared" si="176"/>
        <v>40.100531501000006</v>
      </c>
      <c r="L1008" s="2">
        <f t="shared" si="168"/>
        <v>1047.3848801072404</v>
      </c>
      <c r="M1008" s="1">
        <f t="shared" si="169"/>
        <v>3.1254367872845732E+25</v>
      </c>
      <c r="N1008" s="2">
        <f t="shared" si="177"/>
        <v>1012.8850815594848</v>
      </c>
      <c r="O1008" s="2">
        <f t="shared" si="170"/>
        <v>40.027800873022045</v>
      </c>
      <c r="P1008" s="2">
        <f t="shared" si="171"/>
        <v>7.2730627977961149E-2</v>
      </c>
      <c r="Q1008" s="2">
        <f t="shared" si="172"/>
        <v>0.12443376277882506</v>
      </c>
      <c r="R1008" s="2">
        <v>1128.2622673403373</v>
      </c>
      <c r="S1008" s="2">
        <f t="shared" si="173"/>
        <v>40.262050321017433</v>
      </c>
      <c r="T1008" s="2">
        <f t="shared" si="174"/>
        <v>-0.16151882001742734</v>
      </c>
      <c r="U1008" s="2">
        <f t="shared" si="175"/>
        <v>0.61369110082172806</v>
      </c>
    </row>
    <row r="1009" spans="1:21" x14ac:dyDescent="0.25">
      <c r="A1009">
        <v>18466</v>
      </c>
      <c r="B1009" s="2">
        <v>0.21978</v>
      </c>
      <c r="C1009" s="2">
        <v>1.1299999999999999E-3</v>
      </c>
      <c r="D1009" s="2">
        <v>20.8748</v>
      </c>
      <c r="E1009" s="2">
        <v>5.6148099999999999E-2</v>
      </c>
      <c r="F1009" s="2">
        <v>-0.104958</v>
      </c>
      <c r="G1009" s="2">
        <v>0.25146000000000002</v>
      </c>
      <c r="H1009" s="2">
        <v>2.4035000000000001E-2</v>
      </c>
      <c r="I1009" s="2">
        <v>3.5756000000000003E-2</v>
      </c>
      <c r="J1009" s="2">
        <f t="shared" si="167"/>
        <v>0.34336410000000001</v>
      </c>
      <c r="K1009" s="2">
        <f t="shared" si="176"/>
        <v>39.977141623999998</v>
      </c>
      <c r="L1009" s="2">
        <f t="shared" si="168"/>
        <v>989.52854033644894</v>
      </c>
      <c r="M1009" s="1">
        <f t="shared" si="169"/>
        <v>3.1263595457937418E+25</v>
      </c>
      <c r="N1009" s="2">
        <f t="shared" si="177"/>
        <v>1013.1841272261964</v>
      </c>
      <c r="O1009" s="2">
        <f t="shared" si="170"/>
        <v>40.028441887076596</v>
      </c>
      <c r="P1009" s="2">
        <f t="shared" si="171"/>
        <v>-5.1300263076598185E-2</v>
      </c>
      <c r="Q1009" s="2">
        <f t="shared" si="172"/>
        <v>2.2321810265837821E-2</v>
      </c>
      <c r="R1009" s="2">
        <v>1128.6081496973236</v>
      </c>
      <c r="S1009" s="2">
        <f t="shared" si="173"/>
        <v>40.26271590996339</v>
      </c>
      <c r="T1009" s="2">
        <f t="shared" si="174"/>
        <v>-0.28557428596339207</v>
      </c>
      <c r="U1009" s="2">
        <f t="shared" si="175"/>
        <v>0.69171696451915721</v>
      </c>
    </row>
    <row r="1010" spans="1:21" x14ac:dyDescent="0.25">
      <c r="A1010">
        <v>14331</v>
      </c>
      <c r="B1010" s="2">
        <v>0.21990000000000001</v>
      </c>
      <c r="C1010" s="2">
        <v>1.0200000000000001E-3</v>
      </c>
      <c r="D1010" s="2">
        <v>20.991599999999998</v>
      </c>
      <c r="E1010" s="2">
        <v>4.3741700000000001E-2</v>
      </c>
      <c r="F1010" s="2">
        <v>0.18256</v>
      </c>
      <c r="G1010" s="2">
        <v>0.30591000000000002</v>
      </c>
      <c r="H1010" s="2">
        <v>5.6810000000000003E-3</v>
      </c>
      <c r="I1010" s="2">
        <v>3.9738999999999997E-2</v>
      </c>
      <c r="J1010" s="2">
        <f t="shared" si="167"/>
        <v>0.38939069999999998</v>
      </c>
      <c r="K1010" s="2">
        <f t="shared" si="176"/>
        <v>40.193654789999997</v>
      </c>
      <c r="L1010" s="2">
        <f t="shared" si="168"/>
        <v>1093.2788788177149</v>
      </c>
      <c r="M1010" s="1">
        <f t="shared" si="169"/>
        <v>3.1282051650522069E+25</v>
      </c>
      <c r="N1010" s="2">
        <f t="shared" si="177"/>
        <v>1013.7822516933888</v>
      </c>
      <c r="O1010" s="2">
        <f t="shared" si="170"/>
        <v>40.029723418757811</v>
      </c>
      <c r="P1010" s="2">
        <f t="shared" si="171"/>
        <v>0.16393137124218526</v>
      </c>
      <c r="Q1010" s="2">
        <f t="shared" si="172"/>
        <v>0.17723642998841785</v>
      </c>
      <c r="R1010" s="2">
        <v>1129.2999708591401</v>
      </c>
      <c r="S1010" s="2">
        <f t="shared" si="173"/>
        <v>40.264046584669359</v>
      </c>
      <c r="T1010" s="2">
        <f t="shared" si="174"/>
        <v>-7.0391794669362184E-2</v>
      </c>
      <c r="U1010" s="2">
        <f t="shared" si="175"/>
        <v>3.267931360421323E-2</v>
      </c>
    </row>
    <row r="1011" spans="1:21" x14ac:dyDescent="0.25">
      <c r="A1011">
        <v>19230</v>
      </c>
      <c r="B1011" s="2">
        <v>0.22017</v>
      </c>
      <c r="C1011" s="2">
        <v>1.1299999999999999E-3</v>
      </c>
      <c r="D1011" s="2">
        <v>21.0395</v>
      </c>
      <c r="E1011" s="2">
        <v>5.4358499999999997E-2</v>
      </c>
      <c r="F1011" s="2">
        <v>-1.64141</v>
      </c>
      <c r="G1011" s="2">
        <v>0.42746000000000001</v>
      </c>
      <c r="H1011" s="2">
        <v>8.3173999999999998E-2</v>
      </c>
      <c r="I1011" s="2">
        <v>4.6732999999999997E-2</v>
      </c>
      <c r="J1011" s="2">
        <f t="shared" si="167"/>
        <v>0.52855149999999995</v>
      </c>
      <c r="K1011" s="2">
        <f t="shared" si="176"/>
        <v>39.730878110000006</v>
      </c>
      <c r="L1011" s="2">
        <f t="shared" si="168"/>
        <v>883.43707654355399</v>
      </c>
      <c r="M1011" s="1">
        <f t="shared" si="169"/>
        <v>3.1323583067033549E+25</v>
      </c>
      <c r="N1011" s="2">
        <f t="shared" si="177"/>
        <v>1015.1281932389563</v>
      </c>
      <c r="O1011" s="2">
        <f t="shared" si="170"/>
        <v>40.032604448196096</v>
      </c>
      <c r="P1011" s="2">
        <f t="shared" si="171"/>
        <v>-0.30172633819609018</v>
      </c>
      <c r="Q1011" s="2">
        <f t="shared" si="172"/>
        <v>0.32587558582362852</v>
      </c>
      <c r="R1011" s="2">
        <v>1130.8568436046951</v>
      </c>
      <c r="S1011" s="2">
        <f t="shared" si="173"/>
        <v>40.267038152975744</v>
      </c>
      <c r="T1011" s="2">
        <f t="shared" si="174"/>
        <v>-0.53616004297573738</v>
      </c>
      <c r="U1011" s="2">
        <f t="shared" si="175"/>
        <v>1.0289973854258521</v>
      </c>
    </row>
    <row r="1012" spans="1:21" x14ac:dyDescent="0.25">
      <c r="A1012">
        <v>7512</v>
      </c>
      <c r="B1012" s="2">
        <v>0.22066</v>
      </c>
      <c r="C1012" s="2">
        <v>5.1000000000000004E-3</v>
      </c>
      <c r="D1012" s="2">
        <v>20.881900000000002</v>
      </c>
      <c r="E1012" s="2">
        <v>6.1962400000000001E-2</v>
      </c>
      <c r="F1012" s="2">
        <v>0.51149999999999995</v>
      </c>
      <c r="G1012" s="2">
        <v>0.37729000000000001</v>
      </c>
      <c r="H1012" s="2">
        <v>-1.003E-3</v>
      </c>
      <c r="I1012" s="2">
        <v>3.9740999999999999E-2</v>
      </c>
      <c r="J1012" s="2">
        <f t="shared" si="167"/>
        <v>0.47899340000000001</v>
      </c>
      <c r="K1012" s="2">
        <f t="shared" si="176"/>
        <v>40.153229890000006</v>
      </c>
      <c r="L1012" s="2">
        <f t="shared" si="168"/>
        <v>1073.1142896579413</v>
      </c>
      <c r="M1012" s="1">
        <f t="shared" si="169"/>
        <v>3.1398972513397751E+25</v>
      </c>
      <c r="N1012" s="2">
        <f t="shared" si="177"/>
        <v>1017.571398804335</v>
      </c>
      <c r="O1012" s="2">
        <f t="shared" si="170"/>
        <v>40.037824458129315</v>
      </c>
      <c r="P1012" s="2">
        <f t="shared" si="171"/>
        <v>0.11540543187069119</v>
      </c>
      <c r="Q1012" s="2">
        <f t="shared" si="172"/>
        <v>5.8048826207393107E-2</v>
      </c>
      <c r="R1012" s="2">
        <v>1133.6832519897071</v>
      </c>
      <c r="S1012" s="2">
        <f t="shared" si="173"/>
        <v>40.272458654052315</v>
      </c>
      <c r="T1012" s="2">
        <f t="shared" si="174"/>
        <v>-0.11922876405230909</v>
      </c>
      <c r="U1012" s="2">
        <f t="shared" si="175"/>
        <v>6.1958803909796537E-2</v>
      </c>
    </row>
    <row r="1013" spans="1:21" x14ac:dyDescent="0.25">
      <c r="A1013">
        <v>15354</v>
      </c>
      <c r="B1013" s="2">
        <v>0.22083</v>
      </c>
      <c r="C1013" s="2">
        <v>1.1299999999999999E-3</v>
      </c>
      <c r="D1013" s="2">
        <v>21.266400000000001</v>
      </c>
      <c r="E1013" s="2">
        <v>5.2324500000000003E-2</v>
      </c>
      <c r="F1013" s="2">
        <v>-2.1534300000000002</v>
      </c>
      <c r="G1013" s="2">
        <v>0.50722999999999996</v>
      </c>
      <c r="H1013" s="2">
        <v>9.1000999999999999E-2</v>
      </c>
      <c r="I1013" s="2">
        <v>4.9103000000000001E-2</v>
      </c>
      <c r="J1013" s="2">
        <f t="shared" si="167"/>
        <v>0.60865749999999996</v>
      </c>
      <c r="K1013" s="2">
        <f t="shared" si="176"/>
        <v>39.85801266</v>
      </c>
      <c r="L1013" s="2">
        <f t="shared" si="168"/>
        <v>936.70433905874222</v>
      </c>
      <c r="M1013" s="1">
        <f t="shared" si="169"/>
        <v>3.1425133341009206E+25</v>
      </c>
      <c r="N1013" s="2">
        <f t="shared" si="177"/>
        <v>1018.419213487924</v>
      </c>
      <c r="O1013" s="2">
        <f t="shared" si="170"/>
        <v>40.039632920593817</v>
      </c>
      <c r="P1013" s="2">
        <f t="shared" si="171"/>
        <v>-0.18162026059381731</v>
      </c>
      <c r="Q1013" s="2">
        <f t="shared" si="172"/>
        <v>8.9039483741451222E-2</v>
      </c>
      <c r="R1013" s="2">
        <v>1134.6641355921254</v>
      </c>
      <c r="S1013" s="2">
        <f t="shared" si="173"/>
        <v>40.274336639606041</v>
      </c>
      <c r="T1013" s="2">
        <f t="shared" si="174"/>
        <v>-0.41632397960604095</v>
      </c>
      <c r="U1013" s="2">
        <f t="shared" si="175"/>
        <v>0.4678610561594635</v>
      </c>
    </row>
    <row r="1014" spans="1:21" x14ac:dyDescent="0.25">
      <c r="A1014">
        <v>370098</v>
      </c>
      <c r="B1014" s="2">
        <v>0.22131999999999999</v>
      </c>
      <c r="C1014" s="2">
        <v>1.4300000000000001E-3</v>
      </c>
      <c r="D1014" s="2">
        <v>20.6203</v>
      </c>
      <c r="E1014" s="2">
        <v>3.3253199999999997E-2</v>
      </c>
      <c r="F1014" s="2">
        <v>0.53447</v>
      </c>
      <c r="G1014" s="2">
        <v>0.15184</v>
      </c>
      <c r="H1014" s="2">
        <v>-3.4129E-2</v>
      </c>
      <c r="I1014" s="2">
        <v>2.8014000000000001E-2</v>
      </c>
      <c r="J1014" s="2">
        <f t="shared" si="167"/>
        <v>0.21310720000000002</v>
      </c>
      <c r="K1014" s="2">
        <f t="shared" si="176"/>
        <v>39.998690859999996</v>
      </c>
      <c r="L1014" s="2">
        <f t="shared" si="168"/>
        <v>999.39730044665578</v>
      </c>
      <c r="M1014" s="1">
        <f t="shared" si="169"/>
        <v>3.1500553363547103E+25</v>
      </c>
      <c r="N1014" s="2">
        <f t="shared" si="177"/>
        <v>1020.8634099596078</v>
      </c>
      <c r="O1014" s="2">
        <f t="shared" si="170"/>
        <v>40.044838190017643</v>
      </c>
      <c r="P1014" s="2">
        <f t="shared" si="171"/>
        <v>-4.6147330017646482E-2</v>
      </c>
      <c r="Q1014" s="2">
        <f t="shared" si="172"/>
        <v>4.689180082518591E-2</v>
      </c>
      <c r="R1014" s="2">
        <v>1137.4922322738878</v>
      </c>
      <c r="S1014" s="2">
        <f t="shared" si="173"/>
        <v>40.27974219810902</v>
      </c>
      <c r="T1014" s="2">
        <f t="shared" si="174"/>
        <v>-0.28105133810902316</v>
      </c>
      <c r="U1014" s="2">
        <f t="shared" si="175"/>
        <v>1.7393022900999882</v>
      </c>
    </row>
    <row r="1015" spans="1:21" x14ac:dyDescent="0.25">
      <c r="A1015">
        <v>480464</v>
      </c>
      <c r="B1015" s="2">
        <v>0.22131999999999999</v>
      </c>
      <c r="C1015" s="2">
        <v>1.005E-2</v>
      </c>
      <c r="D1015" s="2">
        <v>20.473600000000001</v>
      </c>
      <c r="E1015" s="2">
        <v>3.52407E-2</v>
      </c>
      <c r="F1015" s="2">
        <v>0.27379999999999999</v>
      </c>
      <c r="G1015" s="2">
        <v>0.15994</v>
      </c>
      <c r="H1015" s="2">
        <v>-0.121671</v>
      </c>
      <c r="I1015" s="2">
        <v>2.8215E-2</v>
      </c>
      <c r="J1015" s="2">
        <f t="shared" si="167"/>
        <v>0.22339569999999997</v>
      </c>
      <c r="K1015" s="2">
        <f t="shared" si="176"/>
        <v>40.087678830000002</v>
      </c>
      <c r="L1015" s="2">
        <f t="shared" si="168"/>
        <v>1041.2038516636833</v>
      </c>
      <c r="M1015" s="1">
        <f t="shared" si="169"/>
        <v>3.1500553363547103E+25</v>
      </c>
      <c r="N1015" s="2">
        <f t="shared" si="177"/>
        <v>1020.8634099596078</v>
      </c>
      <c r="O1015" s="2">
        <f t="shared" si="170"/>
        <v>40.044838190017643</v>
      </c>
      <c r="P1015" s="2">
        <f t="shared" si="171"/>
        <v>4.2840639982358653E-2</v>
      </c>
      <c r="Q1015" s="2">
        <f t="shared" si="172"/>
        <v>3.6775812894496301E-2</v>
      </c>
      <c r="R1015" s="2">
        <v>1137.4922322738878</v>
      </c>
      <c r="S1015" s="2">
        <f t="shared" si="173"/>
        <v>40.27974219810902</v>
      </c>
      <c r="T1015" s="2">
        <f t="shared" si="174"/>
        <v>-0.19206336810901803</v>
      </c>
      <c r="U1015" s="2">
        <f t="shared" si="175"/>
        <v>0.73916171142727749</v>
      </c>
    </row>
    <row r="1016" spans="1:21" x14ac:dyDescent="0.25">
      <c r="A1016">
        <v>1331123</v>
      </c>
      <c r="B1016" s="2">
        <v>0.2215</v>
      </c>
      <c r="C1016" s="2">
        <v>1.1299999999999999E-3</v>
      </c>
      <c r="D1016" s="2">
        <v>21.165099999999999</v>
      </c>
      <c r="E1016" s="2">
        <v>3.6823099999999998E-2</v>
      </c>
      <c r="F1016" s="2">
        <v>-1.5970299999999999</v>
      </c>
      <c r="G1016" s="2">
        <v>0.20041999999999999</v>
      </c>
      <c r="H1016" s="2">
        <v>-5.6010000000000001E-3</v>
      </c>
      <c r="I1016" s="2">
        <v>3.1356000000000002E-2</v>
      </c>
      <c r="J1016" s="2">
        <f t="shared" si="167"/>
        <v>0.26859909999999998</v>
      </c>
      <c r="K1016" s="2">
        <f t="shared" si="176"/>
        <v>40.140867719999996</v>
      </c>
      <c r="L1016" s="2">
        <f t="shared" si="168"/>
        <v>1067.0224180245723</v>
      </c>
      <c r="M1016" s="1">
        <f t="shared" si="169"/>
        <v>3.1528264375440773E+25</v>
      </c>
      <c r="N1016" s="2">
        <f t="shared" si="177"/>
        <v>1021.7614626943873</v>
      </c>
      <c r="O1016" s="2">
        <f t="shared" si="170"/>
        <v>40.04674759285281</v>
      </c>
      <c r="P1016" s="2">
        <f t="shared" si="171"/>
        <v>9.4120127147185428E-2</v>
      </c>
      <c r="Q1016" s="2">
        <f t="shared" si="172"/>
        <v>0.12278799394508309</v>
      </c>
      <c r="R1016" s="2">
        <v>1138.5314395399789</v>
      </c>
      <c r="S1016" s="2">
        <f t="shared" si="173"/>
        <v>40.281725138876155</v>
      </c>
      <c r="T1016" s="2">
        <f t="shared" si="174"/>
        <v>-0.1408574188761591</v>
      </c>
      <c r="U1016" s="2">
        <f t="shared" si="175"/>
        <v>0.27501117754389998</v>
      </c>
    </row>
    <row r="1017" spans="1:21" x14ac:dyDescent="0.25">
      <c r="A1017">
        <v>13025</v>
      </c>
      <c r="B1017" s="2">
        <v>0.22298999999999999</v>
      </c>
      <c r="C1017" s="2">
        <v>1.0200000000000001E-3</v>
      </c>
      <c r="D1017" s="2">
        <v>21.049800000000001</v>
      </c>
      <c r="E1017" s="2">
        <v>8.7548100000000004E-2</v>
      </c>
      <c r="F1017" s="2">
        <v>0.86839999999999995</v>
      </c>
      <c r="G1017" s="2">
        <v>0.84064000000000005</v>
      </c>
      <c r="H1017" s="2">
        <v>4.6274000000000003E-2</v>
      </c>
      <c r="I1017" s="2">
        <v>5.1653999999999999E-2</v>
      </c>
      <c r="J1017" s="2">
        <f t="shared" si="167"/>
        <v>0.97984210000000005</v>
      </c>
      <c r="K1017" s="2">
        <f t="shared" si="176"/>
        <v>40.22561718</v>
      </c>
      <c r="L1017" s="2">
        <f t="shared" si="168"/>
        <v>1109.4901118336325</v>
      </c>
      <c r="M1017" s="1">
        <f t="shared" si="169"/>
        <v>3.175776741414225E+25</v>
      </c>
      <c r="N1017" s="2">
        <f t="shared" si="177"/>
        <v>1029.1991496448652</v>
      </c>
      <c r="O1017" s="2">
        <f t="shared" si="170"/>
        <v>40.0624970935568</v>
      </c>
      <c r="P1017" s="2">
        <f t="shared" si="171"/>
        <v>0.16312008644320031</v>
      </c>
      <c r="Q1017" s="2">
        <f t="shared" si="172"/>
        <v>2.7714222218454647E-2</v>
      </c>
      <c r="R1017" s="2">
        <v>1147.1402516840944</v>
      </c>
      <c r="S1017" s="2">
        <f t="shared" si="173"/>
        <v>40.298082594339846</v>
      </c>
      <c r="T1017" s="2">
        <f t="shared" si="174"/>
        <v>-7.2465414339845324E-2</v>
      </c>
      <c r="U1017" s="2">
        <f t="shared" si="175"/>
        <v>5.4695219373223098E-3</v>
      </c>
    </row>
    <row r="1018" spans="1:21" x14ac:dyDescent="0.25">
      <c r="A1018">
        <v>14846</v>
      </c>
      <c r="B1018" s="2">
        <v>0.22348999999999999</v>
      </c>
      <c r="C1018" s="2">
        <v>1.0200000000000001E-3</v>
      </c>
      <c r="D1018" s="2">
        <v>20.684100000000001</v>
      </c>
      <c r="E1018" s="2">
        <v>4.1496900000000003E-2</v>
      </c>
      <c r="F1018" s="2">
        <v>0.65798000000000001</v>
      </c>
      <c r="G1018" s="2">
        <v>0.29487999999999998</v>
      </c>
      <c r="H1018" s="2">
        <v>-4.3992999999999997E-2</v>
      </c>
      <c r="I1018" s="2">
        <v>3.6491999999999997E-2</v>
      </c>
      <c r="J1018" s="2">
        <f t="shared" si="167"/>
        <v>0.37286889999999995</v>
      </c>
      <c r="K1018" s="2">
        <f t="shared" si="176"/>
        <v>40.111521150000002</v>
      </c>
      <c r="L1018" s="2">
        <f t="shared" si="168"/>
        <v>1052.6990475528103</v>
      </c>
      <c r="M1018" s="1">
        <f t="shared" si="169"/>
        <v>3.1834828771824576E+25</v>
      </c>
      <c r="N1018" s="2">
        <f t="shared" si="177"/>
        <v>1031.6965381660057</v>
      </c>
      <c r="O1018" s="2">
        <f t="shared" si="170"/>
        <v>40.067759866394901</v>
      </c>
      <c r="P1018" s="2">
        <f t="shared" si="171"/>
        <v>4.3761283605100232E-2</v>
      </c>
      <c r="Q1018" s="2">
        <f t="shared" si="172"/>
        <v>1.3774244301205284E-2</v>
      </c>
      <c r="R1018" s="2">
        <v>1150.0317057644338</v>
      </c>
      <c r="S1018" s="2">
        <f t="shared" si="173"/>
        <v>40.303549068936434</v>
      </c>
      <c r="T1018" s="2">
        <f t="shared" si="174"/>
        <v>-0.19202791893643223</v>
      </c>
      <c r="U1018" s="2">
        <f t="shared" si="175"/>
        <v>0.26522620283572518</v>
      </c>
    </row>
    <row r="1019" spans="1:21" x14ac:dyDescent="0.25">
      <c r="A1019">
        <v>330083</v>
      </c>
      <c r="B1019" s="2">
        <v>0.22384999999999999</v>
      </c>
      <c r="C1019" s="2">
        <v>1.4300000000000001E-3</v>
      </c>
      <c r="D1019" s="2">
        <v>20.572299999999998</v>
      </c>
      <c r="E1019" s="2">
        <v>3.45735E-2</v>
      </c>
      <c r="F1019" s="2">
        <v>1.523E-3</v>
      </c>
      <c r="G1019" s="2">
        <v>0.34225</v>
      </c>
      <c r="H1019" s="2">
        <v>-8.6927000000000004E-2</v>
      </c>
      <c r="I1019" s="2">
        <v>2.8566000000000001E-2</v>
      </c>
      <c r="J1019" s="2">
        <f t="shared" si="167"/>
        <v>0.40538949999999996</v>
      </c>
      <c r="K1019" s="2">
        <f t="shared" si="176"/>
        <v>40.037605391</v>
      </c>
      <c r="L1019" s="2">
        <f t="shared" si="168"/>
        <v>1017.468747165639</v>
      </c>
      <c r="M1019" s="1">
        <f t="shared" si="169"/>
        <v>3.1890327531854561E+25</v>
      </c>
      <c r="N1019" s="2">
        <f t="shared" si="177"/>
        <v>1033.495130487825</v>
      </c>
      <c r="O1019" s="2">
        <f t="shared" si="170"/>
        <v>40.071542173528442</v>
      </c>
      <c r="P1019" s="2">
        <f t="shared" si="171"/>
        <v>-3.3936782528442677E-2</v>
      </c>
      <c r="Q1019" s="2">
        <f t="shared" si="172"/>
        <v>7.0080362432392686E-3</v>
      </c>
      <c r="R1019" s="2">
        <v>1152.1143580971816</v>
      </c>
      <c r="S1019" s="2">
        <f t="shared" si="173"/>
        <v>40.307477945026349</v>
      </c>
      <c r="T1019" s="2">
        <f t="shared" si="174"/>
        <v>-0.26987255402634958</v>
      </c>
      <c r="U1019" s="2">
        <f t="shared" si="175"/>
        <v>0.44317213589352678</v>
      </c>
    </row>
    <row r="1020" spans="1:21" x14ac:dyDescent="0.25">
      <c r="A1020">
        <v>1304442</v>
      </c>
      <c r="B1020" s="2">
        <v>0.22449</v>
      </c>
      <c r="C1020" s="2">
        <v>5.1000000000000004E-3</v>
      </c>
      <c r="D1020" s="2">
        <v>20.625900000000001</v>
      </c>
      <c r="E1020" s="2">
        <v>5.30027E-2</v>
      </c>
      <c r="F1020" s="2">
        <v>0.20369999999999999</v>
      </c>
      <c r="G1020" s="2">
        <v>0.29239999999999999</v>
      </c>
      <c r="H1020" s="2">
        <v>-0.10266</v>
      </c>
      <c r="I1020" s="2">
        <v>3.5536999999999999E-2</v>
      </c>
      <c r="J1020" s="2">
        <f t="shared" si="167"/>
        <v>0.38093969999999999</v>
      </c>
      <c r="K1020" s="2">
        <f t="shared" si="176"/>
        <v>40.170169700000002</v>
      </c>
      <c r="L1020" s="2">
        <f t="shared" si="168"/>
        <v>1081.5184683804102</v>
      </c>
      <c r="M1020" s="1">
        <f t="shared" si="169"/>
        <v>3.1989022118503358E+25</v>
      </c>
      <c r="N1020" s="2">
        <f t="shared" si="177"/>
        <v>1036.6936042132879</v>
      </c>
      <c r="O1020" s="2">
        <f t="shared" si="170"/>
        <v>40.078252096017515</v>
      </c>
      <c r="P1020" s="2">
        <f t="shared" si="171"/>
        <v>9.1917603982487606E-2</v>
      </c>
      <c r="Q1020" s="2">
        <f t="shared" si="172"/>
        <v>5.8221704975959944E-2</v>
      </c>
      <c r="R1020" s="2">
        <v>1155.818514987249</v>
      </c>
      <c r="S1020" s="2">
        <f t="shared" si="173"/>
        <v>40.314448235616311</v>
      </c>
      <c r="T1020" s="2">
        <f t="shared" si="174"/>
        <v>-0.14427853561630855</v>
      </c>
      <c r="U1020" s="2">
        <f t="shared" si="175"/>
        <v>0.14344683833396485</v>
      </c>
    </row>
    <row r="1021" spans="1:21" x14ac:dyDescent="0.25">
      <c r="A1021">
        <v>550096</v>
      </c>
      <c r="B1021" s="2">
        <v>0.22449</v>
      </c>
      <c r="C1021" s="2">
        <v>1.4300000000000001E-3</v>
      </c>
      <c r="D1021" s="2">
        <v>20.572500000000002</v>
      </c>
      <c r="E1021" s="2">
        <v>9.9863599999999997E-2</v>
      </c>
      <c r="F1021" s="2">
        <v>1.2052799999999999</v>
      </c>
      <c r="G1021" s="2">
        <v>0.52473000000000003</v>
      </c>
      <c r="H1021" s="2">
        <v>1.6198000000000001E-2</v>
      </c>
      <c r="I1021" s="2">
        <v>6.6007999999999997E-2</v>
      </c>
      <c r="J1021" s="2">
        <f t="shared" si="167"/>
        <v>0.69060160000000004</v>
      </c>
      <c r="K1021" s="2">
        <f t="shared" si="176"/>
        <v>39.891976420000006</v>
      </c>
      <c r="L1021" s="2">
        <f t="shared" si="168"/>
        <v>951.47040428682328</v>
      </c>
      <c r="M1021" s="1">
        <f t="shared" si="169"/>
        <v>3.1989022118503358E+25</v>
      </c>
      <c r="N1021" s="2">
        <f t="shared" si="177"/>
        <v>1036.6936042132879</v>
      </c>
      <c r="O1021" s="2">
        <f t="shared" si="170"/>
        <v>40.078252096017515</v>
      </c>
      <c r="P1021" s="2">
        <f t="shared" si="171"/>
        <v>-0.18627567601750883</v>
      </c>
      <c r="Q1021" s="2">
        <f t="shared" si="172"/>
        <v>7.2754043594676646E-2</v>
      </c>
      <c r="R1021" s="2">
        <v>1155.818514987249</v>
      </c>
      <c r="S1021" s="2">
        <f t="shared" si="173"/>
        <v>40.314448235616311</v>
      </c>
      <c r="T1021" s="2">
        <f t="shared" si="174"/>
        <v>-0.42247181561630498</v>
      </c>
      <c r="U1021" s="2">
        <f t="shared" si="175"/>
        <v>0.37423148409026841</v>
      </c>
    </row>
    <row r="1022" spans="1:21" x14ac:dyDescent="0.25">
      <c r="A1022">
        <v>1292560</v>
      </c>
      <c r="B1022" s="2">
        <v>0.22492999999999999</v>
      </c>
      <c r="C1022" s="2">
        <v>1.14E-3</v>
      </c>
      <c r="D1022" s="2">
        <v>20.5352</v>
      </c>
      <c r="E1022" s="2">
        <v>3.5353500000000003E-2</v>
      </c>
      <c r="F1022" s="2">
        <v>0.28942000000000001</v>
      </c>
      <c r="G1022" s="2">
        <v>0.15570000000000001</v>
      </c>
      <c r="H1022" s="2">
        <v>-0.130518</v>
      </c>
      <c r="I1022" s="2">
        <v>2.8327000000000001E-2</v>
      </c>
      <c r="J1022" s="2">
        <f t="shared" si="167"/>
        <v>0.21938050000000001</v>
      </c>
      <c r="K1022" s="2">
        <f t="shared" si="176"/>
        <v>40.179266079999998</v>
      </c>
      <c r="L1022" s="2">
        <f t="shared" si="168"/>
        <v>1086.0584926508959</v>
      </c>
      <c r="M1022" s="1">
        <f t="shared" si="169"/>
        <v>3.2056896999695137E+25</v>
      </c>
      <c r="N1022" s="2">
        <f t="shared" si="177"/>
        <v>1038.8932793067493</v>
      </c>
      <c r="O1022" s="2">
        <f t="shared" si="170"/>
        <v>40.082854683942429</v>
      </c>
      <c r="P1022" s="2">
        <f t="shared" si="171"/>
        <v>9.6411396057568766E-2</v>
      </c>
      <c r="Q1022" s="2">
        <f t="shared" si="172"/>
        <v>0.19313487339274349</v>
      </c>
      <c r="R1022" s="2">
        <v>1158.3663575163291</v>
      </c>
      <c r="S1022" s="2">
        <f t="shared" si="173"/>
        <v>40.319229679015081</v>
      </c>
      <c r="T1022" s="2">
        <f t="shared" si="174"/>
        <v>-0.13996359901508271</v>
      </c>
      <c r="U1022" s="2">
        <f t="shared" si="175"/>
        <v>0.40703725311674926</v>
      </c>
    </row>
    <row r="1023" spans="1:21" x14ac:dyDescent="0.25">
      <c r="A1023">
        <v>30066</v>
      </c>
      <c r="B1023" s="2">
        <v>0.22542000000000001</v>
      </c>
      <c r="C1023" s="2">
        <v>1.4300000000000001E-3</v>
      </c>
      <c r="D1023" s="2">
        <v>20.410799999999998</v>
      </c>
      <c r="E1023" s="2">
        <v>4.2548000000000002E-2</v>
      </c>
      <c r="F1023" s="2">
        <v>1.38181</v>
      </c>
      <c r="G1023" s="2">
        <v>0.37114999999999998</v>
      </c>
      <c r="H1023" s="2">
        <v>-0.13398399999999999</v>
      </c>
      <c r="I1023" s="2">
        <v>3.4040000000000001E-2</v>
      </c>
      <c r="J1023" s="2">
        <f t="shared" si="167"/>
        <v>0.44773800000000002</v>
      </c>
      <c r="K1023" s="2">
        <f t="shared" si="176"/>
        <v>40.226295989999997</v>
      </c>
      <c r="L1023" s="2">
        <f t="shared" si="168"/>
        <v>1109.8369966053665</v>
      </c>
      <c r="M1023" s="1">
        <f t="shared" si="169"/>
        <v>3.2132506356058094E+25</v>
      </c>
      <c r="N1023" s="2">
        <f t="shared" si="177"/>
        <v>1041.3436116698265</v>
      </c>
      <c r="O1023" s="2">
        <f t="shared" si="170"/>
        <v>40.087970285540003</v>
      </c>
      <c r="P1023" s="2">
        <f t="shared" si="171"/>
        <v>0.13832570445999437</v>
      </c>
      <c r="Q1023" s="2">
        <f t="shared" si="172"/>
        <v>9.5446030518139047E-2</v>
      </c>
      <c r="R1023" s="2">
        <v>1161.2049108296653</v>
      </c>
      <c r="S1023" s="2">
        <f t="shared" si="173"/>
        <v>40.324544319150384</v>
      </c>
      <c r="T1023" s="2">
        <f t="shared" si="174"/>
        <v>-9.8248329150386837E-2</v>
      </c>
      <c r="U1023" s="2">
        <f t="shared" si="175"/>
        <v>4.8150681323388719E-2</v>
      </c>
    </row>
    <row r="1024" spans="1:21" x14ac:dyDescent="0.25">
      <c r="A1024">
        <v>13727</v>
      </c>
      <c r="B1024" s="2">
        <v>0.22542999999999999</v>
      </c>
      <c r="C1024" s="2">
        <v>1.0200000000000001E-3</v>
      </c>
      <c r="D1024" s="2">
        <v>20.640699999999999</v>
      </c>
      <c r="E1024" s="2">
        <v>5.8959400000000002E-2</v>
      </c>
      <c r="F1024" s="2">
        <v>1.32135</v>
      </c>
      <c r="G1024" s="2">
        <v>0.34788000000000002</v>
      </c>
      <c r="H1024" s="2">
        <v>-4.1908000000000001E-2</v>
      </c>
      <c r="I1024" s="2">
        <v>3.7628000000000002E-2</v>
      </c>
      <c r="J1024" s="2">
        <f t="shared" si="167"/>
        <v>0.44446740000000001</v>
      </c>
      <c r="K1024" s="2">
        <f t="shared" si="176"/>
        <v>40.159110489999996</v>
      </c>
      <c r="L1024" s="2">
        <f t="shared" si="168"/>
        <v>1076.0243466509119</v>
      </c>
      <c r="M1024" s="1">
        <f t="shared" si="169"/>
        <v>3.2134049639076292E+25</v>
      </c>
      <c r="N1024" s="2">
        <f t="shared" si="177"/>
        <v>1041.3936260662817</v>
      </c>
      <c r="O1024" s="2">
        <f t="shared" si="170"/>
        <v>40.088074576066944</v>
      </c>
      <c r="P1024" s="2">
        <f t="shared" si="171"/>
        <v>7.1035913933052086E-2</v>
      </c>
      <c r="Q1024" s="2">
        <f t="shared" si="172"/>
        <v>2.5543247972631047E-2</v>
      </c>
      <c r="R1024" s="2">
        <v>1161.2628534665016</v>
      </c>
      <c r="S1024" s="2">
        <f t="shared" si="173"/>
        <v>40.324652670137368</v>
      </c>
      <c r="T1024" s="2">
        <f t="shared" si="174"/>
        <v>-0.16554218013737199</v>
      </c>
      <c r="U1024" s="2">
        <f t="shared" si="175"/>
        <v>0.13871950026651753</v>
      </c>
    </row>
    <row r="1025" spans="1:21" x14ac:dyDescent="0.25">
      <c r="A1025">
        <v>15229</v>
      </c>
      <c r="B1025" s="2">
        <v>0.22550999999999999</v>
      </c>
      <c r="C1025" s="2">
        <v>1.14E-3</v>
      </c>
      <c r="D1025" s="2">
        <v>20.7712</v>
      </c>
      <c r="E1025" s="2">
        <v>4.0169999999999997E-2</v>
      </c>
      <c r="F1025" s="2">
        <v>0.71494999999999997</v>
      </c>
      <c r="G1025" s="2">
        <v>0.29292000000000001</v>
      </c>
      <c r="H1025" s="2">
        <v>-3.4411999999999998E-2</v>
      </c>
      <c r="I1025" s="2">
        <v>3.7762999999999998E-2</v>
      </c>
      <c r="J1025" s="2">
        <f t="shared" si="167"/>
        <v>0.37085299999999999</v>
      </c>
      <c r="K1025" s="2">
        <f t="shared" si="176"/>
        <v>40.177007209999999</v>
      </c>
      <c r="L1025" s="2">
        <f t="shared" si="168"/>
        <v>1084.9293098085018</v>
      </c>
      <c r="M1025" s="1">
        <f t="shared" si="169"/>
        <v>3.2146396241431588E+25</v>
      </c>
      <c r="N1025" s="2">
        <f t="shared" si="177"/>
        <v>1041.7937521985557</v>
      </c>
      <c r="O1025" s="2">
        <f t="shared" si="170"/>
        <v>40.088908742859914</v>
      </c>
      <c r="P1025" s="2">
        <f t="shared" si="171"/>
        <v>8.809846714008529E-2</v>
      </c>
      <c r="Q1025" s="2">
        <f t="shared" si="172"/>
        <v>5.643299645910628E-2</v>
      </c>
      <c r="R1025" s="2">
        <v>1161.7264132440853</v>
      </c>
      <c r="S1025" s="2">
        <f t="shared" si="173"/>
        <v>40.325519318378042</v>
      </c>
      <c r="T1025" s="2">
        <f t="shared" si="174"/>
        <v>-0.14851210837804274</v>
      </c>
      <c r="U1025" s="2">
        <f t="shared" si="175"/>
        <v>0.16036889405213506</v>
      </c>
    </row>
    <row r="1026" spans="1:21" x14ac:dyDescent="0.25">
      <c r="A1026">
        <v>20096</v>
      </c>
      <c r="B1026" s="2">
        <v>0.22578000000000001</v>
      </c>
      <c r="C1026" s="2">
        <v>1.4300000000000001E-3</v>
      </c>
      <c r="D1026" s="2">
        <v>20.665199999999999</v>
      </c>
      <c r="E1026" s="2">
        <v>3.9392499999999997E-2</v>
      </c>
      <c r="F1026" s="2">
        <v>-0.69325999999999999</v>
      </c>
      <c r="G1026" s="2">
        <v>0.21576999999999999</v>
      </c>
      <c r="H1026" s="2">
        <v>-7.6474E-2</v>
      </c>
      <c r="I1026" s="2">
        <v>3.3151E-2</v>
      </c>
      <c r="J1026" s="2">
        <f t="shared" si="167"/>
        <v>0.28831349999999994</v>
      </c>
      <c r="K1026" s="2">
        <f t="shared" si="176"/>
        <v>39.995654399999992</v>
      </c>
      <c r="L1026" s="2">
        <f t="shared" si="168"/>
        <v>998.00077835512104</v>
      </c>
      <c r="M1026" s="1">
        <f t="shared" si="169"/>
        <v>3.2188070462666498E+25</v>
      </c>
      <c r="N1026" s="2">
        <f t="shared" si="177"/>
        <v>1043.1443217300266</v>
      </c>
      <c r="O1026" s="2">
        <f t="shared" si="170"/>
        <v>40.091721991772772</v>
      </c>
      <c r="P1026" s="2">
        <f t="shared" si="171"/>
        <v>-9.6067591772779792E-2</v>
      </c>
      <c r="Q1026" s="2">
        <f t="shared" si="172"/>
        <v>0.11102578468680001</v>
      </c>
      <c r="R1026" s="2">
        <v>1163.2911726693981</v>
      </c>
      <c r="S1026" s="2">
        <f t="shared" si="173"/>
        <v>40.328442162878815</v>
      </c>
      <c r="T1026" s="2">
        <f t="shared" si="174"/>
        <v>-0.33278776287882295</v>
      </c>
      <c r="U1026" s="2">
        <f t="shared" si="175"/>
        <v>1.3323083197396683</v>
      </c>
    </row>
    <row r="1027" spans="1:21" x14ac:dyDescent="0.25">
      <c r="A1027">
        <v>19992</v>
      </c>
      <c r="B1027" s="2">
        <v>0.22645000000000001</v>
      </c>
      <c r="C1027" s="2">
        <v>1.14E-3</v>
      </c>
      <c r="D1027" s="2">
        <v>20.894100000000002</v>
      </c>
      <c r="E1027" s="2">
        <v>6.1405700000000001E-2</v>
      </c>
      <c r="F1027" s="2">
        <v>0.26486999999999999</v>
      </c>
      <c r="G1027" s="2">
        <v>0.55786999999999998</v>
      </c>
      <c r="H1027" s="2">
        <v>-8.1992999999999996E-2</v>
      </c>
      <c r="I1027" s="2">
        <v>4.7309999999999998E-2</v>
      </c>
      <c r="J1027" s="2">
        <f t="shared" si="167"/>
        <v>0.66658569999999995</v>
      </c>
      <c r="K1027" s="2">
        <f t="shared" si="176"/>
        <v>40.38267398</v>
      </c>
      <c r="L1027" s="2">
        <f t="shared" si="168"/>
        <v>1192.7098228343284</v>
      </c>
      <c r="M1027" s="1">
        <f t="shared" si="169"/>
        <v>3.2291513836543435E+25</v>
      </c>
      <c r="N1027" s="2">
        <f t="shared" si="177"/>
        <v>1046.4966931685531</v>
      </c>
      <c r="O1027" s="2">
        <f t="shared" si="170"/>
        <v>40.098689301735121</v>
      </c>
      <c r="P1027" s="2">
        <f t="shared" si="171"/>
        <v>0.28398467826487916</v>
      </c>
      <c r="Q1027" s="2">
        <f t="shared" si="172"/>
        <v>0.1815005031457787</v>
      </c>
      <c r="R1027" s="2">
        <v>1167.1757274960351</v>
      </c>
      <c r="S1027" s="2">
        <f t="shared" si="173"/>
        <v>40.335681237109711</v>
      </c>
      <c r="T1027" s="2">
        <f t="shared" si="174"/>
        <v>4.6992742890289207E-2</v>
      </c>
      <c r="U1027" s="2">
        <f t="shared" si="175"/>
        <v>4.9699223606283933E-3</v>
      </c>
    </row>
    <row r="1028" spans="1:21" x14ac:dyDescent="0.25">
      <c r="A1028">
        <v>1315192</v>
      </c>
      <c r="B1028" s="2">
        <v>0.22725999999999999</v>
      </c>
      <c r="C1028" s="2">
        <v>5.1000000000000004E-3</v>
      </c>
      <c r="D1028" s="2">
        <v>20.876899999999999</v>
      </c>
      <c r="E1028" s="2">
        <v>5.6111099999999997E-2</v>
      </c>
      <c r="F1028" s="2">
        <v>1.05724</v>
      </c>
      <c r="G1028" s="2">
        <v>0.29516999999999999</v>
      </c>
      <c r="H1028" s="2">
        <v>6.6929000000000002E-2</v>
      </c>
      <c r="I1028" s="2">
        <v>3.4539E-2</v>
      </c>
      <c r="J1028" s="2">
        <f t="shared" si="167"/>
        <v>0.3858201</v>
      </c>
      <c r="K1028" s="2">
        <f t="shared" si="176"/>
        <v>40.015826509999997</v>
      </c>
      <c r="L1028" s="2">
        <f t="shared" si="168"/>
        <v>1007.3150020658436</v>
      </c>
      <c r="M1028" s="1">
        <f t="shared" si="169"/>
        <v>3.2416628476580826E+25</v>
      </c>
      <c r="N1028" s="2">
        <f t="shared" si="177"/>
        <v>1050.5513825129076</v>
      </c>
      <c r="O1028" s="2">
        <f t="shared" si="170"/>
        <v>40.107086493115361</v>
      </c>
      <c r="P1028" s="2">
        <f t="shared" si="171"/>
        <v>-9.1259983115364207E-2</v>
      </c>
      <c r="Q1028" s="2">
        <f t="shared" si="172"/>
        <v>5.5948837812692859E-2</v>
      </c>
      <c r="R1028" s="2">
        <v>1171.8750869723192</v>
      </c>
      <c r="S1028" s="2">
        <f t="shared" si="173"/>
        <v>40.344406608197879</v>
      </c>
      <c r="T1028" s="2">
        <f t="shared" si="174"/>
        <v>-0.32858009819788236</v>
      </c>
      <c r="U1028" s="2">
        <f t="shared" si="175"/>
        <v>0.72529187377260695</v>
      </c>
    </row>
    <row r="1029" spans="1:21" x14ac:dyDescent="0.25">
      <c r="A1029">
        <v>1315259</v>
      </c>
      <c r="B1029" s="2">
        <v>0.22817999999999999</v>
      </c>
      <c r="C1029" s="2">
        <v>1.14E-3</v>
      </c>
      <c r="D1029" s="2">
        <v>21.1188</v>
      </c>
      <c r="E1029" s="2">
        <v>3.62028E-2</v>
      </c>
      <c r="F1029" s="2">
        <v>-0.491116</v>
      </c>
      <c r="G1029" s="2">
        <v>0.17410999999999999</v>
      </c>
      <c r="H1029" s="2">
        <v>2.8559000000000001E-2</v>
      </c>
      <c r="I1029" s="2">
        <v>2.9309000000000002E-2</v>
      </c>
      <c r="J1029" s="2">
        <f t="shared" si="167"/>
        <v>0.2396218</v>
      </c>
      <c r="K1029" s="2">
        <f t="shared" si="176"/>
        <v>40.150216278000002</v>
      </c>
      <c r="L1029" s="2">
        <f t="shared" si="168"/>
        <v>1071.6260335536506</v>
      </c>
      <c r="M1029" s="1">
        <f t="shared" si="169"/>
        <v>3.2558808571357615E+25</v>
      </c>
      <c r="N1029" s="2">
        <f t="shared" si="177"/>
        <v>1055.159125580373</v>
      </c>
      <c r="O1029" s="2">
        <f t="shared" si="170"/>
        <v>40.116589796511121</v>
      </c>
      <c r="P1029" s="2">
        <f t="shared" si="171"/>
        <v>3.36264814888807E-2</v>
      </c>
      <c r="Q1029" s="2">
        <f t="shared" si="172"/>
        <v>1.9692923874451672E-2</v>
      </c>
      <c r="R1029" s="2">
        <v>1177.2167514704645</v>
      </c>
      <c r="S1029" s="2">
        <f t="shared" si="173"/>
        <v>40.354282166812624</v>
      </c>
      <c r="T1029" s="2">
        <f t="shared" si="174"/>
        <v>-0.20406588881262167</v>
      </c>
      <c r="U1029" s="2">
        <f t="shared" si="175"/>
        <v>0.72525073538143203</v>
      </c>
    </row>
    <row r="1030" spans="1:21" x14ac:dyDescent="0.25">
      <c r="A1030">
        <v>180561</v>
      </c>
      <c r="B1030" s="2">
        <v>0.22864999999999999</v>
      </c>
      <c r="C1030" s="2">
        <v>1.4300000000000001E-3</v>
      </c>
      <c r="D1030" s="2">
        <v>21.433499999999999</v>
      </c>
      <c r="E1030" s="2">
        <v>4.4018000000000002E-2</v>
      </c>
      <c r="F1030" s="2">
        <v>1.11E-2</v>
      </c>
      <c r="G1030" s="2">
        <v>0.21475</v>
      </c>
      <c r="H1030" s="2">
        <v>0.13764000000000001</v>
      </c>
      <c r="I1030" s="2">
        <v>3.1704999999999997E-2</v>
      </c>
      <c r="J1030" s="2">
        <f t="shared" si="167"/>
        <v>0.29047299999999998</v>
      </c>
      <c r="K1030" s="2">
        <f t="shared" si="176"/>
        <v>40.197318499999994</v>
      </c>
      <c r="L1030" s="2">
        <f t="shared" si="168"/>
        <v>1095.1250167882622</v>
      </c>
      <c r="M1030" s="1">
        <f t="shared" si="169"/>
        <v>3.2631474636058157E+25</v>
      </c>
      <c r="N1030" s="2">
        <f t="shared" si="177"/>
        <v>1057.5140723567806</v>
      </c>
      <c r="O1030" s="2">
        <f t="shared" si="170"/>
        <v>40.121430776245958</v>
      </c>
      <c r="P1030" s="2">
        <f t="shared" si="171"/>
        <v>7.5887723754036074E-2</v>
      </c>
      <c r="Q1030" s="2">
        <f t="shared" si="172"/>
        <v>6.8254535040511391E-2</v>
      </c>
      <c r="R1030" s="2">
        <v>1179.9473350225219</v>
      </c>
      <c r="S1030" s="2">
        <f t="shared" si="173"/>
        <v>40.359313118651265</v>
      </c>
      <c r="T1030" s="2">
        <f t="shared" si="174"/>
        <v>-0.16199461865127063</v>
      </c>
      <c r="U1030" s="2">
        <f t="shared" si="175"/>
        <v>0.31102094413497977</v>
      </c>
    </row>
    <row r="1031" spans="1:21" x14ac:dyDescent="0.25">
      <c r="A1031">
        <v>13072</v>
      </c>
      <c r="B1031" s="2">
        <v>0.22928000000000001</v>
      </c>
      <c r="C1031" s="2">
        <v>1.0300000000000001E-3</v>
      </c>
      <c r="D1031" s="2">
        <v>20.863299999999999</v>
      </c>
      <c r="E1031" s="2">
        <v>6.6064399999999995E-2</v>
      </c>
      <c r="F1031" s="2">
        <v>0.40234999999999999</v>
      </c>
      <c r="G1031" s="2">
        <v>0.40483999999999998</v>
      </c>
      <c r="H1031" s="2">
        <v>-8.1810000000000008E-3</v>
      </c>
      <c r="I1031" s="2">
        <v>4.5136999999999997E-2</v>
      </c>
      <c r="J1031" s="2">
        <f t="shared" ref="J1031:J1094" si="178">PeakMagnitudeError+StretchError+ColorError</f>
        <v>0.51604139999999998</v>
      </c>
      <c r="K1031" s="2">
        <f t="shared" si="176"/>
        <v>40.14105198</v>
      </c>
      <c r="L1031" s="2">
        <f t="shared" ref="L1031:L1094" si="179">10^((ObservedDistanceModuli-25)/5)</f>
        <v>1067.1129639102871</v>
      </c>
      <c r="M1031" s="1">
        <f t="shared" ref="M1031:M1094" si="180">-(RedShift*Age*(-2*InitialTangentVelocity+UniverseAcceleration*Age))/(2+RedShift)*(1+RedShift)</f>
        <v>3.2728910494980377E+25</v>
      </c>
      <c r="N1031" s="2">
        <f t="shared" si="177"/>
        <v>1060.6717534947504</v>
      </c>
      <c r="O1031" s="2">
        <f t="shared" ref="O1031:O1094" si="181">(LOG10(T2LuminousDistance)*5+25)</f>
        <v>40.127905017046601</v>
      </c>
      <c r="P1031" s="2">
        <f t="shared" ref="P1031:P1094" si="182">ObservedDistanceModuli-T2DistanceModuli</f>
        <v>1.3146962953399566E-2</v>
      </c>
      <c r="Q1031" s="2">
        <f t="shared" ref="Q1031:Q1094" si="183">(ObservedDistanceModuli-T2DistanceModuli)^2/TotalError^2</f>
        <v>6.4905543169767961E-4</v>
      </c>
      <c r="R1031" s="2">
        <v>1183.6092698306227</v>
      </c>
      <c r="S1031" s="2">
        <f t="shared" ref="S1031:S1094" si="184">(LOG10(ΛCDMLuminousDistance)*5+25)</f>
        <v>40.366041789119734</v>
      </c>
      <c r="T1031" s="2">
        <f t="shared" ref="T1031:T1094" si="185">ObservedDistanceModuli-ΛCDMDistanceModuli</f>
        <v>-0.22498980911973376</v>
      </c>
      <c r="U1031" s="2">
        <f t="shared" ref="U1031:U1094" si="186">(ObservedDistanceModuli-ΛCDMDistanceModuli)^2/TotalError^2</f>
        <v>0.19008883320769693</v>
      </c>
    </row>
    <row r="1032" spans="1:21" x14ac:dyDescent="0.25">
      <c r="A1032">
        <v>3452</v>
      </c>
      <c r="B1032" s="2">
        <v>0.22978000000000001</v>
      </c>
      <c r="C1032" s="2">
        <v>1.0300000000000001E-3</v>
      </c>
      <c r="D1032" s="2">
        <v>20.5656</v>
      </c>
      <c r="E1032" s="2">
        <v>4.8170400000000002E-2</v>
      </c>
      <c r="F1032" s="2">
        <v>0.90942000000000001</v>
      </c>
      <c r="G1032" s="2">
        <v>0.27318999999999999</v>
      </c>
      <c r="H1032" s="2">
        <v>-9.0304999999999996E-2</v>
      </c>
      <c r="I1032" s="2">
        <v>3.6898E-2</v>
      </c>
      <c r="J1032" s="2">
        <f t="shared" si="178"/>
        <v>0.35825839999999998</v>
      </c>
      <c r="K1032" s="2">
        <f t="shared" si="176"/>
        <v>40.174939390000006</v>
      </c>
      <c r="L1032" s="2">
        <f t="shared" si="179"/>
        <v>1083.8966599442429</v>
      </c>
      <c r="M1032" s="1">
        <f t="shared" si="180"/>
        <v>3.2806266946923139E+25</v>
      </c>
      <c r="N1032" s="2">
        <f t="shared" si="177"/>
        <v>1063.1787053695721</v>
      </c>
      <c r="O1032" s="2">
        <f t="shared" si="181"/>
        <v>40.133031347230258</v>
      </c>
      <c r="P1032" s="2">
        <f t="shared" si="182"/>
        <v>4.1908042769748022E-2</v>
      </c>
      <c r="Q1032" s="2">
        <f t="shared" si="183"/>
        <v>1.3683651123743895E-2</v>
      </c>
      <c r="R1032" s="2">
        <v>1186.517026430025</v>
      </c>
      <c r="S1032" s="2">
        <f t="shared" si="184"/>
        <v>40.371369873456004</v>
      </c>
      <c r="T1032" s="2">
        <f t="shared" si="185"/>
        <v>-0.19643048345599823</v>
      </c>
      <c r="U1032" s="2">
        <f t="shared" si="186"/>
        <v>0.30062494003741724</v>
      </c>
    </row>
    <row r="1033" spans="1:21" x14ac:dyDescent="0.25">
      <c r="A1033">
        <v>21033</v>
      </c>
      <c r="B1033" s="2">
        <v>0.23019999999999999</v>
      </c>
      <c r="C1033" s="2">
        <v>5.1000000000000004E-3</v>
      </c>
      <c r="D1033" s="2">
        <v>20.752400000000002</v>
      </c>
      <c r="E1033" s="2">
        <v>4.2314999999999998E-2</v>
      </c>
      <c r="F1033" s="2">
        <v>-0.72968299999999997</v>
      </c>
      <c r="G1033" s="2">
        <v>0.55506</v>
      </c>
      <c r="H1033" s="2">
        <v>-8.6334999999999995E-2</v>
      </c>
      <c r="I1033" s="2">
        <v>4.1305000000000001E-2</v>
      </c>
      <c r="J1033" s="2">
        <f t="shared" si="178"/>
        <v>0.63868000000000003</v>
      </c>
      <c r="K1033" s="2">
        <f t="shared" si="176"/>
        <v>40.108365149000001</v>
      </c>
      <c r="L1033" s="2">
        <f t="shared" si="179"/>
        <v>1051.1701742937892</v>
      </c>
      <c r="M1033" s="1">
        <f t="shared" si="180"/>
        <v>3.287126441234284E+25</v>
      </c>
      <c r="N1033" s="2">
        <f t="shared" si="177"/>
        <v>1065.2851297685756</v>
      </c>
      <c r="O1033" s="2">
        <f t="shared" si="181"/>
        <v>40.137329323905199</v>
      </c>
      <c r="P1033" s="2">
        <f t="shared" si="182"/>
        <v>-2.8964174905198092E-2</v>
      </c>
      <c r="Q1033" s="2">
        <f t="shared" si="183"/>
        <v>2.0566277409713777E-3</v>
      </c>
      <c r="R1033" s="2">
        <v>1188.9605392170852</v>
      </c>
      <c r="S1033" s="2">
        <f t="shared" si="184"/>
        <v>40.375837204612964</v>
      </c>
      <c r="T1033" s="2">
        <f t="shared" si="185"/>
        <v>-0.26747205561296283</v>
      </c>
      <c r="U1033" s="2">
        <f t="shared" si="186"/>
        <v>0.17538409156663504</v>
      </c>
    </row>
    <row r="1034" spans="1:21" x14ac:dyDescent="0.25">
      <c r="A1034">
        <v>6</v>
      </c>
      <c r="B1034" s="2">
        <v>0.23041</v>
      </c>
      <c r="C1034" s="2">
        <v>1.4300000000000001E-3</v>
      </c>
      <c r="D1034" s="2">
        <v>21.399699999999999</v>
      </c>
      <c r="E1034" s="2">
        <v>4.5238300000000002E-2</v>
      </c>
      <c r="F1034" s="2">
        <v>-9.1050000000000002E-3</v>
      </c>
      <c r="G1034" s="2">
        <v>0.43902000000000002</v>
      </c>
      <c r="H1034" s="2">
        <v>0.12905</v>
      </c>
      <c r="I1034" s="2">
        <v>3.7060999999999997E-2</v>
      </c>
      <c r="J1034" s="2">
        <f t="shared" si="178"/>
        <v>0.52131930000000004</v>
      </c>
      <c r="K1034" s="2">
        <f t="shared" si="176"/>
        <v>40.187435065000003</v>
      </c>
      <c r="L1034" s="2">
        <f t="shared" si="179"/>
        <v>1090.1518923524266</v>
      </c>
      <c r="M1034" s="1">
        <f t="shared" si="180"/>
        <v>3.2903769320643153E+25</v>
      </c>
      <c r="N1034" s="2">
        <f t="shared" si="177"/>
        <v>1066.3385421053342</v>
      </c>
      <c r="O1034" s="2">
        <f t="shared" si="181"/>
        <v>40.139475533896679</v>
      </c>
      <c r="P1034" s="2">
        <f t="shared" si="182"/>
        <v>4.7959531103323627E-2</v>
      </c>
      <c r="Q1034" s="2">
        <f t="shared" si="183"/>
        <v>8.4633489961672623E-3</v>
      </c>
      <c r="R1034" s="2">
        <v>1190.1826368964046</v>
      </c>
      <c r="S1034" s="2">
        <f t="shared" si="184"/>
        <v>40.378068051123108</v>
      </c>
      <c r="T1034" s="2">
        <f t="shared" si="185"/>
        <v>-0.19063298612310575</v>
      </c>
      <c r="U1034" s="2">
        <f t="shared" si="186"/>
        <v>0.13371757586538396</v>
      </c>
    </row>
    <row r="1035" spans="1:21" x14ac:dyDescent="0.25">
      <c r="A1035">
        <v>40780</v>
      </c>
      <c r="B1035" s="2">
        <v>0.23082</v>
      </c>
      <c r="C1035" s="2">
        <v>1.4300000000000001E-3</v>
      </c>
      <c r="D1035" s="2">
        <v>21.666899999999998</v>
      </c>
      <c r="E1035" s="2">
        <v>4.4894900000000001E-2</v>
      </c>
      <c r="F1035" s="2">
        <v>-0.91084100000000001</v>
      </c>
      <c r="G1035" s="2">
        <v>0.47221999999999997</v>
      </c>
      <c r="H1035" s="2">
        <v>0.27933000000000002</v>
      </c>
      <c r="I1035" s="2">
        <v>3.9060999999999998E-2</v>
      </c>
      <c r="J1035" s="2">
        <f t="shared" si="178"/>
        <v>0.55617589999999995</v>
      </c>
      <c r="K1035" s="2">
        <f t="shared" si="176"/>
        <v>39.851703473000001</v>
      </c>
      <c r="L1035" s="2">
        <f t="shared" si="179"/>
        <v>933.98670579144482</v>
      </c>
      <c r="M1035" s="1">
        <f t="shared" si="180"/>
        <v>3.2967243144658416E+25</v>
      </c>
      <c r="N1035" s="2">
        <f t="shared" si="177"/>
        <v>1068.3955886492333</v>
      </c>
      <c r="O1035" s="2">
        <f t="shared" si="181"/>
        <v>40.143660430866618</v>
      </c>
      <c r="P1035" s="2">
        <f t="shared" si="182"/>
        <v>-0.29195695786661702</v>
      </c>
      <c r="Q1035" s="2">
        <f t="shared" si="183"/>
        <v>0.27555819224511613</v>
      </c>
      <c r="R1035" s="2">
        <v>1192.5692925849314</v>
      </c>
      <c r="S1035" s="2">
        <f t="shared" si="184"/>
        <v>40.382418112619405</v>
      </c>
      <c r="T1035" s="2">
        <f t="shared" si="185"/>
        <v>-0.53071463961940424</v>
      </c>
      <c r="U1035" s="2">
        <f t="shared" si="186"/>
        <v>0.91053742910571889</v>
      </c>
    </row>
    <row r="1036" spans="1:21" x14ac:dyDescent="0.25">
      <c r="A1036">
        <v>19008</v>
      </c>
      <c r="B1036" s="2">
        <v>0.23086000000000001</v>
      </c>
      <c r="C1036" s="2">
        <v>1.14E-3</v>
      </c>
      <c r="D1036" s="2">
        <v>20.863900000000001</v>
      </c>
      <c r="E1036" s="2">
        <v>6.35632E-2</v>
      </c>
      <c r="F1036" s="2">
        <v>1.0819799999999999</v>
      </c>
      <c r="G1036" s="2">
        <v>0.39794000000000002</v>
      </c>
      <c r="H1036" s="2">
        <v>6.6890000000000005E-2</v>
      </c>
      <c r="I1036" s="2">
        <v>4.2202999999999997E-2</v>
      </c>
      <c r="J1036" s="2">
        <f t="shared" si="178"/>
        <v>0.50370619999999999</v>
      </c>
      <c r="K1036" s="2">
        <f t="shared" si="176"/>
        <v>40.006585360000003</v>
      </c>
      <c r="L1036" s="2">
        <f t="shared" si="179"/>
        <v>1003.0372735504886</v>
      </c>
      <c r="M1036" s="1">
        <f t="shared" si="180"/>
        <v>3.2973436552431255E+25</v>
      </c>
      <c r="N1036" s="2">
        <f t="shared" si="177"/>
        <v>1068.5963033257433</v>
      </c>
      <c r="O1036" s="2">
        <f t="shared" si="181"/>
        <v>40.144068337312255</v>
      </c>
      <c r="P1036" s="2">
        <f t="shared" si="182"/>
        <v>-0.13748297731225279</v>
      </c>
      <c r="Q1036" s="2">
        <f t="shared" si="183"/>
        <v>7.4497768502974293E-2</v>
      </c>
      <c r="R1036" s="2">
        <v>1192.8021834427011</v>
      </c>
      <c r="S1036" s="2">
        <f t="shared" si="184"/>
        <v>40.382842127141899</v>
      </c>
      <c r="T1036" s="2">
        <f t="shared" si="185"/>
        <v>-0.37625676714189638</v>
      </c>
      <c r="U1036" s="2">
        <f t="shared" si="186"/>
        <v>0.55797410758285704</v>
      </c>
    </row>
    <row r="1037" spans="1:21" x14ac:dyDescent="0.25">
      <c r="A1037">
        <v>360140</v>
      </c>
      <c r="B1037" s="2">
        <v>0.23091999999999999</v>
      </c>
      <c r="C1037" s="2">
        <v>1.005E-2</v>
      </c>
      <c r="D1037" s="2">
        <v>20.947500000000002</v>
      </c>
      <c r="E1037" s="2">
        <v>3.3732600000000001E-2</v>
      </c>
      <c r="F1037" s="2">
        <v>1.7211000000000001E-2</v>
      </c>
      <c r="G1037" s="2">
        <v>0.23319999999999999</v>
      </c>
      <c r="H1037" s="2">
        <v>-5.0063999999999997E-2</v>
      </c>
      <c r="I1037" s="2">
        <v>2.8631E-2</v>
      </c>
      <c r="J1037" s="2">
        <f t="shared" si="178"/>
        <v>0.29556359999999998</v>
      </c>
      <c r="K1037" s="2">
        <f t="shared" si="176"/>
        <v>40.299730337</v>
      </c>
      <c r="L1037" s="2">
        <f t="shared" si="179"/>
        <v>1148.0110475802987</v>
      </c>
      <c r="M1037" s="1">
        <f t="shared" si="180"/>
        <v>3.2982726943885262E+25</v>
      </c>
      <c r="N1037" s="2">
        <f t="shared" si="177"/>
        <v>1068.8973844080388</v>
      </c>
      <c r="O1037" s="2">
        <f t="shared" si="181"/>
        <v>40.144680071766778</v>
      </c>
      <c r="P1037" s="2">
        <f t="shared" si="182"/>
        <v>0.1550502652332213</v>
      </c>
      <c r="Q1037" s="2">
        <f t="shared" si="183"/>
        <v>0.27519664286805628</v>
      </c>
      <c r="R1037" s="2">
        <v>1193.1515351928319</v>
      </c>
      <c r="S1037" s="2">
        <f t="shared" si="184"/>
        <v>40.383478021867028</v>
      </c>
      <c r="T1037" s="2">
        <f t="shared" si="185"/>
        <v>-8.3747684867027772E-2</v>
      </c>
      <c r="U1037" s="2">
        <f t="shared" si="186"/>
        <v>8.0286721701435693E-2</v>
      </c>
    </row>
    <row r="1038" spans="1:21" x14ac:dyDescent="0.25">
      <c r="A1038">
        <v>17875</v>
      </c>
      <c r="B1038" s="2">
        <v>0.23125000000000001</v>
      </c>
      <c r="C1038" s="2">
        <v>1.0300000000000001E-3</v>
      </c>
      <c r="D1038" s="2">
        <v>20.774799999999999</v>
      </c>
      <c r="E1038" s="2">
        <v>4.2542400000000001E-2</v>
      </c>
      <c r="F1038" s="2">
        <v>1.1642699999999999</v>
      </c>
      <c r="G1038" s="2">
        <v>0.31836999999999999</v>
      </c>
      <c r="H1038" s="2">
        <v>-5.7487999999999997E-2</v>
      </c>
      <c r="I1038" s="2">
        <v>3.9276999999999999E-2</v>
      </c>
      <c r="J1038" s="2">
        <f t="shared" si="178"/>
        <v>0.40018939999999997</v>
      </c>
      <c r="K1038" s="2">
        <f t="shared" si="176"/>
        <v>40.318885129999998</v>
      </c>
      <c r="L1038" s="2">
        <f t="shared" si="179"/>
        <v>1158.1825733136523</v>
      </c>
      <c r="M1038" s="1">
        <f t="shared" si="180"/>
        <v>3.3033830097323408E+25</v>
      </c>
      <c r="N1038" s="2">
        <f t="shared" si="177"/>
        <v>1070.5535248217154</v>
      </c>
      <c r="O1038" s="2">
        <f t="shared" si="181"/>
        <v>40.148041928696884</v>
      </c>
      <c r="P1038" s="2">
        <f t="shared" si="182"/>
        <v>0.17084320130311426</v>
      </c>
      <c r="Q1038" s="2">
        <f t="shared" si="183"/>
        <v>0.18224861614681181</v>
      </c>
      <c r="R1038" s="2">
        <v>1195.0733014503132</v>
      </c>
      <c r="S1038" s="2">
        <f t="shared" si="184"/>
        <v>40.38697272072649</v>
      </c>
      <c r="T1038" s="2">
        <f t="shared" si="185"/>
        <v>-6.8087590726491953E-2</v>
      </c>
      <c r="U1038" s="2">
        <f t="shared" si="186"/>
        <v>2.8947080692947363E-2</v>
      </c>
    </row>
    <row r="1039" spans="1:21" x14ac:dyDescent="0.25">
      <c r="A1039">
        <v>430004</v>
      </c>
      <c r="B1039" s="2">
        <v>0.23161999999999999</v>
      </c>
      <c r="C1039" s="2">
        <v>1.4300000000000001E-3</v>
      </c>
      <c r="D1039" s="2">
        <v>20.8706</v>
      </c>
      <c r="E1039" s="2">
        <v>8.2375699999999996E-2</v>
      </c>
      <c r="F1039" s="2">
        <v>1.3225100000000001</v>
      </c>
      <c r="G1039" s="2">
        <v>0.42592999999999998</v>
      </c>
      <c r="H1039" s="2">
        <v>3.4077999999999997E-2</v>
      </c>
      <c r="I1039" s="2">
        <v>4.8654000000000003E-2</v>
      </c>
      <c r="J1039" s="2">
        <f t="shared" si="178"/>
        <v>0.55695969999999995</v>
      </c>
      <c r="K1039" s="2">
        <f t="shared" si="176"/>
        <v>40.151344829999999</v>
      </c>
      <c r="L1039" s="2">
        <f t="shared" si="179"/>
        <v>1072.1831210036059</v>
      </c>
      <c r="M1039" s="1">
        <f t="shared" si="180"/>
        <v>3.3091139643757694E+25</v>
      </c>
      <c r="N1039" s="2">
        <f t="shared" si="177"/>
        <v>1072.41080073433</v>
      </c>
      <c r="O1039" s="2">
        <f t="shared" si="181"/>
        <v>40.151805896545341</v>
      </c>
      <c r="P1039" s="2">
        <f t="shared" si="182"/>
        <v>-4.6106654534128211E-4</v>
      </c>
      <c r="Q1039" s="2">
        <f t="shared" si="183"/>
        <v>6.8529833791760988E-7</v>
      </c>
      <c r="R1039" s="2">
        <v>1197.2286762460253</v>
      </c>
      <c r="S1039" s="2">
        <f t="shared" si="184"/>
        <v>40.390885552978503</v>
      </c>
      <c r="T1039" s="2">
        <f t="shared" si="185"/>
        <v>-0.2395407229785036</v>
      </c>
      <c r="U1039" s="2">
        <f t="shared" si="186"/>
        <v>0.18497420437640597</v>
      </c>
    </row>
    <row r="1040" spans="1:21" x14ac:dyDescent="0.25">
      <c r="A1040">
        <v>1302648</v>
      </c>
      <c r="B1040" s="2">
        <v>0.23164000000000001</v>
      </c>
      <c r="C1040" s="2">
        <v>1.14E-3</v>
      </c>
      <c r="D1040" s="2">
        <v>21.211300000000001</v>
      </c>
      <c r="E1040" s="2">
        <v>3.7231100000000003E-2</v>
      </c>
      <c r="F1040" s="2">
        <v>-0.68745100000000003</v>
      </c>
      <c r="G1040" s="2">
        <v>0.21992999999999999</v>
      </c>
      <c r="H1040" s="2">
        <v>0.10124</v>
      </c>
      <c r="I1040" s="2">
        <v>3.0786999999999998E-2</v>
      </c>
      <c r="J1040" s="2">
        <f t="shared" si="178"/>
        <v>0.28794809999999998</v>
      </c>
      <c r="K1040" s="2">
        <f t="shared" si="176"/>
        <v>39.986363503</v>
      </c>
      <c r="L1040" s="2">
        <f t="shared" si="179"/>
        <v>993.73983803503847</v>
      </c>
      <c r="M1040" s="1">
        <f t="shared" si="180"/>
        <v>3.3094237820500427E+25</v>
      </c>
      <c r="N1040" s="2">
        <f t="shared" si="177"/>
        <v>1072.5112058046075</v>
      </c>
      <c r="O1040" s="2">
        <f t="shared" si="181"/>
        <v>40.152009192366243</v>
      </c>
      <c r="P1040" s="2">
        <f t="shared" si="182"/>
        <v>-0.16564568936624369</v>
      </c>
      <c r="Q1040" s="2">
        <f t="shared" si="183"/>
        <v>0.33092672610618568</v>
      </c>
      <c r="R1040" s="2">
        <v>1197.3452030781625</v>
      </c>
      <c r="S1040" s="2">
        <f t="shared" si="184"/>
        <v>40.391096893128278</v>
      </c>
      <c r="T1040" s="2">
        <f t="shared" si="185"/>
        <v>-0.40473339012827836</v>
      </c>
      <c r="U1040" s="2">
        <f t="shared" si="186"/>
        <v>1.9756482998606109</v>
      </c>
    </row>
    <row r="1041" spans="1:21" x14ac:dyDescent="0.25">
      <c r="A1041">
        <v>1275946</v>
      </c>
      <c r="B1041" s="2">
        <v>0.23205000000000001</v>
      </c>
      <c r="C1041" s="2">
        <v>1.14E-3</v>
      </c>
      <c r="D1041" s="2">
        <v>20.582799999999999</v>
      </c>
      <c r="E1041" s="2">
        <v>3.2307000000000002E-2</v>
      </c>
      <c r="F1041" s="2">
        <v>1.5144899999999999</v>
      </c>
      <c r="G1041" s="2">
        <v>0.15704000000000001</v>
      </c>
      <c r="H1041" s="2">
        <v>-7.8687999999999994E-2</v>
      </c>
      <c r="I1041" s="2">
        <v>2.6502000000000001E-2</v>
      </c>
      <c r="J1041" s="2">
        <f t="shared" si="178"/>
        <v>0.21584900000000001</v>
      </c>
      <c r="K1041" s="2">
        <f t="shared" si="176"/>
        <v>40.244723469999997</v>
      </c>
      <c r="L1041" s="2">
        <f t="shared" si="179"/>
        <v>1119.2953357438737</v>
      </c>
      <c r="M1041" s="1">
        <f t="shared" si="180"/>
        <v>3.3157758655050326E+25</v>
      </c>
      <c r="N1041" s="2">
        <f t="shared" si="177"/>
        <v>1074.5697758561778</v>
      </c>
      <c r="O1041" s="2">
        <f t="shared" si="181"/>
        <v>40.156173105584188</v>
      </c>
      <c r="P1041" s="2">
        <f t="shared" si="182"/>
        <v>8.8550364415809213E-2</v>
      </c>
      <c r="Q1041" s="2">
        <f t="shared" si="183"/>
        <v>0.16829864665023697</v>
      </c>
      <c r="R1041" s="2">
        <v>1199.7344569892932</v>
      </c>
      <c r="S1041" s="2">
        <f t="shared" si="184"/>
        <v>40.395425660963497</v>
      </c>
      <c r="T1041" s="2">
        <f t="shared" si="185"/>
        <v>-0.15070219096350002</v>
      </c>
      <c r="U1041" s="2">
        <f t="shared" si="186"/>
        <v>0.48746007463586055</v>
      </c>
    </row>
    <row r="1042" spans="1:21" x14ac:dyDescent="0.25">
      <c r="A1042">
        <v>15369</v>
      </c>
      <c r="B1042" s="2">
        <v>0.23282</v>
      </c>
      <c r="C1042" s="2">
        <v>5.1000000000000004E-3</v>
      </c>
      <c r="D1042" s="2">
        <v>20.398800000000001</v>
      </c>
      <c r="E1042" s="2">
        <v>3.84141E-2</v>
      </c>
      <c r="F1042" s="2">
        <v>0.69213999999999998</v>
      </c>
      <c r="G1042" s="2">
        <v>0.24295</v>
      </c>
      <c r="H1042" s="2">
        <v>-4.2881000000000002E-2</v>
      </c>
      <c r="I1042" s="2">
        <v>3.1704999999999997E-2</v>
      </c>
      <c r="J1042" s="2">
        <f t="shared" si="178"/>
        <v>0.31306909999999999</v>
      </c>
      <c r="K1042" s="2">
        <f t="shared" si="176"/>
        <v>39.827762110000002</v>
      </c>
      <c r="L1042" s="2">
        <f t="shared" si="179"/>
        <v>923.74568344381566</v>
      </c>
      <c r="M1042" s="1">
        <f t="shared" si="180"/>
        <v>3.3277096176994162E+25</v>
      </c>
      <c r="N1042" s="2">
        <f t="shared" si="177"/>
        <v>1078.4372415537389</v>
      </c>
      <c r="O1042" s="2">
        <f t="shared" si="181"/>
        <v>40.163974384467068</v>
      </c>
      <c r="P1042" s="2">
        <f t="shared" si="182"/>
        <v>-0.3362122744670657</v>
      </c>
      <c r="Q1042" s="2">
        <f t="shared" si="183"/>
        <v>1.1533117583120009</v>
      </c>
      <c r="R1042" s="2">
        <v>1204.223930231974</v>
      </c>
      <c r="S1042" s="2">
        <f t="shared" si="184"/>
        <v>40.403536266093042</v>
      </c>
      <c r="T1042" s="2">
        <f t="shared" si="185"/>
        <v>-0.57577415609303984</v>
      </c>
      <c r="U1042" s="2">
        <f t="shared" si="186"/>
        <v>3.3823918984676613</v>
      </c>
    </row>
    <row r="1043" spans="1:21" x14ac:dyDescent="0.25">
      <c r="A1043">
        <v>1292336</v>
      </c>
      <c r="B1043" s="2">
        <v>0.23366999999999999</v>
      </c>
      <c r="C1043" s="2">
        <v>1.14E-3</v>
      </c>
      <c r="D1043" s="2">
        <v>21.127600000000001</v>
      </c>
      <c r="E1043" s="2">
        <v>4.3606300000000001E-2</v>
      </c>
      <c r="F1043" s="2">
        <v>-0.18040200000000001</v>
      </c>
      <c r="G1043" s="2">
        <v>0.23479</v>
      </c>
      <c r="H1043" s="2">
        <v>3.1154999999999999E-2</v>
      </c>
      <c r="I1043" s="2">
        <v>3.3640999999999997E-2</v>
      </c>
      <c r="J1043" s="2">
        <f t="shared" si="178"/>
        <v>0.31203729999999996</v>
      </c>
      <c r="K1043" s="2">
        <f t="shared" si="176"/>
        <v>40.196565755999998</v>
      </c>
      <c r="L1043" s="2">
        <f t="shared" si="179"/>
        <v>1094.7454559346731</v>
      </c>
      <c r="M1043" s="1">
        <f t="shared" si="180"/>
        <v>3.3408896444750313E+25</v>
      </c>
      <c r="N1043" s="2">
        <f t="shared" si="177"/>
        <v>1082.7085973366768</v>
      </c>
      <c r="O1043" s="2">
        <f t="shared" si="181"/>
        <v>40.172557926719591</v>
      </c>
      <c r="P1043" s="2">
        <f t="shared" si="182"/>
        <v>2.4007829280407122E-2</v>
      </c>
      <c r="Q1043" s="2">
        <f t="shared" si="183"/>
        <v>5.9196055074701914E-3</v>
      </c>
      <c r="R1043" s="2">
        <v>1209.1833822894664</v>
      </c>
      <c r="S1043" s="2">
        <f t="shared" si="184"/>
        <v>40.412460850362265</v>
      </c>
      <c r="T1043" s="2">
        <f t="shared" si="185"/>
        <v>-0.21589509436226706</v>
      </c>
      <c r="U1043" s="2">
        <f t="shared" si="186"/>
        <v>0.47871002868187207</v>
      </c>
    </row>
    <row r="1044" spans="1:21" x14ac:dyDescent="0.25">
      <c r="A1044">
        <v>350047</v>
      </c>
      <c r="B1044" s="2">
        <v>0.23377999999999999</v>
      </c>
      <c r="C1044" s="2">
        <v>1.4300000000000001E-3</v>
      </c>
      <c r="D1044" s="2">
        <v>21.203299999999999</v>
      </c>
      <c r="E1044" s="2">
        <v>7.3304499999999995E-2</v>
      </c>
      <c r="F1044" s="2">
        <v>-2.4162300000000001</v>
      </c>
      <c r="G1044" s="2">
        <v>0.41587000000000002</v>
      </c>
      <c r="H1044" s="2">
        <v>-0.134685</v>
      </c>
      <c r="I1044" s="2">
        <v>5.6329999999999998E-2</v>
      </c>
      <c r="J1044" s="2">
        <f t="shared" si="178"/>
        <v>0.54550450000000006</v>
      </c>
      <c r="K1044" s="2">
        <f t="shared" si="176"/>
        <v>40.462678240000002</v>
      </c>
      <c r="L1044" s="2">
        <f t="shared" si="179"/>
        <v>1237.4727606906583</v>
      </c>
      <c r="M1044" s="1">
        <f t="shared" si="180"/>
        <v>3.3425957857485517E+25</v>
      </c>
      <c r="N1044" s="2">
        <f t="shared" si="177"/>
        <v>1083.2615200673533</v>
      </c>
      <c r="O1044" s="2">
        <f t="shared" si="181"/>
        <v>40.173666581424186</v>
      </c>
      <c r="P1044" s="2">
        <f t="shared" si="182"/>
        <v>0.28901165857581645</v>
      </c>
      <c r="Q1044" s="2">
        <f t="shared" si="183"/>
        <v>0.28069459469468999</v>
      </c>
      <c r="R1044" s="2">
        <v>1209.8254650150948</v>
      </c>
      <c r="S1044" s="2">
        <f t="shared" si="184"/>
        <v>40.41361360758151</v>
      </c>
      <c r="T1044" s="2">
        <f t="shared" si="185"/>
        <v>4.9064632418492238E-2</v>
      </c>
      <c r="U1044" s="2">
        <f t="shared" si="186"/>
        <v>8.089849160268836E-3</v>
      </c>
    </row>
    <row r="1045" spans="1:21" x14ac:dyDescent="0.25">
      <c r="A1045">
        <v>1336687</v>
      </c>
      <c r="B1045" s="2">
        <v>0.23391000000000001</v>
      </c>
      <c r="C1045" s="2">
        <v>1.14E-3</v>
      </c>
      <c r="D1045" s="2">
        <v>21.216999999999999</v>
      </c>
      <c r="E1045" s="2">
        <v>3.6914700000000002E-2</v>
      </c>
      <c r="F1045" s="2">
        <v>0.39191999999999999</v>
      </c>
      <c r="G1045" s="2">
        <v>0.1628</v>
      </c>
      <c r="H1045" s="2">
        <v>7.9523999999999997E-2</v>
      </c>
      <c r="I1045" s="2">
        <v>2.8412E-2</v>
      </c>
      <c r="J1045" s="2">
        <f t="shared" si="178"/>
        <v>0.22812669999999999</v>
      </c>
      <c r="K1045" s="2">
        <f t="shared" si="176"/>
        <v>40.218702119999996</v>
      </c>
      <c r="L1045" s="2">
        <f t="shared" si="179"/>
        <v>1105.9625571846386</v>
      </c>
      <c r="M1045" s="1">
        <f t="shared" si="180"/>
        <v>3.3446122794498077E+25</v>
      </c>
      <c r="N1045" s="2">
        <f t="shared" si="177"/>
        <v>1083.9150211701017</v>
      </c>
      <c r="O1045" s="2">
        <f t="shared" si="181"/>
        <v>40.174976174463993</v>
      </c>
      <c r="P1045" s="2">
        <f t="shared" si="182"/>
        <v>4.3725945536003508E-2</v>
      </c>
      <c r="Q1045" s="2">
        <f t="shared" si="183"/>
        <v>3.673890285072326E-2</v>
      </c>
      <c r="R1045" s="2">
        <v>1210.5843701695806</v>
      </c>
      <c r="S1045" s="2">
        <f t="shared" si="184"/>
        <v>40.414975312227106</v>
      </c>
      <c r="T1045" s="2">
        <f t="shared" si="185"/>
        <v>-0.19627319222711037</v>
      </c>
      <c r="U1045" s="2">
        <f t="shared" si="186"/>
        <v>0.74023520443064961</v>
      </c>
    </row>
    <row r="1046" spans="1:21" x14ac:dyDescent="0.25">
      <c r="A1046">
        <v>12971</v>
      </c>
      <c r="B1046" s="2">
        <v>0.23394999999999999</v>
      </c>
      <c r="C1046" s="2">
        <v>1.0300000000000001E-3</v>
      </c>
      <c r="D1046" s="2">
        <v>20.532</v>
      </c>
      <c r="E1046" s="2">
        <v>4.0214300000000001E-2</v>
      </c>
      <c r="F1046" s="2">
        <v>1.1424300000000001</v>
      </c>
      <c r="G1046" s="2">
        <v>0.59192</v>
      </c>
      <c r="H1046" s="2">
        <v>-9.1091000000000005E-2</v>
      </c>
      <c r="I1046" s="2">
        <v>3.6305999999999998E-2</v>
      </c>
      <c r="J1046" s="2">
        <f t="shared" si="178"/>
        <v>0.66844029999999999</v>
      </c>
      <c r="K1046" s="2">
        <f t="shared" si="176"/>
        <v>40.178052039999997</v>
      </c>
      <c r="L1046" s="2">
        <f t="shared" si="179"/>
        <v>1085.4514621711771</v>
      </c>
      <c r="M1046" s="1">
        <f t="shared" si="180"/>
        <v>3.3452327706321169E+25</v>
      </c>
      <c r="N1046" s="2">
        <f t="shared" si="177"/>
        <v>1084.1161086674899</v>
      </c>
      <c r="O1046" s="2">
        <f t="shared" si="181"/>
        <v>40.175378987825596</v>
      </c>
      <c r="P1046" s="2">
        <f t="shared" si="182"/>
        <v>2.6730521744013913E-3</v>
      </c>
      <c r="Q1046" s="2">
        <f t="shared" si="183"/>
        <v>1.5991515393799897E-5</v>
      </c>
      <c r="R1046" s="2">
        <v>1210.8178969068169</v>
      </c>
      <c r="S1046" s="2">
        <f t="shared" si="184"/>
        <v>40.415394157848311</v>
      </c>
      <c r="T1046" s="2">
        <f t="shared" si="185"/>
        <v>-0.23734211784831416</v>
      </c>
      <c r="U1046" s="2">
        <f t="shared" si="186"/>
        <v>0.12607366432644707</v>
      </c>
    </row>
    <row r="1047" spans="1:21" x14ac:dyDescent="0.25">
      <c r="A1047">
        <v>110536</v>
      </c>
      <c r="B1047" s="2">
        <v>0.23472000000000001</v>
      </c>
      <c r="C1047" s="2">
        <v>1.4400000000000001E-3</v>
      </c>
      <c r="D1047" s="2">
        <v>21.328800000000001</v>
      </c>
      <c r="E1047" s="2">
        <v>6.3778799999999997E-2</v>
      </c>
      <c r="F1047" s="2">
        <v>0.55137000000000003</v>
      </c>
      <c r="G1047" s="2">
        <v>0.51315999999999995</v>
      </c>
      <c r="H1047" s="2">
        <v>0.17613999999999999</v>
      </c>
      <c r="I1047" s="2">
        <v>5.1090999999999998E-2</v>
      </c>
      <c r="J1047" s="2">
        <f t="shared" si="178"/>
        <v>0.62802979999999997</v>
      </c>
      <c r="K1047" s="2">
        <f t="shared" si="176"/>
        <v>40.051533190000001</v>
      </c>
      <c r="L1047" s="2">
        <f t="shared" si="179"/>
        <v>1024.0157537471609</v>
      </c>
      <c r="M1047" s="1">
        <f t="shared" si="180"/>
        <v>3.3571801213856549E+25</v>
      </c>
      <c r="N1047" s="2">
        <f t="shared" si="177"/>
        <v>1087.9879813579405</v>
      </c>
      <c r="O1047" s="2">
        <f t="shared" si="181"/>
        <v>40.183120489408438</v>
      </c>
      <c r="P1047" s="2">
        <f t="shared" si="182"/>
        <v>-0.13158729940843727</v>
      </c>
      <c r="Q1047" s="2">
        <f t="shared" si="183"/>
        <v>4.3900295628715849E-2</v>
      </c>
      <c r="R1047" s="2">
        <v>1215.3148873105761</v>
      </c>
      <c r="S1047" s="2">
        <f t="shared" si="184"/>
        <v>40.423444089685894</v>
      </c>
      <c r="T1047" s="2">
        <f t="shared" si="185"/>
        <v>-0.37191089968589353</v>
      </c>
      <c r="U1047" s="2">
        <f t="shared" si="186"/>
        <v>0.35068509693951089</v>
      </c>
    </row>
    <row r="1048" spans="1:21" x14ac:dyDescent="0.25">
      <c r="A1048">
        <v>1279500</v>
      </c>
      <c r="B1048" s="2">
        <v>0.23480999999999999</v>
      </c>
      <c r="C1048" s="2">
        <v>1.14E-3</v>
      </c>
      <c r="D1048" s="2">
        <v>20.883800000000001</v>
      </c>
      <c r="E1048" s="2">
        <v>3.1532400000000002E-2</v>
      </c>
      <c r="F1048" s="2">
        <v>0.64663000000000004</v>
      </c>
      <c r="G1048" s="2">
        <v>0.15794</v>
      </c>
      <c r="H1048" s="2">
        <v>-3.5265999999999999E-2</v>
      </c>
      <c r="I1048" s="2">
        <v>2.5625999999999999E-2</v>
      </c>
      <c r="J1048" s="2">
        <f t="shared" si="178"/>
        <v>0.2150984</v>
      </c>
      <c r="K1048" s="2">
        <f t="shared" si="176"/>
        <v>40.282237190000004</v>
      </c>
      <c r="L1048" s="2">
        <f t="shared" si="179"/>
        <v>1138.799946311005</v>
      </c>
      <c r="M1048" s="1">
        <f t="shared" si="180"/>
        <v>3.3585769241609007E+25</v>
      </c>
      <c r="N1048" s="2">
        <f t="shared" si="177"/>
        <v>1088.4406543087048</v>
      </c>
      <c r="O1048" s="2">
        <f t="shared" si="181"/>
        <v>40.184023773643148</v>
      </c>
      <c r="P1048" s="2">
        <f t="shared" si="182"/>
        <v>9.8213416356855987E-2</v>
      </c>
      <c r="Q1048" s="2">
        <f t="shared" si="183"/>
        <v>0.20848138171181549</v>
      </c>
      <c r="R1048" s="2">
        <v>1215.8407081358841</v>
      </c>
      <c r="S1048" s="2">
        <f t="shared" si="184"/>
        <v>40.42438340055061</v>
      </c>
      <c r="T1048" s="2">
        <f t="shared" si="185"/>
        <v>-0.14214621055060661</v>
      </c>
      <c r="U1048" s="2">
        <f t="shared" si="186"/>
        <v>0.43671309336917308</v>
      </c>
    </row>
    <row r="1049" spans="1:21" x14ac:dyDescent="0.25">
      <c r="A1049">
        <v>1319366</v>
      </c>
      <c r="B1049" s="2">
        <v>0.23494000000000001</v>
      </c>
      <c r="C1049" s="2">
        <v>1.14E-3</v>
      </c>
      <c r="D1049" s="2">
        <v>20.683499999999999</v>
      </c>
      <c r="E1049" s="2">
        <v>3.4992299999999997E-2</v>
      </c>
      <c r="F1049" s="2">
        <v>1.3859300000000001</v>
      </c>
      <c r="G1049" s="2">
        <v>0.20107</v>
      </c>
      <c r="H1049" s="2">
        <v>-2.9217E-2</v>
      </c>
      <c r="I1049" s="2">
        <v>2.8108000000000001E-2</v>
      </c>
      <c r="J1049" s="2">
        <f t="shared" si="178"/>
        <v>0.26417030000000002</v>
      </c>
      <c r="K1049" s="2">
        <f t="shared" si="176"/>
        <v>40.17168092</v>
      </c>
      <c r="L1049" s="2">
        <f t="shared" si="179"/>
        <v>1082.2714050482227</v>
      </c>
      <c r="M1049" s="1">
        <f t="shared" si="180"/>
        <v>3.3605946608313087E+25</v>
      </c>
      <c r="N1049" s="2">
        <f t="shared" si="177"/>
        <v>1089.094558230322</v>
      </c>
      <c r="O1049" s="2">
        <f t="shared" si="181"/>
        <v>40.185327940261232</v>
      </c>
      <c r="P1049" s="2">
        <f t="shared" si="182"/>
        <v>-1.3647020261231546E-2</v>
      </c>
      <c r="Q1049" s="2">
        <f t="shared" si="183"/>
        <v>2.6687487802864824E-3</v>
      </c>
      <c r="R1049" s="2">
        <v>1216.6003004488166</v>
      </c>
      <c r="S1049" s="2">
        <f t="shared" si="184"/>
        <v>40.425739596896427</v>
      </c>
      <c r="T1049" s="2">
        <f t="shared" si="185"/>
        <v>-0.25405867689642747</v>
      </c>
      <c r="U1049" s="2">
        <f t="shared" si="186"/>
        <v>0.92491129961259588</v>
      </c>
    </row>
    <row r="1050" spans="1:21" x14ac:dyDescent="0.25">
      <c r="A1050">
        <v>1298281</v>
      </c>
      <c r="B1050" s="2">
        <v>0.23519999999999999</v>
      </c>
      <c r="C1050" s="2">
        <v>5.1000000000000004E-3</v>
      </c>
      <c r="D1050" s="2">
        <v>21.342099999999999</v>
      </c>
      <c r="E1050" s="2">
        <v>3.9964399999999997E-2</v>
      </c>
      <c r="F1050" s="2">
        <v>-1.5665100000000001</v>
      </c>
      <c r="G1050" s="2">
        <v>0.22184999999999999</v>
      </c>
      <c r="H1050" s="2">
        <v>4.1887000000000001E-2</v>
      </c>
      <c r="I1050" s="2">
        <v>3.1625E-2</v>
      </c>
      <c r="J1050" s="2">
        <f t="shared" si="178"/>
        <v>0.29343940000000002</v>
      </c>
      <c r="K1050" s="2">
        <f t="shared" si="176"/>
        <v>40.173716720000002</v>
      </c>
      <c r="L1050" s="2">
        <f t="shared" si="179"/>
        <v>1083.2865325043763</v>
      </c>
      <c r="M1050" s="1">
        <f t="shared" si="180"/>
        <v>3.3646306044172117E+25</v>
      </c>
      <c r="N1050" s="2">
        <f t="shared" si="177"/>
        <v>1090.4025184696102</v>
      </c>
      <c r="O1050" s="2">
        <f t="shared" si="181"/>
        <v>40.18793422952281</v>
      </c>
      <c r="P1050" s="2">
        <f t="shared" si="182"/>
        <v>-1.4217509522808314E-2</v>
      </c>
      <c r="Q1050" s="2">
        <f t="shared" si="183"/>
        <v>2.3475248793095181E-3</v>
      </c>
      <c r="R1050" s="2">
        <v>1218.1197450567108</v>
      </c>
      <c r="S1050" s="2">
        <f t="shared" si="184"/>
        <v>40.428449914641803</v>
      </c>
      <c r="T1050" s="2">
        <f t="shared" si="185"/>
        <v>-0.25473319464180122</v>
      </c>
      <c r="U1050" s="2">
        <f t="shared" si="186"/>
        <v>0.75358844799107672</v>
      </c>
    </row>
    <row r="1051" spans="1:21" x14ac:dyDescent="0.25">
      <c r="A1051">
        <v>19341</v>
      </c>
      <c r="B1051" s="2">
        <v>0.23555999999999999</v>
      </c>
      <c r="C1051" s="2">
        <v>1.0300000000000001E-3</v>
      </c>
      <c r="D1051" s="2">
        <v>21.192299999999999</v>
      </c>
      <c r="E1051" s="2">
        <v>5.0815399999999997E-2</v>
      </c>
      <c r="F1051" s="2">
        <v>-1.526</v>
      </c>
      <c r="G1051" s="2">
        <v>0.37859999999999999</v>
      </c>
      <c r="H1051" s="2">
        <v>2.4006E-2</v>
      </c>
      <c r="I1051" s="2">
        <v>4.4144999999999997E-2</v>
      </c>
      <c r="J1051" s="2">
        <f t="shared" si="178"/>
        <v>0.47356039999999999</v>
      </c>
      <c r="K1051" s="2">
        <f t="shared" si="176"/>
        <v>40.085839219999997</v>
      </c>
      <c r="L1051" s="2">
        <f t="shared" si="179"/>
        <v>1040.3221467439844</v>
      </c>
      <c r="M1051" s="1">
        <f t="shared" si="180"/>
        <v>3.3702198687461267E+25</v>
      </c>
      <c r="N1051" s="2">
        <f t="shared" si="177"/>
        <v>1092.2138756785234</v>
      </c>
      <c r="O1051" s="2">
        <f t="shared" si="181"/>
        <v>40.191538447942946</v>
      </c>
      <c r="P1051" s="2">
        <f t="shared" si="182"/>
        <v>-0.10569922794294939</v>
      </c>
      <c r="Q1051" s="2">
        <f t="shared" si="183"/>
        <v>4.9818755311186617E-2</v>
      </c>
      <c r="R1051" s="2">
        <v>1220.2241635248492</v>
      </c>
      <c r="S1051" s="2">
        <f t="shared" si="184"/>
        <v>40.432198104353802</v>
      </c>
      <c r="T1051" s="2">
        <f t="shared" si="185"/>
        <v>-0.3463588843538048</v>
      </c>
      <c r="U1051" s="2">
        <f t="shared" si="186"/>
        <v>0.53493609950975618</v>
      </c>
    </row>
    <row r="1052" spans="1:21" x14ac:dyDescent="0.25">
      <c r="A1052">
        <v>15287</v>
      </c>
      <c r="B1052" s="2">
        <v>0.23638999999999999</v>
      </c>
      <c r="C1052" s="2">
        <v>1.0300000000000001E-3</v>
      </c>
      <c r="D1052" s="2">
        <v>20.875399999999999</v>
      </c>
      <c r="E1052" s="2">
        <v>3.9800200000000001E-2</v>
      </c>
      <c r="F1052" s="2">
        <v>1.111</v>
      </c>
      <c r="G1052" s="2">
        <v>0.30459999999999998</v>
      </c>
      <c r="H1052" s="2">
        <v>-4.4341999999999999E-2</v>
      </c>
      <c r="I1052" s="2">
        <v>3.3857999999999999E-2</v>
      </c>
      <c r="J1052" s="2">
        <f t="shared" si="178"/>
        <v>0.37825819999999999</v>
      </c>
      <c r="K1052" s="2">
        <f t="shared" si="176"/>
        <v>40.370507459999999</v>
      </c>
      <c r="L1052" s="2">
        <f t="shared" si="179"/>
        <v>1186.0458875506231</v>
      </c>
      <c r="M1052" s="1">
        <f t="shared" si="180"/>
        <v>3.3831108041495466E+25</v>
      </c>
      <c r="N1052" s="2">
        <f t="shared" si="177"/>
        <v>1096.3915433282393</v>
      </c>
      <c r="O1052" s="2">
        <f t="shared" si="181"/>
        <v>40.199828385431587</v>
      </c>
      <c r="P1052" s="2">
        <f t="shared" si="182"/>
        <v>0.17067907456841169</v>
      </c>
      <c r="Q1052" s="2">
        <f t="shared" si="183"/>
        <v>0.20360285132130715</v>
      </c>
      <c r="R1052" s="2">
        <v>1225.078547266389</v>
      </c>
      <c r="S1052" s="2">
        <f t="shared" si="184"/>
        <v>40.440819674322157</v>
      </c>
      <c r="T1052" s="2">
        <f t="shared" si="185"/>
        <v>-7.0312214322157729E-2</v>
      </c>
      <c r="U1052" s="2">
        <f t="shared" si="186"/>
        <v>3.455292737853638E-2</v>
      </c>
    </row>
    <row r="1053" spans="1:21" x14ac:dyDescent="0.25">
      <c r="A1053">
        <v>310574</v>
      </c>
      <c r="B1053" s="2">
        <v>0.23662</v>
      </c>
      <c r="C1053" s="2">
        <v>1.4400000000000001E-3</v>
      </c>
      <c r="D1053" s="2">
        <v>21.0014</v>
      </c>
      <c r="E1053" s="2">
        <v>4.03074E-2</v>
      </c>
      <c r="F1053" s="2">
        <v>-0.38298100000000002</v>
      </c>
      <c r="G1053" s="2">
        <v>0.16303000000000001</v>
      </c>
      <c r="H1053" s="2">
        <v>-2.3435999999999998E-2</v>
      </c>
      <c r="I1053" s="2">
        <v>3.1992E-2</v>
      </c>
      <c r="J1053" s="2">
        <f t="shared" si="178"/>
        <v>0.23532939999999999</v>
      </c>
      <c r="K1053" s="2">
        <f t="shared" si="176"/>
        <v>40.211456472999998</v>
      </c>
      <c r="L1053" s="2">
        <f t="shared" si="179"/>
        <v>1102.2783935028328</v>
      </c>
      <c r="M1053" s="1">
        <f t="shared" si="180"/>
        <v>3.3866841198680464E+25</v>
      </c>
      <c r="N1053" s="2">
        <f t="shared" si="177"/>
        <v>1097.549576086315</v>
      </c>
      <c r="O1053" s="2">
        <f t="shared" si="181"/>
        <v>40.202120731743676</v>
      </c>
      <c r="P1053" s="2">
        <f t="shared" si="182"/>
        <v>9.3357412563221942E-3</v>
      </c>
      <c r="Q1053" s="2">
        <f t="shared" si="183"/>
        <v>1.5737844072099773E-3</v>
      </c>
      <c r="R1053" s="2">
        <v>1226.4243620773852</v>
      </c>
      <c r="S1053" s="2">
        <f t="shared" si="184"/>
        <v>40.443203844467611</v>
      </c>
      <c r="T1053" s="2">
        <f t="shared" si="185"/>
        <v>-0.2317473714676126</v>
      </c>
      <c r="U1053" s="2">
        <f t="shared" si="186"/>
        <v>0.96978901150978136</v>
      </c>
    </row>
    <row r="1054" spans="1:21" x14ac:dyDescent="0.25">
      <c r="A1054">
        <v>13511</v>
      </c>
      <c r="B1054" s="2">
        <v>0.23663999999999999</v>
      </c>
      <c r="C1054" s="2">
        <v>1.0300000000000001E-3</v>
      </c>
      <c r="D1054" s="2">
        <v>21.207999999999998</v>
      </c>
      <c r="E1054" s="2">
        <v>4.7823600000000001E-2</v>
      </c>
      <c r="F1054" s="2">
        <v>-1.55732</v>
      </c>
      <c r="G1054" s="2">
        <v>0.46523999999999999</v>
      </c>
      <c r="H1054" s="2">
        <v>-9.2386999999999997E-2</v>
      </c>
      <c r="I1054" s="2">
        <v>4.1070000000000002E-2</v>
      </c>
      <c r="J1054" s="2">
        <f t="shared" si="178"/>
        <v>0.5541336</v>
      </c>
      <c r="K1054" s="2">
        <f t="shared" si="176"/>
        <v>40.461245269999999</v>
      </c>
      <c r="L1054" s="2">
        <f t="shared" si="179"/>
        <v>1236.6564130507104</v>
      </c>
      <c r="M1054" s="1">
        <f t="shared" si="180"/>
        <v>3.3869948661129357E+25</v>
      </c>
      <c r="N1054" s="2">
        <f t="shared" si="177"/>
        <v>1097.6502820858348</v>
      </c>
      <c r="O1054" s="2">
        <f t="shared" si="181"/>
        <v>40.202319966723365</v>
      </c>
      <c r="P1054" s="2">
        <f t="shared" si="182"/>
        <v>0.25892530327663366</v>
      </c>
      <c r="Q1054" s="2">
        <f t="shared" si="183"/>
        <v>0.21833331973749578</v>
      </c>
      <c r="R1054" s="2">
        <v>1226.5414022466064</v>
      </c>
      <c r="S1054" s="2">
        <f t="shared" si="184"/>
        <v>40.443411062605065</v>
      </c>
      <c r="T1054" s="2">
        <f t="shared" si="185"/>
        <v>1.7834207394933799E-2</v>
      </c>
      <c r="U1054" s="2">
        <f t="shared" si="186"/>
        <v>1.0358065585226945E-3</v>
      </c>
    </row>
    <row r="1055" spans="1:21" x14ac:dyDescent="0.25">
      <c r="A1055">
        <v>12881</v>
      </c>
      <c r="B1055" s="2">
        <v>0.23685</v>
      </c>
      <c r="C1055" s="2">
        <v>1.0300000000000001E-3</v>
      </c>
      <c r="D1055" s="2">
        <v>20.847799999999999</v>
      </c>
      <c r="E1055" s="2">
        <v>4.9311800000000003E-2</v>
      </c>
      <c r="F1055" s="2">
        <v>0.86995</v>
      </c>
      <c r="G1055" s="2">
        <v>0.54007000000000005</v>
      </c>
      <c r="H1055" s="2">
        <v>2.9203E-2</v>
      </c>
      <c r="I1055" s="2">
        <v>3.9336000000000003E-2</v>
      </c>
      <c r="J1055" s="2">
        <f t="shared" si="178"/>
        <v>0.6287178000000001</v>
      </c>
      <c r="K1055" s="2">
        <f t="shared" si="176"/>
        <v>40.077277260000002</v>
      </c>
      <c r="L1055" s="2">
        <f t="shared" si="179"/>
        <v>1036.2283072797363</v>
      </c>
      <c r="M1055" s="1">
        <f t="shared" si="180"/>
        <v>3.3902579251604198E+25</v>
      </c>
      <c r="N1055" s="2">
        <f t="shared" si="177"/>
        <v>1098.7077675044779</v>
      </c>
      <c r="O1055" s="2">
        <f t="shared" si="181"/>
        <v>40.204410974232744</v>
      </c>
      <c r="P1055" s="2">
        <f t="shared" si="182"/>
        <v>-0.12713371423274111</v>
      </c>
      <c r="Q1055" s="2">
        <f t="shared" si="183"/>
        <v>4.0889326586507985E-2</v>
      </c>
      <c r="R1055" s="2">
        <v>1227.7704475929893</v>
      </c>
      <c r="S1055" s="2">
        <f t="shared" si="184"/>
        <v>40.445585878558447</v>
      </c>
      <c r="T1055" s="2">
        <f t="shared" si="185"/>
        <v>-0.36830861855844432</v>
      </c>
      <c r="U1055" s="2">
        <f t="shared" si="186"/>
        <v>0.34317232025262739</v>
      </c>
    </row>
    <row r="1056" spans="1:21" x14ac:dyDescent="0.25">
      <c r="A1056">
        <v>16350</v>
      </c>
      <c r="B1056" s="2">
        <v>0.23693</v>
      </c>
      <c r="C1056" s="2">
        <v>1.0300000000000001E-3</v>
      </c>
      <c r="D1056" s="2">
        <v>20.8949</v>
      </c>
      <c r="E1056" s="2">
        <v>4.7258799999999997E-2</v>
      </c>
      <c r="F1056" s="2">
        <v>-0.95647899999999997</v>
      </c>
      <c r="G1056" s="2">
        <v>0.59643000000000002</v>
      </c>
      <c r="H1056" s="2">
        <v>-8.6052000000000003E-2</v>
      </c>
      <c r="I1056" s="2">
        <v>4.4347999999999999E-2</v>
      </c>
      <c r="J1056" s="2">
        <f t="shared" si="178"/>
        <v>0.68803680000000011</v>
      </c>
      <c r="K1056" s="2">
        <f t="shared" si="176"/>
        <v>40.216640347000002</v>
      </c>
      <c r="L1056" s="2">
        <f t="shared" si="179"/>
        <v>1104.9129644993877</v>
      </c>
      <c r="M1056" s="1">
        <f t="shared" si="180"/>
        <v>3.3915011026014459E+25</v>
      </c>
      <c r="N1056" s="2">
        <f t="shared" si="177"/>
        <v>1099.1106538750707</v>
      </c>
      <c r="O1056" s="2">
        <f t="shared" si="181"/>
        <v>40.205207087905471</v>
      </c>
      <c r="P1056" s="2">
        <f t="shared" si="182"/>
        <v>1.1433259094530968E-2</v>
      </c>
      <c r="Q1056" s="2">
        <f t="shared" si="183"/>
        <v>2.7613201119545516E-4</v>
      </c>
      <c r="R1056" s="2">
        <v>1228.2387146905887</v>
      </c>
      <c r="S1056" s="2">
        <f t="shared" si="184"/>
        <v>40.446413912191758</v>
      </c>
      <c r="T1056" s="2">
        <f t="shared" si="185"/>
        <v>-0.22977356519175629</v>
      </c>
      <c r="U1056" s="2">
        <f t="shared" si="186"/>
        <v>0.11152617077958636</v>
      </c>
    </row>
    <row r="1057" spans="1:21" x14ac:dyDescent="0.25">
      <c r="A1057">
        <v>1317277</v>
      </c>
      <c r="B1057" s="2">
        <v>0.23721</v>
      </c>
      <c r="C1057" s="2">
        <v>1.15E-3</v>
      </c>
      <c r="D1057" s="2">
        <v>21.249700000000001</v>
      </c>
      <c r="E1057" s="2">
        <v>4.0750300000000003E-2</v>
      </c>
      <c r="F1057" s="2">
        <v>-1.40015</v>
      </c>
      <c r="G1057" s="2">
        <v>0.31759999999999999</v>
      </c>
      <c r="H1057" s="2">
        <v>2.6504E-2</v>
      </c>
      <c r="I1057" s="2">
        <v>3.5187000000000003E-2</v>
      </c>
      <c r="J1057" s="2">
        <f t="shared" si="178"/>
        <v>0.39353730000000003</v>
      </c>
      <c r="K1057" s="2">
        <f t="shared" si="176"/>
        <v>40.153920429999999</v>
      </c>
      <c r="L1057" s="2">
        <f t="shared" si="179"/>
        <v>1073.4556000869061</v>
      </c>
      <c r="M1057" s="1">
        <f t="shared" si="180"/>
        <v>3.3958526898465708E+25</v>
      </c>
      <c r="N1057" s="2">
        <f t="shared" si="177"/>
        <v>1100.5209072577736</v>
      </c>
      <c r="O1057" s="2">
        <f t="shared" si="181"/>
        <v>40.207991487606463</v>
      </c>
      <c r="P1057" s="2">
        <f t="shared" si="182"/>
        <v>-5.4071057606464024E-2</v>
      </c>
      <c r="Q1057" s="2">
        <f t="shared" si="183"/>
        <v>1.8878084478616022E-2</v>
      </c>
      <c r="R1057" s="2">
        <v>1229.8779073211936</v>
      </c>
      <c r="S1057" s="2">
        <f t="shared" si="184"/>
        <v>40.449310001064823</v>
      </c>
      <c r="T1057" s="2">
        <f t="shared" si="185"/>
        <v>-0.295389571064824</v>
      </c>
      <c r="U1057" s="2">
        <f t="shared" si="186"/>
        <v>0.56340216693476297</v>
      </c>
    </row>
    <row r="1058" spans="1:21" x14ac:dyDescent="0.25">
      <c r="A1058">
        <v>20768</v>
      </c>
      <c r="B1058" s="2">
        <v>0.23746</v>
      </c>
      <c r="C1058" s="2">
        <v>1.0399999999999999E-3</v>
      </c>
      <c r="D1058" s="2">
        <v>21.702200000000001</v>
      </c>
      <c r="E1058" s="2">
        <v>6.4466899999999994E-2</v>
      </c>
      <c r="F1058" s="2">
        <v>-0.75465400000000005</v>
      </c>
      <c r="G1058" s="2">
        <v>1.13096</v>
      </c>
      <c r="H1058" s="2">
        <v>7.6439000000000007E-2</v>
      </c>
      <c r="I1058" s="2">
        <v>6.0229999999999999E-2</v>
      </c>
      <c r="J1058" s="2">
        <f t="shared" si="178"/>
        <v>1.2556569</v>
      </c>
      <c r="K1058" s="2">
        <f t="shared" ref="K1058:K1121" si="187">PeakMagnitude+α*(Stretch-1)-β*Color-Mb</f>
        <v>40.545011791999997</v>
      </c>
      <c r="L1058" s="2">
        <f t="shared" si="179"/>
        <v>1285.2936396046864</v>
      </c>
      <c r="M1058" s="1">
        <f t="shared" si="180"/>
        <v>3.3997386482485927E+25</v>
      </c>
      <c r="N1058" s="2">
        <f t="shared" si="177"/>
        <v>1101.7802606092737</v>
      </c>
      <c r="O1058" s="2">
        <f t="shared" si="181"/>
        <v>40.21047493664112</v>
      </c>
      <c r="P1058" s="2">
        <f t="shared" si="182"/>
        <v>0.33453685535887701</v>
      </c>
      <c r="Q1058" s="2">
        <f t="shared" si="183"/>
        <v>7.0981629564043053E-2</v>
      </c>
      <c r="R1058" s="2">
        <v>1231.3418109426918</v>
      </c>
      <c r="S1058" s="2">
        <f t="shared" si="184"/>
        <v>40.45189313224612</v>
      </c>
      <c r="T1058" s="2">
        <f t="shared" si="185"/>
        <v>9.3118659753876898E-2</v>
      </c>
      <c r="U1058" s="2">
        <f t="shared" si="186"/>
        <v>5.4996044944043724E-3</v>
      </c>
    </row>
    <row r="1059" spans="1:21" x14ac:dyDescent="0.25">
      <c r="A1059">
        <v>17884</v>
      </c>
      <c r="B1059" s="2">
        <v>0.23788999999999999</v>
      </c>
      <c r="C1059" s="2">
        <v>1.0300000000000001E-3</v>
      </c>
      <c r="D1059" s="2">
        <v>20.6</v>
      </c>
      <c r="E1059" s="2">
        <v>4.2005399999999998E-2</v>
      </c>
      <c r="F1059" s="2">
        <v>0.70089999999999997</v>
      </c>
      <c r="G1059" s="2">
        <v>0.28536</v>
      </c>
      <c r="H1059" s="2">
        <v>-0.12360699999999999</v>
      </c>
      <c r="I1059" s="2">
        <v>3.6951999999999999E-2</v>
      </c>
      <c r="J1059" s="2">
        <f t="shared" si="178"/>
        <v>0.36431740000000001</v>
      </c>
      <c r="K1059" s="2">
        <f t="shared" si="187"/>
        <v>40.282922210000002</v>
      </c>
      <c r="L1059" s="2">
        <f t="shared" si="179"/>
        <v>1139.159252648652</v>
      </c>
      <c r="M1059" s="1">
        <f t="shared" si="180"/>
        <v>3.4064238481058612E+25</v>
      </c>
      <c r="N1059" s="2">
        <f t="shared" ref="N1059:N1122" si="188">M1059/Mpc</f>
        <v>1103.946786334644</v>
      </c>
      <c r="O1059" s="2">
        <f t="shared" si="181"/>
        <v>40.214740697771092</v>
      </c>
      <c r="P1059" s="2">
        <f t="shared" si="182"/>
        <v>6.818151222891089E-2</v>
      </c>
      <c r="Q1059" s="2">
        <f t="shared" si="183"/>
        <v>3.5024619916744805E-2</v>
      </c>
      <c r="R1059" s="2">
        <v>1233.8604724713887</v>
      </c>
      <c r="S1059" s="2">
        <f t="shared" si="184"/>
        <v>40.456330257717141</v>
      </c>
      <c r="T1059" s="2">
        <f t="shared" si="185"/>
        <v>-0.17340804771713891</v>
      </c>
      <c r="U1059" s="2">
        <f t="shared" si="186"/>
        <v>0.22655761800054139</v>
      </c>
    </row>
    <row r="1060" spans="1:21" x14ac:dyDescent="0.25">
      <c r="A1060">
        <v>470008</v>
      </c>
      <c r="B1060" s="2">
        <v>0.23949999999999999</v>
      </c>
      <c r="C1060" s="2">
        <v>1.005E-2</v>
      </c>
      <c r="D1060" s="2">
        <v>20.437000000000001</v>
      </c>
      <c r="E1060" s="2">
        <v>4.7824999999999999E-2</v>
      </c>
      <c r="F1060" s="2">
        <v>0.82355999999999996</v>
      </c>
      <c r="G1060" s="2">
        <v>0.36459999999999998</v>
      </c>
      <c r="H1060" s="2">
        <v>-3.6491000000000003E-2</v>
      </c>
      <c r="I1060" s="2">
        <v>3.8198000000000003E-2</v>
      </c>
      <c r="J1060" s="2">
        <f t="shared" si="178"/>
        <v>0.450623</v>
      </c>
      <c r="K1060" s="2">
        <f t="shared" si="187"/>
        <v>39.865280150000004</v>
      </c>
      <c r="L1060" s="2">
        <f t="shared" si="179"/>
        <v>939.84455570105013</v>
      </c>
      <c r="M1060" s="1">
        <f t="shared" si="180"/>
        <v>3.4314696443516686E+25</v>
      </c>
      <c r="N1060" s="2">
        <f t="shared" si="188"/>
        <v>1112.0635761146725</v>
      </c>
      <c r="O1060" s="2">
        <f t="shared" si="181"/>
        <v>40.230648081763114</v>
      </c>
      <c r="P1060" s="2">
        <f t="shared" si="182"/>
        <v>-0.36536793176311022</v>
      </c>
      <c r="Q1060" s="2">
        <f t="shared" si="183"/>
        <v>0.65740672814698642</v>
      </c>
      <c r="R1060" s="2">
        <v>1243.2991958395874</v>
      </c>
      <c r="S1060" s="2">
        <f t="shared" si="184"/>
        <v>40.472878263747965</v>
      </c>
      <c r="T1060" s="2">
        <f t="shared" si="185"/>
        <v>-0.60759811374796158</v>
      </c>
      <c r="U1060" s="2">
        <f t="shared" si="186"/>
        <v>1.8180512634481316</v>
      </c>
    </row>
    <row r="1061" spans="1:21" x14ac:dyDescent="0.25">
      <c r="A1061">
        <v>18486</v>
      </c>
      <c r="B1061" s="2">
        <v>0.23981</v>
      </c>
      <c r="C1061" s="2">
        <v>1.1999999999999999E-3</v>
      </c>
      <c r="D1061" s="2">
        <v>20.5227</v>
      </c>
      <c r="E1061" s="2">
        <v>5.4401199999999997E-2</v>
      </c>
      <c r="F1061" s="2">
        <v>1.0757300000000001</v>
      </c>
      <c r="G1061" s="2">
        <v>0.26743</v>
      </c>
      <c r="H1061" s="2">
        <v>-0.10126499999999999</v>
      </c>
      <c r="I1061" s="2">
        <v>3.5840999999999998E-2</v>
      </c>
      <c r="J1061" s="2">
        <f t="shared" si="178"/>
        <v>0.3576722</v>
      </c>
      <c r="K1061" s="2">
        <f t="shared" si="187"/>
        <v>40.190791759999996</v>
      </c>
      <c r="L1061" s="2">
        <f t="shared" si="179"/>
        <v>1091.8383688439569</v>
      </c>
      <c r="M1061" s="1">
        <f t="shared" si="180"/>
        <v>3.4362948720404554E+25</v>
      </c>
      <c r="N1061" s="2">
        <f t="shared" si="188"/>
        <v>1113.6273259114957</v>
      </c>
      <c r="O1061" s="2">
        <f t="shared" si="181"/>
        <v>40.233699395038315</v>
      </c>
      <c r="P1061" s="2">
        <f t="shared" si="182"/>
        <v>-4.2907635038318404E-2</v>
      </c>
      <c r="Q1061" s="2">
        <f t="shared" si="183"/>
        <v>1.4391258822474129E-2</v>
      </c>
      <c r="R1061" s="2">
        <v>1245.1181079966454</v>
      </c>
      <c r="S1061" s="2">
        <f t="shared" si="184"/>
        <v>40.476052745987516</v>
      </c>
      <c r="T1061" s="2">
        <f t="shared" si="185"/>
        <v>-0.28526098598752014</v>
      </c>
      <c r="U1061" s="2">
        <f t="shared" si="186"/>
        <v>0.63608387469294325</v>
      </c>
    </row>
    <row r="1062" spans="1:21" x14ac:dyDescent="0.25">
      <c r="A1062">
        <v>510251</v>
      </c>
      <c r="B1062" s="2">
        <v>0.2402</v>
      </c>
      <c r="C1062" s="2">
        <v>1.005E-2</v>
      </c>
      <c r="D1062" s="2">
        <v>21.352399999999999</v>
      </c>
      <c r="E1062" s="2">
        <v>3.6578399999999997E-2</v>
      </c>
      <c r="F1062" s="2">
        <v>2.894E-2</v>
      </c>
      <c r="G1062" s="2">
        <v>0.30470000000000003</v>
      </c>
      <c r="H1062" s="2">
        <v>8.4742999999999999E-2</v>
      </c>
      <c r="I1062" s="2">
        <v>3.0953999999999999E-2</v>
      </c>
      <c r="J1062" s="2">
        <f t="shared" si="178"/>
        <v>0.37223240000000002</v>
      </c>
      <c r="K1062" s="2">
        <f t="shared" si="187"/>
        <v>40.284408589999998</v>
      </c>
      <c r="L1062" s="2">
        <f t="shared" si="179"/>
        <v>1139.939277834929</v>
      </c>
      <c r="M1062" s="1">
        <f t="shared" si="180"/>
        <v>3.4423665776103777E+25</v>
      </c>
      <c r="N1062" s="2">
        <f t="shared" si="188"/>
        <v>1115.5950316787075</v>
      </c>
      <c r="O1062" s="2">
        <f t="shared" si="181"/>
        <v>40.23753285730259</v>
      </c>
      <c r="P1062" s="2">
        <f t="shared" si="182"/>
        <v>4.6875732697408523E-2</v>
      </c>
      <c r="Q1062" s="2">
        <f t="shared" si="183"/>
        <v>1.5858707654293196E-2</v>
      </c>
      <c r="R1062" s="2">
        <v>1247.4071125230187</v>
      </c>
      <c r="S1062" s="2">
        <f t="shared" si="184"/>
        <v>40.480041080011723</v>
      </c>
      <c r="T1062" s="2">
        <f t="shared" si="185"/>
        <v>-0.19563249001172522</v>
      </c>
      <c r="U1062" s="2">
        <f t="shared" si="186"/>
        <v>0.27621904562556426</v>
      </c>
    </row>
    <row r="1063" spans="1:21" x14ac:dyDescent="0.25">
      <c r="A1063">
        <v>580300</v>
      </c>
      <c r="B1063" s="2">
        <v>0.24085000000000001</v>
      </c>
      <c r="C1063" s="2">
        <v>1.4400000000000001E-3</v>
      </c>
      <c r="D1063" s="2">
        <v>21.0869</v>
      </c>
      <c r="E1063" s="2">
        <v>5.8312700000000002E-2</v>
      </c>
      <c r="F1063" s="2">
        <v>-0.58943900000000005</v>
      </c>
      <c r="G1063" s="2">
        <v>0.31640000000000001</v>
      </c>
      <c r="H1063" s="2">
        <v>-6.7211000000000007E-2</v>
      </c>
      <c r="I1063" s="2">
        <v>4.0315999999999998E-2</v>
      </c>
      <c r="J1063" s="2">
        <f t="shared" si="178"/>
        <v>0.41502870000000003</v>
      </c>
      <c r="K1063" s="2">
        <f t="shared" si="187"/>
        <v>40.403622897000005</v>
      </c>
      <c r="L1063" s="2">
        <f t="shared" si="179"/>
        <v>1204.2719737124337</v>
      </c>
      <c r="M1063" s="1">
        <f t="shared" si="180"/>
        <v>3.4524891996498222E+25</v>
      </c>
      <c r="N1063" s="2">
        <f t="shared" si="188"/>
        <v>1118.8755500663237</v>
      </c>
      <c r="O1063" s="2">
        <f t="shared" si="181"/>
        <v>40.243908918230801</v>
      </c>
      <c r="P1063" s="2">
        <f t="shared" si="182"/>
        <v>0.15971397876920435</v>
      </c>
      <c r="Q1063" s="2">
        <f t="shared" si="183"/>
        <v>0.14809131780535389</v>
      </c>
      <c r="R1063" s="2">
        <v>1251.2238417348976</v>
      </c>
      <c r="S1063" s="2">
        <f t="shared" si="184"/>
        <v>40.486675055797754</v>
      </c>
      <c r="T1063" s="2">
        <f t="shared" si="185"/>
        <v>-8.3052158797748632E-2</v>
      </c>
      <c r="U1063" s="2">
        <f t="shared" si="186"/>
        <v>4.004475042521187E-2</v>
      </c>
    </row>
    <row r="1064" spans="1:21" x14ac:dyDescent="0.25">
      <c r="A1064">
        <v>510550</v>
      </c>
      <c r="B1064" s="2">
        <v>0.24121999999999999</v>
      </c>
      <c r="C1064" s="2">
        <v>1.4400000000000001E-3</v>
      </c>
      <c r="D1064" s="2">
        <v>20.803999999999998</v>
      </c>
      <c r="E1064" s="2">
        <v>3.69272E-2</v>
      </c>
      <c r="F1064" s="2">
        <v>0.47987000000000002</v>
      </c>
      <c r="G1064" s="2">
        <v>0.16139000000000001</v>
      </c>
      <c r="H1064" s="2">
        <v>-8.0494999999999997E-2</v>
      </c>
      <c r="I1064" s="2">
        <v>2.7028E-2</v>
      </c>
      <c r="J1064" s="2">
        <f t="shared" si="178"/>
        <v>0.2253452</v>
      </c>
      <c r="K1064" s="2">
        <f t="shared" si="187"/>
        <v>40.31949024</v>
      </c>
      <c r="L1064" s="2">
        <f t="shared" si="179"/>
        <v>1158.5053614414205</v>
      </c>
      <c r="M1064" s="1">
        <f t="shared" si="180"/>
        <v>3.4582530442887561E+25</v>
      </c>
      <c r="N1064" s="2">
        <f t="shared" si="188"/>
        <v>1120.7434849005697</v>
      </c>
      <c r="O1064" s="2">
        <f t="shared" si="181"/>
        <v>40.247531114535207</v>
      </c>
      <c r="P1064" s="2">
        <f t="shared" si="182"/>
        <v>7.1959125464793772E-2</v>
      </c>
      <c r="Q1064" s="2">
        <f t="shared" si="183"/>
        <v>0.1019706364023342</v>
      </c>
      <c r="R1064" s="2">
        <v>1253.3974020502428</v>
      </c>
      <c r="S1064" s="2">
        <f t="shared" si="184"/>
        <v>40.490443950956454</v>
      </c>
      <c r="T1064" s="2">
        <f t="shared" si="185"/>
        <v>-0.17095371095645362</v>
      </c>
      <c r="U1064" s="2">
        <f t="shared" si="186"/>
        <v>0.57552002820513903</v>
      </c>
    </row>
    <row r="1065" spans="1:21" x14ac:dyDescent="0.25">
      <c r="A1065">
        <v>460064</v>
      </c>
      <c r="B1065" s="2">
        <v>0.24151</v>
      </c>
      <c r="C1065" s="2">
        <v>1.4400000000000001E-3</v>
      </c>
      <c r="D1065" s="2">
        <v>20.596299999999999</v>
      </c>
      <c r="E1065" s="2">
        <v>3.2370700000000002E-2</v>
      </c>
      <c r="F1065" s="2">
        <v>0.82937000000000005</v>
      </c>
      <c r="G1065" s="2">
        <v>0.27910000000000001</v>
      </c>
      <c r="H1065" s="2">
        <v>-7.1702000000000002E-2</v>
      </c>
      <c r="I1065" s="2">
        <v>2.8105000000000002E-2</v>
      </c>
      <c r="J1065" s="2">
        <f t="shared" si="178"/>
        <v>0.33957569999999998</v>
      </c>
      <c r="K1065" s="2">
        <f t="shared" si="187"/>
        <v>40.135644650000003</v>
      </c>
      <c r="L1065" s="2">
        <f t="shared" si="179"/>
        <v>1064.4589797032379</v>
      </c>
      <c r="M1065" s="1">
        <f t="shared" si="180"/>
        <v>3.4627715325134306E+25</v>
      </c>
      <c r="N1065" s="2">
        <f t="shared" si="188"/>
        <v>1122.2078272070898</v>
      </c>
      <c r="O1065" s="2">
        <f t="shared" si="181"/>
        <v>40.250366467537575</v>
      </c>
      <c r="P1065" s="2">
        <f t="shared" si="182"/>
        <v>-0.11472181753757127</v>
      </c>
      <c r="Q1065" s="2">
        <f t="shared" si="183"/>
        <v>0.11413499616763652</v>
      </c>
      <c r="R1065" s="2">
        <v>1255.1014902876984</v>
      </c>
      <c r="S1065" s="2">
        <f t="shared" si="184"/>
        <v>40.493394226255788</v>
      </c>
      <c r="T1065" s="2">
        <f t="shared" si="185"/>
        <v>-0.35774957625578452</v>
      </c>
      <c r="U1065" s="2">
        <f t="shared" si="186"/>
        <v>1.1099030550506745</v>
      </c>
    </row>
    <row r="1066" spans="1:21" x14ac:dyDescent="0.25">
      <c r="A1066">
        <v>17223</v>
      </c>
      <c r="B1066" s="2">
        <v>0.24163999999999999</v>
      </c>
      <c r="C1066" s="2">
        <v>1.15E-3</v>
      </c>
      <c r="D1066" s="2">
        <v>20.614000000000001</v>
      </c>
      <c r="E1066" s="2">
        <v>5.17472E-2</v>
      </c>
      <c r="F1066" s="2">
        <v>1.0543499999999999</v>
      </c>
      <c r="G1066" s="2">
        <v>0.69430999999999998</v>
      </c>
      <c r="H1066" s="2">
        <v>-8.0664E-2</v>
      </c>
      <c r="I1066" s="2">
        <v>4.3172000000000002E-2</v>
      </c>
      <c r="J1066" s="2">
        <f t="shared" si="178"/>
        <v>0.78922919999999996</v>
      </c>
      <c r="K1066" s="2">
        <f t="shared" si="187"/>
        <v>40.214467769999999</v>
      </c>
      <c r="L1066" s="2">
        <f t="shared" si="179"/>
        <v>1103.8080423190468</v>
      </c>
      <c r="M1066" s="1">
        <f t="shared" si="180"/>
        <v>3.4647973127390138E+25</v>
      </c>
      <c r="N1066" s="2">
        <f t="shared" si="188"/>
        <v>1122.8643378674105</v>
      </c>
      <c r="O1066" s="2">
        <f t="shared" si="181"/>
        <v>40.25163644437685</v>
      </c>
      <c r="P1066" s="2">
        <f t="shared" si="182"/>
        <v>-3.7168674376850674E-2</v>
      </c>
      <c r="Q1066" s="2">
        <f t="shared" si="183"/>
        <v>2.2179300983961618E-3</v>
      </c>
      <c r="R1066" s="2">
        <v>1255.8655307641191</v>
      </c>
      <c r="S1066" s="2">
        <f t="shared" si="184"/>
        <v>40.494715703480779</v>
      </c>
      <c r="T1066" s="2">
        <f t="shared" si="185"/>
        <v>-0.28024793348077992</v>
      </c>
      <c r="U1066" s="2">
        <f t="shared" si="186"/>
        <v>0.12608939118206594</v>
      </c>
    </row>
    <row r="1067" spans="1:21" x14ac:dyDescent="0.25">
      <c r="A1067">
        <v>14481</v>
      </c>
      <c r="B1067" s="2">
        <v>0.2422</v>
      </c>
      <c r="C1067" s="2">
        <v>1.0399999999999999E-3</v>
      </c>
      <c r="D1067" s="2">
        <v>21.120799999999999</v>
      </c>
      <c r="E1067" s="2">
        <v>6.2328300000000003E-2</v>
      </c>
      <c r="F1067" s="2">
        <v>-1.04131</v>
      </c>
      <c r="G1067" s="2">
        <v>0.39678000000000002</v>
      </c>
      <c r="H1067" s="2">
        <v>-0.15368399999999999</v>
      </c>
      <c r="I1067" s="2">
        <v>5.0875999999999998E-2</v>
      </c>
      <c r="J1067" s="2">
        <f t="shared" si="178"/>
        <v>0.50998430000000006</v>
      </c>
      <c r="K1067" s="2">
        <f t="shared" si="187"/>
        <v>40.641758349999996</v>
      </c>
      <c r="L1067" s="2">
        <f t="shared" si="179"/>
        <v>1343.8527055400887</v>
      </c>
      <c r="M1067" s="1">
        <f t="shared" si="180"/>
        <v>3.4735255263166655E+25</v>
      </c>
      <c r="N1067" s="2">
        <f t="shared" si="188"/>
        <v>1125.6929592484078</v>
      </c>
      <c r="O1067" s="2">
        <f t="shared" si="181"/>
        <v>40.257099748810958</v>
      </c>
      <c r="P1067" s="2">
        <f t="shared" si="182"/>
        <v>0.38465860118903805</v>
      </c>
      <c r="Q1067" s="2">
        <f t="shared" si="183"/>
        <v>0.56890176747936649</v>
      </c>
      <c r="R1067" s="2">
        <v>1259.157764292431</v>
      </c>
      <c r="S1067" s="2">
        <f t="shared" si="184"/>
        <v>40.500400738979145</v>
      </c>
      <c r="T1067" s="2">
        <f t="shared" si="185"/>
        <v>0.14135761102085098</v>
      </c>
      <c r="U1067" s="2">
        <f t="shared" si="186"/>
        <v>7.6828929308183733E-2</v>
      </c>
    </row>
    <row r="1068" spans="1:21" x14ac:dyDescent="0.25">
      <c r="A1068">
        <v>20111</v>
      </c>
      <c r="B1068" s="2">
        <v>0.24279999999999999</v>
      </c>
      <c r="C1068" s="2">
        <v>1.0399999999999999E-3</v>
      </c>
      <c r="D1068" s="2">
        <v>21.162800000000001</v>
      </c>
      <c r="E1068" s="2">
        <v>4.9658500000000001E-2</v>
      </c>
      <c r="F1068" s="2">
        <v>-2.5066000000000001E-2</v>
      </c>
      <c r="G1068" s="2">
        <v>0.61626000000000003</v>
      </c>
      <c r="H1068" s="2">
        <v>1.5582E-2</v>
      </c>
      <c r="I1068" s="2">
        <v>4.5075999999999998E-2</v>
      </c>
      <c r="J1068" s="2">
        <f t="shared" si="178"/>
        <v>0.71099450000000008</v>
      </c>
      <c r="K1068" s="2">
        <f t="shared" si="187"/>
        <v>40.303343638000001</v>
      </c>
      <c r="L1068" s="2">
        <f t="shared" si="179"/>
        <v>1149.9229128024301</v>
      </c>
      <c r="M1068" s="1">
        <f t="shared" si="180"/>
        <v>3.4828803803165548E+25</v>
      </c>
      <c r="N1068" s="2">
        <f t="shared" si="188"/>
        <v>1128.7246609597348</v>
      </c>
      <c r="O1068" s="2">
        <f t="shared" si="181"/>
        <v>40.262940069193036</v>
      </c>
      <c r="P1068" s="2">
        <f t="shared" si="182"/>
        <v>4.0403568806965495E-2</v>
      </c>
      <c r="Q1068" s="2">
        <f t="shared" si="183"/>
        <v>3.2292894429988908E-3</v>
      </c>
      <c r="R1068" s="2">
        <v>1262.686925660619</v>
      </c>
      <c r="S1068" s="2">
        <f t="shared" si="184"/>
        <v>40.50647841820583</v>
      </c>
      <c r="T1068" s="2">
        <f t="shared" si="185"/>
        <v>-0.2031347802058292</v>
      </c>
      <c r="U1068" s="2">
        <f t="shared" si="186"/>
        <v>8.1627424646828636E-2</v>
      </c>
    </row>
    <row r="1069" spans="1:21" x14ac:dyDescent="0.25">
      <c r="A1069">
        <v>480064</v>
      </c>
      <c r="B1069" s="2">
        <v>0.24284</v>
      </c>
      <c r="C1069" s="2">
        <v>1.4400000000000001E-3</v>
      </c>
      <c r="D1069" s="2">
        <v>21.566800000000001</v>
      </c>
      <c r="E1069" s="2">
        <v>4.1155999999999998E-2</v>
      </c>
      <c r="F1069" s="2">
        <v>0.48438999999999999</v>
      </c>
      <c r="G1069" s="2">
        <v>0.24562</v>
      </c>
      <c r="H1069" s="2">
        <v>7.3570999999999998E-2</v>
      </c>
      <c r="I1069" s="2">
        <v>2.9196E-2</v>
      </c>
      <c r="J1069" s="2">
        <f t="shared" si="178"/>
        <v>0.31597200000000003</v>
      </c>
      <c r="K1069" s="2">
        <f t="shared" si="187"/>
        <v>40.600728099999998</v>
      </c>
      <c r="L1069" s="2">
        <f t="shared" si="179"/>
        <v>1318.6988273716163</v>
      </c>
      <c r="M1069" s="1">
        <f t="shared" si="180"/>
        <v>3.483504154762891E+25</v>
      </c>
      <c r="N1069" s="2">
        <f t="shared" si="188"/>
        <v>1128.9268124905295</v>
      </c>
      <c r="O1069" s="2">
        <f t="shared" si="181"/>
        <v>40.263328939200647</v>
      </c>
      <c r="P1069" s="2">
        <f t="shared" si="182"/>
        <v>0.33739916079935028</v>
      </c>
      <c r="Q1069" s="2">
        <f t="shared" si="183"/>
        <v>1.1402256273721247</v>
      </c>
      <c r="R1069" s="2">
        <v>1262.922268093344</v>
      </c>
      <c r="S1069" s="2">
        <f t="shared" si="184"/>
        <v>40.5068831044116</v>
      </c>
      <c r="T1069" s="2">
        <f t="shared" si="185"/>
        <v>9.3844995588398206E-2</v>
      </c>
      <c r="U1069" s="2">
        <f t="shared" si="186"/>
        <v>8.8211465689848736E-2</v>
      </c>
    </row>
    <row r="1070" spans="1:21" x14ac:dyDescent="0.25">
      <c r="A1070">
        <v>20088</v>
      </c>
      <c r="B1070" s="2">
        <v>0.24329000000000001</v>
      </c>
      <c r="C1070" s="2">
        <v>1.0399999999999999E-3</v>
      </c>
      <c r="D1070" s="2">
        <v>20.672499999999999</v>
      </c>
      <c r="E1070" s="2">
        <v>3.3084500000000003E-2</v>
      </c>
      <c r="F1070" s="2">
        <v>-0.21051800000000001</v>
      </c>
      <c r="G1070" s="2">
        <v>0.21212</v>
      </c>
      <c r="H1070" s="2">
        <v>-0.159331</v>
      </c>
      <c r="I1070" s="2">
        <v>3.1777E-2</v>
      </c>
      <c r="J1070" s="2">
        <f t="shared" si="178"/>
        <v>0.27698149999999999</v>
      </c>
      <c r="K1070" s="2">
        <f t="shared" si="187"/>
        <v>40.333259884</v>
      </c>
      <c r="L1070" s="2">
        <f t="shared" si="179"/>
        <v>1165.8749651792493</v>
      </c>
      <c r="M1070" s="1">
        <f t="shared" si="180"/>
        <v>3.4905226289649746E+25</v>
      </c>
      <c r="N1070" s="2">
        <f t="shared" si="188"/>
        <v>1131.2013450753902</v>
      </c>
      <c r="O1070" s="2">
        <f t="shared" si="181"/>
        <v>40.267699564294148</v>
      </c>
      <c r="P1070" s="2">
        <f t="shared" si="182"/>
        <v>6.5560319705852521E-2</v>
      </c>
      <c r="Q1070" s="2">
        <f t="shared" si="183"/>
        <v>5.6024836754173621E-2</v>
      </c>
      <c r="R1070" s="2">
        <v>1265.5704301385663</v>
      </c>
      <c r="S1070" s="2">
        <f t="shared" si="184"/>
        <v>40.511431595236729</v>
      </c>
      <c r="T1070" s="2">
        <f t="shared" si="185"/>
        <v>-0.17817171123672892</v>
      </c>
      <c r="U1070" s="2">
        <f t="shared" si="186"/>
        <v>0.41378617521296718</v>
      </c>
    </row>
    <row r="1071" spans="1:21" x14ac:dyDescent="0.25">
      <c r="A1071">
        <v>13506</v>
      </c>
      <c r="B1071" s="2">
        <v>0.24354000000000001</v>
      </c>
      <c r="C1071" s="2">
        <v>1.0399999999999999E-3</v>
      </c>
      <c r="D1071" s="2">
        <v>21.5518</v>
      </c>
      <c r="E1071" s="2">
        <v>5.8872099999999997E-2</v>
      </c>
      <c r="F1071" s="2">
        <v>-0.15206600000000001</v>
      </c>
      <c r="G1071" s="2">
        <v>0.65956000000000004</v>
      </c>
      <c r="H1071" s="2">
        <v>0.14005999999999999</v>
      </c>
      <c r="I1071" s="2">
        <v>4.7017000000000003E-2</v>
      </c>
      <c r="J1071" s="2">
        <f t="shared" si="178"/>
        <v>0.76544909999999999</v>
      </c>
      <c r="K1071" s="2">
        <f t="shared" si="187"/>
        <v>40.284058498</v>
      </c>
      <c r="L1071" s="2">
        <f t="shared" si="179"/>
        <v>1139.7555078497157</v>
      </c>
      <c r="M1071" s="1">
        <f t="shared" si="180"/>
        <v>3.4944225839559035E+25</v>
      </c>
      <c r="N1071" s="2">
        <f t="shared" si="188"/>
        <v>1132.4652344124379</v>
      </c>
      <c r="O1071" s="2">
        <f t="shared" si="181"/>
        <v>40.270124392344478</v>
      </c>
      <c r="P1071" s="2">
        <f t="shared" si="182"/>
        <v>1.3934105655522444E-2</v>
      </c>
      <c r="Q1071" s="2">
        <f t="shared" si="183"/>
        <v>3.3137944405201198E-4</v>
      </c>
      <c r="R1071" s="2">
        <v>1267.0420753247058</v>
      </c>
      <c r="S1071" s="2">
        <f t="shared" si="184"/>
        <v>40.513955184827381</v>
      </c>
      <c r="T1071" s="2">
        <f t="shared" si="185"/>
        <v>-0.22989668682738085</v>
      </c>
      <c r="U1071" s="2">
        <f t="shared" si="186"/>
        <v>9.0205452909865744E-2</v>
      </c>
    </row>
    <row r="1072" spans="1:21" x14ac:dyDescent="0.25">
      <c r="A1072">
        <v>19023</v>
      </c>
      <c r="B1072" s="2">
        <v>0.24410000000000001</v>
      </c>
      <c r="C1072" s="2">
        <v>5.11E-3</v>
      </c>
      <c r="D1072" s="2">
        <v>20.6065</v>
      </c>
      <c r="E1072" s="2">
        <v>7.4979100000000007E-2</v>
      </c>
      <c r="F1072" s="2">
        <v>1.6157600000000001</v>
      </c>
      <c r="G1072" s="2">
        <v>0.50205999999999995</v>
      </c>
      <c r="H1072" s="2">
        <v>-0.12542</v>
      </c>
      <c r="I1072" s="2">
        <v>4.1780999999999999E-2</v>
      </c>
      <c r="J1072" s="2">
        <f t="shared" si="178"/>
        <v>0.61882009999999987</v>
      </c>
      <c r="K1072" s="2">
        <f t="shared" si="187"/>
        <v>40.429581319999997</v>
      </c>
      <c r="L1072" s="2">
        <f t="shared" si="179"/>
        <v>1218.754589092596</v>
      </c>
      <c r="M1072" s="1">
        <f t="shared" si="180"/>
        <v>3.5031605624529354E+25</v>
      </c>
      <c r="N1072" s="2">
        <f t="shared" si="188"/>
        <v>1135.2970203882855</v>
      </c>
      <c r="O1072" s="2">
        <f t="shared" si="181"/>
        <v>40.27554749020166</v>
      </c>
      <c r="P1072" s="2">
        <f t="shared" si="182"/>
        <v>0.1540338297983368</v>
      </c>
      <c r="Q1072" s="2">
        <f t="shared" si="183"/>
        <v>6.1958857917422727E-2</v>
      </c>
      <c r="R1072" s="2">
        <v>1270.3397109090913</v>
      </c>
      <c r="S1072" s="2">
        <f t="shared" si="184"/>
        <v>40.519599371885484</v>
      </c>
      <c r="T1072" s="2">
        <f t="shared" si="185"/>
        <v>-9.0018051885486727E-2</v>
      </c>
      <c r="U1072" s="2">
        <f t="shared" si="186"/>
        <v>2.1160717857723107E-2</v>
      </c>
    </row>
    <row r="1073" spans="1:21" x14ac:dyDescent="0.25">
      <c r="A1073">
        <v>15466</v>
      </c>
      <c r="B1073" s="2">
        <v>0.24443999999999999</v>
      </c>
      <c r="C1073" s="2">
        <v>1.0399999999999999E-3</v>
      </c>
      <c r="D1073" s="2">
        <v>21.117599999999999</v>
      </c>
      <c r="E1073" s="2">
        <v>7.34316E-2</v>
      </c>
      <c r="F1073" s="2">
        <v>-1.0626100000000001</v>
      </c>
      <c r="G1073" s="2">
        <v>0.41476000000000002</v>
      </c>
      <c r="H1073" s="2">
        <v>3.6027000000000003E-2</v>
      </c>
      <c r="I1073" s="2">
        <v>4.9709999999999997E-2</v>
      </c>
      <c r="J1073" s="2">
        <f t="shared" si="178"/>
        <v>0.53790159999999998</v>
      </c>
      <c r="K1073" s="2">
        <f t="shared" si="187"/>
        <v>40.041631819999999</v>
      </c>
      <c r="L1073" s="2">
        <f t="shared" si="179"/>
        <v>1019.3571276913987</v>
      </c>
      <c r="M1073" s="1">
        <f t="shared" si="180"/>
        <v>3.508467165678643E+25</v>
      </c>
      <c r="N1073" s="2">
        <f t="shared" si="188"/>
        <v>1137.016773372234</v>
      </c>
      <c r="O1073" s="2">
        <f t="shared" si="181"/>
        <v>40.278834357428437</v>
      </c>
      <c r="P1073" s="2">
        <f t="shared" si="182"/>
        <v>-0.23720253742843767</v>
      </c>
      <c r="Q1073" s="2">
        <f t="shared" si="183"/>
        <v>0.19446121226082855</v>
      </c>
      <c r="R1073" s="2">
        <v>1272.3426224657521</v>
      </c>
      <c r="S1073" s="2">
        <f t="shared" si="184"/>
        <v>40.523020379713692</v>
      </c>
      <c r="T1073" s="2">
        <f t="shared" si="185"/>
        <v>-0.4813885597136931</v>
      </c>
      <c r="U1073" s="2">
        <f t="shared" si="186"/>
        <v>0.80091394935055293</v>
      </c>
    </row>
    <row r="1074" spans="1:21" x14ac:dyDescent="0.25">
      <c r="A1074">
        <v>3377</v>
      </c>
      <c r="B1074" s="2">
        <v>0.24459</v>
      </c>
      <c r="C1074" s="2">
        <v>1.15E-3</v>
      </c>
      <c r="D1074" s="2">
        <v>20.578700000000001</v>
      </c>
      <c r="E1074" s="2">
        <v>5.8235200000000001E-2</v>
      </c>
      <c r="F1074" s="2">
        <v>1.0447</v>
      </c>
      <c r="G1074" s="2">
        <v>0.31262000000000001</v>
      </c>
      <c r="H1074" s="2">
        <v>-7.6831999999999998E-2</v>
      </c>
      <c r="I1074" s="2">
        <v>3.7393999999999997E-2</v>
      </c>
      <c r="J1074" s="2">
        <f t="shared" si="178"/>
        <v>0.40824919999999998</v>
      </c>
      <c r="K1074" s="2">
        <f t="shared" si="187"/>
        <v>40.165755060000002</v>
      </c>
      <c r="L1074" s="2">
        <f t="shared" si="179"/>
        <v>1079.3219566387741</v>
      </c>
      <c r="M1074" s="1">
        <f t="shared" si="180"/>
        <v>3.5108086507568325E+25</v>
      </c>
      <c r="N1074" s="2">
        <f t="shared" si="188"/>
        <v>1137.7755970073947</v>
      </c>
      <c r="O1074" s="2">
        <f t="shared" si="181"/>
        <v>40.280283073953086</v>
      </c>
      <c r="P1074" s="2">
        <f t="shared" si="182"/>
        <v>-0.11452801395308398</v>
      </c>
      <c r="Q1074" s="2">
        <f t="shared" si="183"/>
        <v>7.869964521004548E-2</v>
      </c>
      <c r="R1074" s="2">
        <v>1273.2264461468892</v>
      </c>
      <c r="S1074" s="2">
        <f t="shared" si="184"/>
        <v>40.524528253799097</v>
      </c>
      <c r="T1074" s="2">
        <f t="shared" si="185"/>
        <v>-0.35877319379909522</v>
      </c>
      <c r="U1074" s="2">
        <f t="shared" si="186"/>
        <v>0.77230578628973079</v>
      </c>
    </row>
    <row r="1075" spans="1:21" x14ac:dyDescent="0.25">
      <c r="A1075">
        <v>174</v>
      </c>
      <c r="B1075" s="2">
        <v>0.24510999999999999</v>
      </c>
      <c r="C1075" s="2">
        <v>1.4400000000000001E-3</v>
      </c>
      <c r="D1075" s="2">
        <v>21.4145</v>
      </c>
      <c r="E1075" s="2">
        <v>3.6001100000000001E-2</v>
      </c>
      <c r="F1075" s="2">
        <v>-0.73150800000000005</v>
      </c>
      <c r="G1075" s="2">
        <v>0.21604999999999999</v>
      </c>
      <c r="H1075" s="2">
        <v>8.6959999999999996E-2</v>
      </c>
      <c r="I1075" s="2">
        <v>3.0851E-2</v>
      </c>
      <c r="J1075" s="2">
        <f t="shared" si="178"/>
        <v>0.28290209999999999</v>
      </c>
      <c r="K1075" s="2">
        <f t="shared" si="187"/>
        <v>40.227783524000003</v>
      </c>
      <c r="L1075" s="2">
        <f t="shared" si="179"/>
        <v>1110.5975339521344</v>
      </c>
      <c r="M1075" s="1">
        <f t="shared" si="180"/>
        <v>3.5189273938221815E+25</v>
      </c>
      <c r="N1075" s="2">
        <f t="shared" si="188"/>
        <v>1140.4067024469166</v>
      </c>
      <c r="O1075" s="2">
        <f t="shared" si="181"/>
        <v>40.28529880549489</v>
      </c>
      <c r="P1075" s="2">
        <f t="shared" si="182"/>
        <v>-5.7515281494886494E-2</v>
      </c>
      <c r="Q1075" s="2">
        <f t="shared" si="183"/>
        <v>4.1332736256763855E-2</v>
      </c>
      <c r="R1075" s="2">
        <v>1276.2912506203736</v>
      </c>
      <c r="S1075" s="2">
        <f t="shared" si="184"/>
        <v>40.529748960106716</v>
      </c>
      <c r="T1075" s="2">
        <f t="shared" si="185"/>
        <v>-0.30196543610671256</v>
      </c>
      <c r="U1075" s="2">
        <f t="shared" si="186"/>
        <v>1.1393105729548338</v>
      </c>
    </row>
    <row r="1076" spans="1:21" x14ac:dyDescent="0.25">
      <c r="A1076">
        <v>420407</v>
      </c>
      <c r="B1076" s="2">
        <v>0.24523</v>
      </c>
      <c r="C1076" s="2">
        <v>1.4400000000000001E-3</v>
      </c>
      <c r="D1076" s="2">
        <v>21.188400000000001</v>
      </c>
      <c r="E1076" s="2">
        <v>6.40482E-2</v>
      </c>
      <c r="F1076" s="2">
        <v>-0.295186</v>
      </c>
      <c r="G1076" s="2">
        <v>0.25718999999999997</v>
      </c>
      <c r="H1076" s="2">
        <v>-3.6660999999999999E-2</v>
      </c>
      <c r="I1076" s="2">
        <v>3.9397000000000001E-2</v>
      </c>
      <c r="J1076" s="2">
        <f t="shared" si="178"/>
        <v>0.36063519999999999</v>
      </c>
      <c r="K1076" s="2">
        <f t="shared" si="187"/>
        <v>40.452756588</v>
      </c>
      <c r="L1076" s="2">
        <f t="shared" si="179"/>
        <v>1231.8315342199346</v>
      </c>
      <c r="M1076" s="1">
        <f t="shared" si="180"/>
        <v>3.5208013013410123E+25</v>
      </c>
      <c r="N1076" s="2">
        <f t="shared" si="188"/>
        <v>1141.0139945149463</v>
      </c>
      <c r="O1076" s="2">
        <f t="shared" si="181"/>
        <v>40.286454855322212</v>
      </c>
      <c r="P1076" s="2">
        <f t="shared" si="182"/>
        <v>0.16630173267778758</v>
      </c>
      <c r="Q1076" s="2">
        <f t="shared" si="183"/>
        <v>0.21264605014085289</v>
      </c>
      <c r="R1076" s="2">
        <v>1276.9987076348423</v>
      </c>
      <c r="S1076" s="2">
        <f t="shared" si="184"/>
        <v>40.530952288715902</v>
      </c>
      <c r="T1076" s="2">
        <f t="shared" si="185"/>
        <v>-7.8195700715902206E-2</v>
      </c>
      <c r="U1076" s="2">
        <f t="shared" si="186"/>
        <v>4.701425119973239E-2</v>
      </c>
    </row>
    <row r="1077" spans="1:21" x14ac:dyDescent="0.25">
      <c r="A1077">
        <v>20039</v>
      </c>
      <c r="B1077" s="2">
        <v>0.24553</v>
      </c>
      <c r="C1077" s="2">
        <v>1.0399999999999999E-3</v>
      </c>
      <c r="D1077" s="2">
        <v>21.120999999999999</v>
      </c>
      <c r="E1077" s="2">
        <v>4.6647000000000001E-2</v>
      </c>
      <c r="F1077" s="2">
        <v>0.79173000000000004</v>
      </c>
      <c r="G1077" s="2">
        <v>0.49675000000000002</v>
      </c>
      <c r="H1077" s="2">
        <v>6.3072000000000003E-2</v>
      </c>
      <c r="I1077" s="2">
        <v>4.3565E-2</v>
      </c>
      <c r="J1077" s="2">
        <f t="shared" si="178"/>
        <v>0.58696199999999998</v>
      </c>
      <c r="K1077" s="2">
        <f t="shared" si="187"/>
        <v>40.23296895</v>
      </c>
      <c r="L1077" s="2">
        <f t="shared" si="179"/>
        <v>1113.2527843089963</v>
      </c>
      <c r="M1077" s="1">
        <f t="shared" si="180"/>
        <v>3.5254866464563702E+25</v>
      </c>
      <c r="N1077" s="2">
        <f t="shared" si="188"/>
        <v>1142.5324114570553</v>
      </c>
      <c r="O1077" s="2">
        <f t="shared" si="181"/>
        <v>40.289342645098024</v>
      </c>
      <c r="P1077" s="2">
        <f t="shared" si="182"/>
        <v>-5.6373695098024257E-2</v>
      </c>
      <c r="Q1077" s="2">
        <f t="shared" si="183"/>
        <v>9.2242917958107705E-3</v>
      </c>
      <c r="R1077" s="2">
        <v>1278.7676690539706</v>
      </c>
      <c r="S1077" s="2">
        <f t="shared" si="184"/>
        <v>40.533958237587889</v>
      </c>
      <c r="T1077" s="2">
        <f t="shared" si="185"/>
        <v>-0.30098928758788901</v>
      </c>
      <c r="U1077" s="2">
        <f t="shared" si="186"/>
        <v>0.2629554075659728</v>
      </c>
    </row>
    <row r="1078" spans="1:21" x14ac:dyDescent="0.25">
      <c r="A1078">
        <v>10</v>
      </c>
      <c r="B1078" s="2">
        <v>0.24585000000000001</v>
      </c>
      <c r="C1078" s="2">
        <v>1.4400000000000001E-3</v>
      </c>
      <c r="D1078" s="2">
        <v>21.162800000000001</v>
      </c>
      <c r="E1078" s="2">
        <v>3.6488600000000003E-2</v>
      </c>
      <c r="F1078" s="2">
        <v>0.29722999999999999</v>
      </c>
      <c r="G1078" s="2">
        <v>0.28778999999999999</v>
      </c>
      <c r="H1078" s="2">
        <v>1.3287E-2</v>
      </c>
      <c r="I1078" s="2">
        <v>2.9315999999999998E-2</v>
      </c>
      <c r="J1078" s="2">
        <f t="shared" si="178"/>
        <v>0.35359459999999998</v>
      </c>
      <c r="K1078" s="2">
        <f t="shared" si="187"/>
        <v>40.357904500000004</v>
      </c>
      <c r="L1078" s="2">
        <f t="shared" si="179"/>
        <v>1179.1821598178842</v>
      </c>
      <c r="M1078" s="1">
        <f t="shared" si="180"/>
        <v>3.5304852550863437E+25</v>
      </c>
      <c r="N1078" s="2">
        <f t="shared" si="188"/>
        <v>1144.1523501902439</v>
      </c>
      <c r="O1078" s="2">
        <f t="shared" si="181"/>
        <v>40.292419285054422</v>
      </c>
      <c r="P1078" s="2">
        <f t="shared" si="182"/>
        <v>6.5485214945582015E-2</v>
      </c>
      <c r="Q1078" s="2">
        <f t="shared" si="183"/>
        <v>3.4298511027546066E-2</v>
      </c>
      <c r="R1078" s="2">
        <v>1280.6550631921368</v>
      </c>
      <c r="S1078" s="2">
        <f t="shared" si="184"/>
        <v>40.537160854325009</v>
      </c>
      <c r="T1078" s="2">
        <f t="shared" si="185"/>
        <v>-0.17925635432500542</v>
      </c>
      <c r="U1078" s="2">
        <f t="shared" si="186"/>
        <v>0.25700280966944622</v>
      </c>
    </row>
    <row r="1079" spans="1:21" x14ac:dyDescent="0.25">
      <c r="A1079">
        <v>13835</v>
      </c>
      <c r="B1079" s="2">
        <v>0.24617</v>
      </c>
      <c r="C1079" s="2">
        <v>1.0399999999999999E-3</v>
      </c>
      <c r="D1079" s="2">
        <v>20.8156</v>
      </c>
      <c r="E1079" s="2">
        <v>3.7377199999999999E-2</v>
      </c>
      <c r="F1079" s="2">
        <v>0.63307000000000002</v>
      </c>
      <c r="G1079" s="2">
        <v>0.25333</v>
      </c>
      <c r="H1079" s="2">
        <v>-7.7607999999999996E-2</v>
      </c>
      <c r="I1079" s="2">
        <v>3.5067000000000001E-2</v>
      </c>
      <c r="J1079" s="2">
        <f t="shared" si="178"/>
        <v>0.32577420000000001</v>
      </c>
      <c r="K1079" s="2">
        <f t="shared" si="187"/>
        <v>40.34457433</v>
      </c>
      <c r="L1079" s="2">
        <f t="shared" si="179"/>
        <v>1171.9656046281666</v>
      </c>
      <c r="M1079" s="1">
        <f t="shared" si="180"/>
        <v>3.5354847997616798E+25</v>
      </c>
      <c r="N1079" s="2">
        <f t="shared" si="188"/>
        <v>1145.7725922750749</v>
      </c>
      <c r="O1079" s="2">
        <f t="shared" si="181"/>
        <v>40.295492146968648</v>
      </c>
      <c r="P1079" s="2">
        <f t="shared" si="182"/>
        <v>4.9082183031352145E-2</v>
      </c>
      <c r="Q1079" s="2">
        <f t="shared" si="183"/>
        <v>2.2699399447527642E-2</v>
      </c>
      <c r="R1079" s="2">
        <v>1282.5429752752848</v>
      </c>
      <c r="S1079" s="2">
        <f t="shared" si="184"/>
        <v>40.540359631539999</v>
      </c>
      <c r="T1079" s="2">
        <f t="shared" si="185"/>
        <v>-0.19578530153999907</v>
      </c>
      <c r="U1079" s="2">
        <f t="shared" si="186"/>
        <v>0.36118257895620337</v>
      </c>
    </row>
    <row r="1080" spans="1:21" x14ac:dyDescent="0.25">
      <c r="A1080">
        <v>15219</v>
      </c>
      <c r="B1080" s="2">
        <v>0.2465</v>
      </c>
      <c r="C1080" s="2">
        <v>1.0399999999999999E-3</v>
      </c>
      <c r="D1080" s="2">
        <v>20.802700000000002</v>
      </c>
      <c r="E1080" s="2">
        <v>3.9571099999999998E-2</v>
      </c>
      <c r="F1080" s="2">
        <v>-0.14457400000000001</v>
      </c>
      <c r="G1080" s="2">
        <v>0.38618999999999998</v>
      </c>
      <c r="H1080" s="2">
        <v>-0.15285000000000001</v>
      </c>
      <c r="I1080" s="2">
        <v>3.6133999999999999E-2</v>
      </c>
      <c r="J1080" s="2">
        <f t="shared" si="178"/>
        <v>0.4618951</v>
      </c>
      <c r="K1080" s="2">
        <f t="shared" si="187"/>
        <v>40.452868121999998</v>
      </c>
      <c r="L1080" s="2">
        <f t="shared" si="179"/>
        <v>1231.8948067838519</v>
      </c>
      <c r="M1080" s="1">
        <f t="shared" si="180"/>
        <v>3.5406415601643544E+25</v>
      </c>
      <c r="N1080" s="2">
        <f t="shared" si="188"/>
        <v>1147.4437845072441</v>
      </c>
      <c r="O1080" s="2">
        <f t="shared" si="181"/>
        <v>40.298657089014519</v>
      </c>
      <c r="P1080" s="2">
        <f t="shared" si="182"/>
        <v>0.15421103298547933</v>
      </c>
      <c r="Q1080" s="2">
        <f t="shared" si="183"/>
        <v>0.11146645323205583</v>
      </c>
      <c r="R1080" s="2">
        <v>1284.4904268661342</v>
      </c>
      <c r="S1080" s="2">
        <f t="shared" si="184"/>
        <v>40.543654359381208</v>
      </c>
      <c r="T1080" s="2">
        <f t="shared" si="185"/>
        <v>-9.0786237381209389E-2</v>
      </c>
      <c r="U1080" s="2">
        <f t="shared" si="186"/>
        <v>3.8632545457532065E-2</v>
      </c>
    </row>
    <row r="1081" spans="1:21" x14ac:dyDescent="0.25">
      <c r="A1081">
        <v>12977</v>
      </c>
      <c r="B1081" s="2">
        <v>0.24656</v>
      </c>
      <c r="C1081" s="2">
        <v>1.0399999999999999E-3</v>
      </c>
      <c r="D1081" s="2">
        <v>20.892600000000002</v>
      </c>
      <c r="E1081" s="2">
        <v>3.97664E-2</v>
      </c>
      <c r="F1081" s="2">
        <v>5.2323000000000001E-2</v>
      </c>
      <c r="G1081" s="2">
        <v>0.50514999999999999</v>
      </c>
      <c r="H1081" s="2">
        <v>-4.9105999999999997E-2</v>
      </c>
      <c r="I1081" s="2">
        <v>3.8879999999999998E-2</v>
      </c>
      <c r="J1081" s="2">
        <f t="shared" si="178"/>
        <v>0.58379639999999999</v>
      </c>
      <c r="K1081" s="2">
        <f t="shared" si="187"/>
        <v>40.246993261</v>
      </c>
      <c r="L1081" s="2">
        <f t="shared" si="179"/>
        <v>1120.4659215313688</v>
      </c>
      <c r="M1081" s="1">
        <f t="shared" si="180"/>
        <v>3.5415792598353713E+25</v>
      </c>
      <c r="N1081" s="2">
        <f t="shared" si="188"/>
        <v>1147.747672274746</v>
      </c>
      <c r="O1081" s="2">
        <f t="shared" si="181"/>
        <v>40.299232103272807</v>
      </c>
      <c r="P1081" s="2">
        <f t="shared" si="182"/>
        <v>-5.2238842272807062E-2</v>
      </c>
      <c r="Q1081" s="2">
        <f t="shared" si="183"/>
        <v>8.0068973679419848E-3</v>
      </c>
      <c r="R1081" s="2">
        <v>1284.8445681109856</v>
      </c>
      <c r="S1081" s="2">
        <f t="shared" si="184"/>
        <v>40.544252964038556</v>
      </c>
      <c r="T1081" s="2">
        <f t="shared" si="185"/>
        <v>-0.29725970303855576</v>
      </c>
      <c r="U1081" s="2">
        <f t="shared" si="186"/>
        <v>0.25926820089896419</v>
      </c>
    </row>
    <row r="1082" spans="1:21" x14ac:dyDescent="0.25">
      <c r="A1082" t="s">
        <v>22</v>
      </c>
      <c r="B1082" s="2">
        <v>0.24660000000000001</v>
      </c>
      <c r="C1082" s="2">
        <v>1.4400000000000001E-3</v>
      </c>
      <c r="D1082" s="2">
        <v>21.232500000000002</v>
      </c>
      <c r="E1082" s="2">
        <v>2.8884099999999999E-2</v>
      </c>
      <c r="F1082" s="2">
        <v>-0.70326299999999997</v>
      </c>
      <c r="G1082" s="2">
        <v>0.16542999999999999</v>
      </c>
      <c r="H1082" s="2">
        <v>-9.672E-3</v>
      </c>
      <c r="I1082" s="2">
        <v>2.5576000000000002E-2</v>
      </c>
      <c r="J1082" s="2">
        <f t="shared" si="178"/>
        <v>0.21989009999999998</v>
      </c>
      <c r="K1082" s="2">
        <f t="shared" si="187"/>
        <v>40.352393699000004</v>
      </c>
      <c r="L1082" s="2">
        <f t="shared" si="179"/>
        <v>1176.193404586108</v>
      </c>
      <c r="M1082" s="1">
        <f t="shared" si="180"/>
        <v>3.542204411214353E+25</v>
      </c>
      <c r="N1082" s="2">
        <f t="shared" si="188"/>
        <v>1147.9502700390212</v>
      </c>
      <c r="O1082" s="2">
        <f t="shared" si="181"/>
        <v>40.299615372733818</v>
      </c>
      <c r="P1082" s="2">
        <f t="shared" si="182"/>
        <v>5.2778326266185616E-2</v>
      </c>
      <c r="Q1082" s="2">
        <f t="shared" si="183"/>
        <v>5.7610265074804518E-2</v>
      </c>
      <c r="R1082" s="2">
        <v>1285.0806723813507</v>
      </c>
      <c r="S1082" s="2">
        <f t="shared" si="184"/>
        <v>40.544651959232837</v>
      </c>
      <c r="T1082" s="2">
        <f t="shared" si="185"/>
        <v>-0.19225826023283332</v>
      </c>
      <c r="U1082" s="2">
        <f t="shared" si="186"/>
        <v>0.7644668585522657</v>
      </c>
    </row>
    <row r="1083" spans="1:21" x14ac:dyDescent="0.25">
      <c r="A1083">
        <v>1334645</v>
      </c>
      <c r="B1083" s="2">
        <v>0.24711</v>
      </c>
      <c r="C1083" s="2">
        <v>1.15E-3</v>
      </c>
      <c r="D1083" s="2">
        <v>20.890599999999999</v>
      </c>
      <c r="E1083" s="2">
        <v>3.5291900000000001E-2</v>
      </c>
      <c r="F1083" s="2">
        <v>-0.86326800000000004</v>
      </c>
      <c r="G1083" s="2">
        <v>0.17485999999999999</v>
      </c>
      <c r="H1083" s="2">
        <v>-7.6929999999999998E-2</v>
      </c>
      <c r="I1083" s="2">
        <v>2.8525999999999999E-2</v>
      </c>
      <c r="J1083" s="2">
        <f t="shared" si="178"/>
        <v>0.2386779</v>
      </c>
      <c r="K1083" s="2">
        <f t="shared" si="187"/>
        <v>40.197490504000001</v>
      </c>
      <c r="L1083" s="2">
        <f t="shared" si="179"/>
        <v>1095.2117659189771</v>
      </c>
      <c r="M1083" s="1">
        <f t="shared" si="180"/>
        <v>3.5501763717797008E+25</v>
      </c>
      <c r="N1083" s="2">
        <f t="shared" si="188"/>
        <v>1150.5338065099145</v>
      </c>
      <c r="O1083" s="2">
        <f t="shared" si="181"/>
        <v>40.30449692104245</v>
      </c>
      <c r="P1083" s="2">
        <f t="shared" si="182"/>
        <v>-0.10700641704244873</v>
      </c>
      <c r="Q1083" s="2">
        <f t="shared" si="183"/>
        <v>0.20099961659707744</v>
      </c>
      <c r="R1083" s="2">
        <v>1288.0917104091229</v>
      </c>
      <c r="S1083" s="2">
        <f t="shared" si="184"/>
        <v>40.549733926557963</v>
      </c>
      <c r="T1083" s="2">
        <f t="shared" si="185"/>
        <v>-0.35224342255796159</v>
      </c>
      <c r="U1083" s="2">
        <f t="shared" si="186"/>
        <v>2.1780175176024392</v>
      </c>
    </row>
    <row r="1084" spans="1:21" x14ac:dyDescent="0.25">
      <c r="A1084">
        <v>3451</v>
      </c>
      <c r="B1084" s="2">
        <v>0.24845999999999999</v>
      </c>
      <c r="C1084" s="2">
        <v>1.0399999999999999E-3</v>
      </c>
      <c r="D1084" s="2">
        <v>20.712599999999998</v>
      </c>
      <c r="E1084" s="2">
        <v>4.7817600000000002E-2</v>
      </c>
      <c r="F1084" s="2">
        <v>0.69045999999999996</v>
      </c>
      <c r="G1084" s="2">
        <v>0.32834000000000002</v>
      </c>
      <c r="H1084" s="2">
        <v>-5.2699999999999997E-2</v>
      </c>
      <c r="I1084" s="2">
        <v>3.8739999999999997E-2</v>
      </c>
      <c r="J1084" s="2">
        <f t="shared" si="178"/>
        <v>0.41489760000000003</v>
      </c>
      <c r="K1084" s="2">
        <f t="shared" si="187"/>
        <v>40.172048619999998</v>
      </c>
      <c r="L1084" s="2">
        <f t="shared" si="179"/>
        <v>1082.4546838634406</v>
      </c>
      <c r="M1084" s="1">
        <f t="shared" si="180"/>
        <v>3.5712900733712722E+25</v>
      </c>
      <c r="N1084" s="2">
        <f t="shared" si="188"/>
        <v>1157.3762911973688</v>
      </c>
      <c r="O1084" s="2">
        <f t="shared" si="181"/>
        <v>40.317372908076052</v>
      </c>
      <c r="P1084" s="2">
        <f t="shared" si="182"/>
        <v>-0.14532428807605413</v>
      </c>
      <c r="Q1084" s="2">
        <f t="shared" si="183"/>
        <v>0.12268587450255801</v>
      </c>
      <c r="R1084" s="2">
        <v>1296.0684432394696</v>
      </c>
      <c r="S1084" s="2">
        <f t="shared" si="184"/>
        <v>40.563139682581664</v>
      </c>
      <c r="T1084" s="2">
        <f t="shared" si="185"/>
        <v>-0.39109106258166548</v>
      </c>
      <c r="U1084" s="2">
        <f t="shared" si="186"/>
        <v>0.88853376789842087</v>
      </c>
    </row>
    <row r="1085" spans="1:21" x14ac:dyDescent="0.25">
      <c r="A1085">
        <v>420087</v>
      </c>
      <c r="B1085" s="2">
        <v>0.24859999999999999</v>
      </c>
      <c r="C1085" s="2">
        <v>1.005E-2</v>
      </c>
      <c r="D1085" s="2">
        <v>20.740600000000001</v>
      </c>
      <c r="E1085" s="2">
        <v>6.8553100000000006E-2</v>
      </c>
      <c r="F1085" s="2">
        <v>0.54440999999999995</v>
      </c>
      <c r="G1085" s="2">
        <v>0.41186</v>
      </c>
      <c r="H1085" s="2">
        <v>-0.18462300000000001</v>
      </c>
      <c r="I1085" s="2">
        <v>4.3313999999999998E-2</v>
      </c>
      <c r="J1085" s="2">
        <f t="shared" si="178"/>
        <v>0.5237271</v>
      </c>
      <c r="K1085" s="2">
        <f t="shared" si="187"/>
        <v>40.591498260000002</v>
      </c>
      <c r="L1085" s="2">
        <f t="shared" si="179"/>
        <v>1313.1055955495883</v>
      </c>
      <c r="M1085" s="1">
        <f t="shared" si="180"/>
        <v>3.5734805930338906E+25</v>
      </c>
      <c r="N1085" s="2">
        <f t="shared" si="188"/>
        <v>1158.0861902732854</v>
      </c>
      <c r="O1085" s="2">
        <f t="shared" si="181"/>
        <v>40.318704414258967</v>
      </c>
      <c r="P1085" s="2">
        <f t="shared" si="182"/>
        <v>0.2727938457410346</v>
      </c>
      <c r="Q1085" s="2">
        <f t="shared" si="183"/>
        <v>0.27130577801524303</v>
      </c>
      <c r="R1085" s="2">
        <v>1296.8961860643972</v>
      </c>
      <c r="S1085" s="2">
        <f t="shared" si="184"/>
        <v>40.564526065370885</v>
      </c>
      <c r="T1085" s="2">
        <f t="shared" si="185"/>
        <v>2.6972194629117041E-2</v>
      </c>
      <c r="U1085" s="2">
        <f t="shared" si="186"/>
        <v>2.6522989662792311E-3</v>
      </c>
    </row>
    <row r="1086" spans="1:21" x14ac:dyDescent="0.25">
      <c r="A1086">
        <v>450082</v>
      </c>
      <c r="B1086" s="2">
        <v>0.24861</v>
      </c>
      <c r="C1086" s="2">
        <v>1.005E-2</v>
      </c>
      <c r="D1086" s="2">
        <v>21.001999999999999</v>
      </c>
      <c r="E1086" s="2">
        <v>3.9413200000000002E-2</v>
      </c>
      <c r="F1086" s="2">
        <v>-6.9482000000000002E-2</v>
      </c>
      <c r="G1086" s="2">
        <v>0.32012000000000002</v>
      </c>
      <c r="H1086" s="2">
        <v>-7.0357000000000003E-2</v>
      </c>
      <c r="I1086" s="2">
        <v>2.8389000000000001E-2</v>
      </c>
      <c r="J1086" s="2">
        <f t="shared" si="178"/>
        <v>0.38792219999999999</v>
      </c>
      <c r="K1086" s="2">
        <f t="shared" si="187"/>
        <v>40.405003555999997</v>
      </c>
      <c r="L1086" s="2">
        <f t="shared" si="179"/>
        <v>1205.0379137384821</v>
      </c>
      <c r="M1086" s="1">
        <f t="shared" si="180"/>
        <v>3.573637065555151E+25</v>
      </c>
      <c r="N1086" s="2">
        <f t="shared" si="188"/>
        <v>1158.1368995639366</v>
      </c>
      <c r="O1086" s="2">
        <f t="shared" si="181"/>
        <v>40.318799494759681</v>
      </c>
      <c r="P1086" s="2">
        <f t="shared" si="182"/>
        <v>8.6204061240316321E-2</v>
      </c>
      <c r="Q1086" s="2">
        <f t="shared" si="183"/>
        <v>4.9381716893016084E-2</v>
      </c>
      <c r="R1086" s="2">
        <v>1296.955314332487</v>
      </c>
      <c r="S1086" s="2">
        <f t="shared" si="184"/>
        <v>40.564625065180849</v>
      </c>
      <c r="T1086" s="2">
        <f t="shared" si="185"/>
        <v>-0.15962150918085172</v>
      </c>
      <c r="U1086" s="2">
        <f t="shared" si="186"/>
        <v>0.16931426788694895</v>
      </c>
    </row>
    <row r="1087" spans="1:21" x14ac:dyDescent="0.25">
      <c r="A1087">
        <v>560152</v>
      </c>
      <c r="B1087" s="2">
        <v>0.24862000000000001</v>
      </c>
      <c r="C1087" s="2">
        <v>1.005E-2</v>
      </c>
      <c r="D1087" s="2">
        <v>20.903199999999998</v>
      </c>
      <c r="E1087" s="2">
        <v>5.0999599999999999E-2</v>
      </c>
      <c r="F1087" s="2">
        <v>-0.109836</v>
      </c>
      <c r="G1087" s="2">
        <v>0.81355999999999995</v>
      </c>
      <c r="H1087" s="2">
        <v>-9.1189000000000006E-2</v>
      </c>
      <c r="I1087" s="2">
        <v>3.5833999999999998E-2</v>
      </c>
      <c r="J1087" s="2">
        <f t="shared" si="178"/>
        <v>0.90039360000000002</v>
      </c>
      <c r="K1087" s="2">
        <f t="shared" si="187"/>
        <v>40.365475677999996</v>
      </c>
      <c r="L1087" s="2">
        <f t="shared" si="179"/>
        <v>1183.3007386096547</v>
      </c>
      <c r="M1087" s="1">
        <f t="shared" si="180"/>
        <v>3.5737935389871571E+25</v>
      </c>
      <c r="N1087" s="2">
        <f t="shared" si="188"/>
        <v>1158.1876091497406</v>
      </c>
      <c r="O1087" s="2">
        <f t="shared" si="181"/>
        <v>40.318894571650745</v>
      </c>
      <c r="P1087" s="2">
        <f t="shared" si="182"/>
        <v>4.6581106349250945E-2</v>
      </c>
      <c r="Q1087" s="2">
        <f t="shared" si="183"/>
        <v>2.6764232860696877E-3</v>
      </c>
      <c r="R1087" s="2">
        <v>1297.0144431046213</v>
      </c>
      <c r="S1087" s="2">
        <f t="shared" si="184"/>
        <v>40.564724061321378</v>
      </c>
      <c r="T1087" s="2">
        <f t="shared" si="185"/>
        <v>-0.19924838332138251</v>
      </c>
      <c r="U1087" s="2">
        <f t="shared" si="186"/>
        <v>4.896940348989267E-2</v>
      </c>
    </row>
    <row r="1088" spans="1:21" x14ac:dyDescent="0.25">
      <c r="A1088">
        <v>15161</v>
      </c>
      <c r="B1088" s="2">
        <v>0.24865000000000001</v>
      </c>
      <c r="C1088" s="2">
        <v>1.0399999999999999E-3</v>
      </c>
      <c r="D1088" s="2">
        <v>20.9511</v>
      </c>
      <c r="E1088" s="2">
        <v>4.6843999999999997E-2</v>
      </c>
      <c r="F1088" s="2">
        <v>-0.24265300000000001</v>
      </c>
      <c r="G1088" s="2">
        <v>0.32146000000000002</v>
      </c>
      <c r="H1088" s="2">
        <v>-5.0979999999999998E-2</v>
      </c>
      <c r="I1088" s="2">
        <v>4.1881000000000002E-2</v>
      </c>
      <c r="J1088" s="2">
        <f t="shared" si="178"/>
        <v>0.41018500000000002</v>
      </c>
      <c r="K1088" s="2">
        <f t="shared" si="187"/>
        <v>40.267997409000003</v>
      </c>
      <c r="L1088" s="2">
        <f t="shared" si="179"/>
        <v>1131.3565141846252</v>
      </c>
      <c r="M1088" s="1">
        <f t="shared" si="180"/>
        <v>3.5742629647475187E+25</v>
      </c>
      <c r="N1088" s="2">
        <f t="shared" si="188"/>
        <v>1158.3397396780251</v>
      </c>
      <c r="O1088" s="2">
        <f t="shared" si="181"/>
        <v>40.319179780668847</v>
      </c>
      <c r="P1088" s="2">
        <f t="shared" si="182"/>
        <v>-5.1182371668843984E-2</v>
      </c>
      <c r="Q1088" s="2">
        <f t="shared" si="183"/>
        <v>1.556973651245991E-2</v>
      </c>
      <c r="R1088" s="2">
        <v>1297.1918324452336</v>
      </c>
      <c r="S1088" s="2">
        <f t="shared" si="184"/>
        <v>40.565021027729266</v>
      </c>
      <c r="T1088" s="2">
        <f t="shared" si="185"/>
        <v>-0.29702361872926275</v>
      </c>
      <c r="U1088" s="2">
        <f t="shared" si="186"/>
        <v>0.52435138626890687</v>
      </c>
    </row>
    <row r="1089" spans="1:21" x14ac:dyDescent="0.25">
      <c r="A1089">
        <v>19990</v>
      </c>
      <c r="B1089" s="2">
        <v>0.24895999999999999</v>
      </c>
      <c r="C1089" s="2">
        <v>1.0399999999999999E-3</v>
      </c>
      <c r="D1089" s="2">
        <v>21.127600000000001</v>
      </c>
      <c r="E1089" s="2">
        <v>5.0840499999999997E-2</v>
      </c>
      <c r="F1089" s="2">
        <v>-1.3107200000000001</v>
      </c>
      <c r="G1089" s="2">
        <v>0.33362000000000003</v>
      </c>
      <c r="H1089" s="2">
        <v>-9.0965000000000004E-2</v>
      </c>
      <c r="I1089" s="2">
        <v>4.5545000000000002E-2</v>
      </c>
      <c r="J1089" s="2">
        <f t="shared" si="178"/>
        <v>0.43000550000000004</v>
      </c>
      <c r="K1089" s="2">
        <f t="shared" si="187"/>
        <v>40.412644610000001</v>
      </c>
      <c r="L1089" s="2">
        <f t="shared" si="179"/>
        <v>1209.2857130864463</v>
      </c>
      <c r="M1089" s="1">
        <f t="shared" si="180"/>
        <v>3.5791141774818074E+25</v>
      </c>
      <c r="N1089" s="2">
        <f t="shared" si="188"/>
        <v>1159.9119106545822</v>
      </c>
      <c r="O1089" s="2">
        <f t="shared" si="181"/>
        <v>40.322125040232464</v>
      </c>
      <c r="P1089" s="2">
        <f t="shared" si="182"/>
        <v>9.0519569767536723E-2</v>
      </c>
      <c r="Q1089" s="2">
        <f t="shared" si="183"/>
        <v>4.4313590623449486E-2</v>
      </c>
      <c r="R1089" s="2">
        <v>1299.0251212186872</v>
      </c>
      <c r="S1089" s="2">
        <f t="shared" si="184"/>
        <v>40.568087748826116</v>
      </c>
      <c r="T1089" s="2">
        <f t="shared" si="185"/>
        <v>-0.15544313882611505</v>
      </c>
      <c r="U1089" s="2">
        <f t="shared" si="186"/>
        <v>0.1306757777595085</v>
      </c>
    </row>
    <row r="1090" spans="1:21" x14ac:dyDescent="0.25">
      <c r="A1090">
        <v>120585</v>
      </c>
      <c r="B1090" s="2">
        <v>0.24909000000000001</v>
      </c>
      <c r="C1090" s="2">
        <v>1.4400000000000001E-3</v>
      </c>
      <c r="D1090" s="2">
        <v>20.674900000000001</v>
      </c>
      <c r="E1090" s="2">
        <v>3.9786299999999997E-2</v>
      </c>
      <c r="F1090" s="2">
        <v>0.22308</v>
      </c>
      <c r="G1090" s="2">
        <v>0.30908000000000002</v>
      </c>
      <c r="H1090" s="2">
        <v>-0.15537899999999999</v>
      </c>
      <c r="I1090" s="2">
        <v>2.8618000000000001E-2</v>
      </c>
      <c r="J1090" s="2">
        <f t="shared" si="178"/>
        <v>0.37748429999999999</v>
      </c>
      <c r="K1090" s="2">
        <f t="shared" si="187"/>
        <v>40.387029030000001</v>
      </c>
      <c r="L1090" s="2">
        <f t="shared" si="179"/>
        <v>1195.1042917505472</v>
      </c>
      <c r="M1090" s="1">
        <f t="shared" si="180"/>
        <v>3.5811488173878391E+25</v>
      </c>
      <c r="N1090" s="2">
        <f t="shared" si="188"/>
        <v>1160.5712925417954</v>
      </c>
      <c r="O1090" s="2">
        <f t="shared" si="181"/>
        <v>40.323359119076031</v>
      </c>
      <c r="P1090" s="2">
        <f t="shared" si="182"/>
        <v>6.3669910923970008E-2</v>
      </c>
      <c r="Q1090" s="2">
        <f t="shared" si="183"/>
        <v>2.8449241862319979E-2</v>
      </c>
      <c r="R1090" s="2">
        <v>1299.7940638407301</v>
      </c>
      <c r="S1090" s="2">
        <f t="shared" si="184"/>
        <v>40.569372746063777</v>
      </c>
      <c r="T1090" s="2">
        <f t="shared" si="185"/>
        <v>-0.18234371606377664</v>
      </c>
      <c r="U1090" s="2">
        <f t="shared" si="186"/>
        <v>0.23333711042056263</v>
      </c>
    </row>
    <row r="1091" spans="1:21" x14ac:dyDescent="0.25">
      <c r="A1091">
        <v>3199</v>
      </c>
      <c r="B1091" s="2">
        <v>0.24972</v>
      </c>
      <c r="C1091" s="2">
        <v>1.16E-3</v>
      </c>
      <c r="D1091" s="2">
        <v>21.296099999999999</v>
      </c>
      <c r="E1091" s="2">
        <v>4.8957100000000003E-2</v>
      </c>
      <c r="F1091" s="2">
        <v>1.65143</v>
      </c>
      <c r="G1091" s="2">
        <v>0.38018000000000002</v>
      </c>
      <c r="H1091" s="2">
        <v>1.1853000000000001E-2</v>
      </c>
      <c r="I1091" s="2">
        <v>4.0124E-2</v>
      </c>
      <c r="J1091" s="2">
        <f t="shared" si="178"/>
        <v>0.46926110000000004</v>
      </c>
      <c r="K1091" s="2">
        <f t="shared" si="187"/>
        <v>40.69476032</v>
      </c>
      <c r="L1091" s="2">
        <f t="shared" si="179"/>
        <v>1377.0574654203479</v>
      </c>
      <c r="M1091" s="1">
        <f t="shared" si="180"/>
        <v>3.5910111738373946E+25</v>
      </c>
      <c r="N1091" s="2">
        <f t="shared" si="188"/>
        <v>1163.767464596024</v>
      </c>
      <c r="O1091" s="2">
        <f t="shared" si="181"/>
        <v>40.329331057361685</v>
      </c>
      <c r="P1091" s="2">
        <f t="shared" si="182"/>
        <v>0.36542926263831532</v>
      </c>
      <c r="Q1091" s="2">
        <f t="shared" si="183"/>
        <v>0.60642561118743898</v>
      </c>
      <c r="R1091" s="2">
        <v>1303.5216837848457</v>
      </c>
      <c r="S1091" s="2">
        <f t="shared" si="184"/>
        <v>40.575591299768689</v>
      </c>
      <c r="T1091" s="2">
        <f t="shared" si="185"/>
        <v>0.11916902023131115</v>
      </c>
      <c r="U1091" s="2">
        <f t="shared" si="186"/>
        <v>6.4490779880811366E-2</v>
      </c>
    </row>
    <row r="1092" spans="1:21" x14ac:dyDescent="0.25">
      <c r="A1092">
        <v>16106</v>
      </c>
      <c r="B1092" s="2">
        <v>0.24983</v>
      </c>
      <c r="C1092" s="2">
        <v>1.16E-3</v>
      </c>
      <c r="D1092" s="2">
        <v>20.804400000000001</v>
      </c>
      <c r="E1092" s="2">
        <v>6.7144400000000007E-2</v>
      </c>
      <c r="F1092" s="2">
        <v>-0.55748699999999995</v>
      </c>
      <c r="G1092" s="2">
        <v>0.39613999999999999</v>
      </c>
      <c r="H1092" s="2">
        <v>-0.140879</v>
      </c>
      <c r="I1092" s="2">
        <v>5.0472000000000003E-2</v>
      </c>
      <c r="J1092" s="2">
        <f t="shared" si="178"/>
        <v>0.5137564</v>
      </c>
      <c r="K1092" s="2">
        <f t="shared" si="187"/>
        <v>40.356400680999997</v>
      </c>
      <c r="L1092" s="2">
        <f t="shared" si="179"/>
        <v>1178.365818498974</v>
      </c>
      <c r="M1092" s="1">
        <f t="shared" si="180"/>
        <v>3.5927335427929186E+25</v>
      </c>
      <c r="N1092" s="2">
        <f t="shared" si="188"/>
        <v>1164.3256463602781</v>
      </c>
      <c r="O1092" s="2">
        <f t="shared" si="181"/>
        <v>40.330372318398965</v>
      </c>
      <c r="P1092" s="2">
        <f t="shared" si="182"/>
        <v>2.6028362601032029E-2</v>
      </c>
      <c r="Q1092" s="2">
        <f t="shared" si="183"/>
        <v>2.5667242066804217E-3</v>
      </c>
      <c r="R1092" s="2">
        <v>1304.1727429645664</v>
      </c>
      <c r="S1092" s="2">
        <f t="shared" si="184"/>
        <v>40.57667559634929</v>
      </c>
      <c r="T1092" s="2">
        <f t="shared" si="185"/>
        <v>-0.22027491534929311</v>
      </c>
      <c r="U1092" s="2">
        <f t="shared" si="186"/>
        <v>0.18382966507934392</v>
      </c>
    </row>
    <row r="1093" spans="1:21" x14ac:dyDescent="0.25">
      <c r="A1093">
        <v>15868</v>
      </c>
      <c r="B1093" s="2">
        <v>0.24986</v>
      </c>
      <c r="C1093" s="2">
        <v>1.0399999999999999E-3</v>
      </c>
      <c r="D1093" s="2">
        <v>20.756799999999998</v>
      </c>
      <c r="E1093" s="2">
        <v>4.15629E-2</v>
      </c>
      <c r="F1093" s="2">
        <v>0.32496999999999998</v>
      </c>
      <c r="G1093" s="2">
        <v>0.26817999999999997</v>
      </c>
      <c r="H1093" s="2">
        <v>-0.15065200000000001</v>
      </c>
      <c r="I1093" s="2">
        <v>3.7532000000000003E-2</v>
      </c>
      <c r="J1093" s="2">
        <f t="shared" si="178"/>
        <v>0.3472749</v>
      </c>
      <c r="K1093" s="2">
        <f t="shared" si="187"/>
        <v>40.469111349999999</v>
      </c>
      <c r="L1093" s="2">
        <f t="shared" si="179"/>
        <v>1241.1442796877438</v>
      </c>
      <c r="M1093" s="1">
        <f t="shared" si="180"/>
        <v>3.5932032988760148E+25</v>
      </c>
      <c r="N1093" s="2">
        <f t="shared" si="188"/>
        <v>1164.4778839388705</v>
      </c>
      <c r="O1093" s="2">
        <f t="shared" si="181"/>
        <v>40.330656223586992</v>
      </c>
      <c r="P1093" s="2">
        <f t="shared" si="182"/>
        <v>0.13845512641300672</v>
      </c>
      <c r="Q1093" s="2">
        <f t="shared" si="183"/>
        <v>0.15895393774780225</v>
      </c>
      <c r="R1093" s="2">
        <v>1304.3503151280363</v>
      </c>
      <c r="S1093" s="2">
        <f t="shared" si="184"/>
        <v>40.576971237250817</v>
      </c>
      <c r="T1093" s="2">
        <f t="shared" si="185"/>
        <v>-0.10785988725081808</v>
      </c>
      <c r="U1093" s="2">
        <f t="shared" si="186"/>
        <v>9.6465747532559626E-2</v>
      </c>
    </row>
    <row r="1094" spans="1:21" x14ac:dyDescent="0.25">
      <c r="A1094">
        <v>520077</v>
      </c>
      <c r="B1094" s="2">
        <v>0.25019000000000002</v>
      </c>
      <c r="C1094" s="2">
        <v>1.005E-2</v>
      </c>
      <c r="D1094" s="2">
        <v>21.297899999999998</v>
      </c>
      <c r="E1094" s="2">
        <v>4.72997E-2</v>
      </c>
      <c r="F1094" s="2">
        <v>-1.6320300000000001</v>
      </c>
      <c r="G1094" s="2">
        <v>0.38807000000000003</v>
      </c>
      <c r="H1094" s="2">
        <v>-0.119087</v>
      </c>
      <c r="I1094" s="2">
        <v>4.0146000000000001E-2</v>
      </c>
      <c r="J1094" s="2">
        <f t="shared" si="178"/>
        <v>0.47551570000000004</v>
      </c>
      <c r="K1094" s="2">
        <f t="shared" si="187"/>
        <v>40.623733899999998</v>
      </c>
      <c r="L1094" s="2">
        <f t="shared" si="179"/>
        <v>1332.7441349883429</v>
      </c>
      <c r="M1094" s="1">
        <f t="shared" si="180"/>
        <v>3.5983711557993575E+25</v>
      </c>
      <c r="N1094" s="2">
        <f t="shared" si="188"/>
        <v>1166.152672308478</v>
      </c>
      <c r="O1094" s="2">
        <f t="shared" si="181"/>
        <v>40.33377705915025</v>
      </c>
      <c r="P1094" s="2">
        <f t="shared" si="182"/>
        <v>0.28995684084974727</v>
      </c>
      <c r="Q1094" s="2">
        <f t="shared" si="183"/>
        <v>0.37182363963197113</v>
      </c>
      <c r="R1094" s="2">
        <v>1306.303907818756</v>
      </c>
      <c r="S1094" s="2">
        <f t="shared" si="184"/>
        <v>40.580221130233106</v>
      </c>
      <c r="T1094" s="2">
        <f t="shared" si="185"/>
        <v>4.3512769766891779E-2</v>
      </c>
      <c r="U1094" s="2">
        <f t="shared" si="186"/>
        <v>8.373436603686479E-3</v>
      </c>
    </row>
    <row r="1095" spans="1:21" x14ac:dyDescent="0.25">
      <c r="A1095">
        <v>390449</v>
      </c>
      <c r="B1095" s="2">
        <v>0.25022</v>
      </c>
      <c r="C1095" s="2">
        <v>1.005E-2</v>
      </c>
      <c r="D1095" s="2">
        <v>21.1005</v>
      </c>
      <c r="E1095" s="2">
        <v>3.5082299999999997E-2</v>
      </c>
      <c r="F1095" s="2">
        <v>-8.5034999999999999E-2</v>
      </c>
      <c r="G1095" s="2">
        <v>0.21539</v>
      </c>
      <c r="H1095" s="2">
        <v>-2.8348999999999999E-2</v>
      </c>
      <c r="I1095" s="2">
        <v>2.6453000000000001E-2</v>
      </c>
      <c r="J1095" s="2">
        <f t="shared" ref="J1095:J1158" si="189">PeakMagnitudeError+StretchError+ColorError</f>
        <v>0.27692529999999999</v>
      </c>
      <c r="K1095" s="2">
        <f t="shared" si="187"/>
        <v>40.369732225</v>
      </c>
      <c r="L1095" s="2">
        <f t="shared" ref="L1095:L1158" si="190">10^((ObservedDistanceModuli-25)/5)</f>
        <v>1185.6225341749762</v>
      </c>
      <c r="M1095" s="1">
        <f t="shared" ref="M1095:M1158" si="191">-(RedShift*Age*(-2*InitialTangentVelocity+UniverseAcceleration*Age))/(2+RedShift)*(1+RedShift)</f>
        <v>3.5988410100574518E+25</v>
      </c>
      <c r="N1095" s="2">
        <f t="shared" si="188"/>
        <v>1166.3049417034206</v>
      </c>
      <c r="O1095" s="2">
        <f t="shared" ref="O1095:O1158" si="192">(LOG10(T2LuminousDistance)*5+25)</f>
        <v>40.334060578806437</v>
      </c>
      <c r="P1095" s="2">
        <f t="shared" ref="P1095:P1158" si="193">ObservedDistanceModuli-T2DistanceModuli</f>
        <v>3.5671646193563333E-2</v>
      </c>
      <c r="Q1095" s="2">
        <f t="shared" ref="Q1095:Q1158" si="194">(ObservedDistanceModuli-T2DistanceModuli)^2/TotalError^2</f>
        <v>1.659285178783736E-2</v>
      </c>
      <c r="R1095" s="2">
        <v>1306.4815343218615</v>
      </c>
      <c r="S1095" s="2">
        <f t="shared" ref="S1095:S1158" si="195">(LOG10(ΛCDMLuminousDistance)*5+25)</f>
        <v>40.58051637916175</v>
      </c>
      <c r="T1095" s="2">
        <f t="shared" ref="T1095:T1158" si="196">ObservedDistanceModuli-ΛCDMDistanceModuli</f>
        <v>-0.21078415416175034</v>
      </c>
      <c r="U1095" s="2">
        <f t="shared" ref="U1095:U1158" si="197">(ObservedDistanceModuli-ΛCDMDistanceModuli)^2/TotalError^2</f>
        <v>0.57936285693005607</v>
      </c>
    </row>
    <row r="1096" spans="1:21" x14ac:dyDescent="0.25">
      <c r="A1096">
        <v>13689</v>
      </c>
      <c r="B1096" s="2">
        <v>0.25042999999999999</v>
      </c>
      <c r="C1096" s="2">
        <v>1.0399999999999999E-3</v>
      </c>
      <c r="D1096" s="2">
        <v>20.7089</v>
      </c>
      <c r="E1096" s="2">
        <v>4.3254899999999999E-2</v>
      </c>
      <c r="F1096" s="2">
        <v>1.1693100000000001</v>
      </c>
      <c r="G1096" s="2">
        <v>0.38939000000000001</v>
      </c>
      <c r="H1096" s="2">
        <v>-0.14885599999999999</v>
      </c>
      <c r="I1096" s="2">
        <v>3.7926000000000001E-2</v>
      </c>
      <c r="J1096" s="2">
        <f t="shared" si="189"/>
        <v>0.47057090000000001</v>
      </c>
      <c r="K1096" s="2">
        <f t="shared" si="187"/>
        <v>40.539707849999999</v>
      </c>
      <c r="L1096" s="2">
        <f t="shared" si="190"/>
        <v>1282.158069444411</v>
      </c>
      <c r="M1096" s="1">
        <f t="shared" si="191"/>
        <v>3.6021302188612358E+25</v>
      </c>
      <c r="N1096" s="2">
        <f t="shared" si="188"/>
        <v>1167.3709016809319</v>
      </c>
      <c r="O1096" s="2">
        <f t="shared" si="192"/>
        <v>40.33604431862048</v>
      </c>
      <c r="P1096" s="2">
        <f t="shared" si="193"/>
        <v>0.20366353137951876</v>
      </c>
      <c r="Q1096" s="2">
        <f t="shared" si="194"/>
        <v>0.18731666014510859</v>
      </c>
      <c r="R1096" s="2">
        <v>1307.7250465952202</v>
      </c>
      <c r="S1096" s="2">
        <f t="shared" si="195"/>
        <v>40.582582208860032</v>
      </c>
      <c r="T1096" s="2">
        <f t="shared" si="196"/>
        <v>-4.2874358860032658E-2</v>
      </c>
      <c r="U1096" s="2">
        <f t="shared" si="197"/>
        <v>8.3012815414872619E-3</v>
      </c>
    </row>
    <row r="1097" spans="1:21" x14ac:dyDescent="0.25">
      <c r="A1097">
        <v>5717</v>
      </c>
      <c r="B1097" s="2">
        <v>0.25051000000000001</v>
      </c>
      <c r="C1097" s="2">
        <v>1.16E-3</v>
      </c>
      <c r="D1097" s="2">
        <v>21.0808</v>
      </c>
      <c r="E1097" s="2">
        <v>4.6003799999999997E-2</v>
      </c>
      <c r="F1097" s="2">
        <v>1.2813099999999999</v>
      </c>
      <c r="G1097" s="2">
        <v>0.43529000000000001</v>
      </c>
      <c r="H1097" s="2">
        <v>-4.3457000000000003E-2</v>
      </c>
      <c r="I1097" s="2">
        <v>3.9398000000000002E-2</v>
      </c>
      <c r="J1097" s="2">
        <f t="shared" si="189"/>
        <v>0.52069180000000004</v>
      </c>
      <c r="K1097" s="2">
        <f t="shared" si="187"/>
        <v>40.598172980000001</v>
      </c>
      <c r="L1097" s="2">
        <f t="shared" si="190"/>
        <v>1317.1480583431837</v>
      </c>
      <c r="M1097" s="1">
        <f t="shared" si="191"/>
        <v>3.6033833561828748E+25</v>
      </c>
      <c r="N1097" s="2">
        <f t="shared" si="188"/>
        <v>1167.777015829008</v>
      </c>
      <c r="O1097" s="2">
        <f t="shared" si="192"/>
        <v>40.336799616107157</v>
      </c>
      <c r="P1097" s="2">
        <f t="shared" si="193"/>
        <v>0.26137336389284371</v>
      </c>
      <c r="Q1097" s="2">
        <f t="shared" si="194"/>
        <v>0.2519771606799493</v>
      </c>
      <c r="R1097" s="2">
        <v>1308.1988238946178</v>
      </c>
      <c r="S1097" s="2">
        <f t="shared" si="195"/>
        <v>40.583368771769415</v>
      </c>
      <c r="T1097" s="2">
        <f t="shared" si="196"/>
        <v>1.4804208230586369E-2</v>
      </c>
      <c r="U1097" s="2">
        <f t="shared" si="197"/>
        <v>8.0836759102329199E-4</v>
      </c>
    </row>
    <row r="1098" spans="1:21" x14ac:dyDescent="0.25">
      <c r="A1098">
        <v>500004</v>
      </c>
      <c r="B1098" s="2">
        <v>0.25063000000000002</v>
      </c>
      <c r="C1098" s="2">
        <v>1.4400000000000001E-3</v>
      </c>
      <c r="D1098" s="2">
        <v>20.724799999999998</v>
      </c>
      <c r="E1098" s="2">
        <v>6.7126199999999997E-2</v>
      </c>
      <c r="F1098" s="2">
        <v>0.60718000000000005</v>
      </c>
      <c r="G1098" s="2">
        <v>0.35894999999999999</v>
      </c>
      <c r="H1098" s="2">
        <v>-0.104354</v>
      </c>
      <c r="I1098" s="2">
        <v>4.2101E-2</v>
      </c>
      <c r="J1098" s="2">
        <f t="shared" si="189"/>
        <v>0.46817720000000002</v>
      </c>
      <c r="K1098" s="2">
        <f t="shared" si="187"/>
        <v>40.333683479999998</v>
      </c>
      <c r="L1098" s="2">
        <f t="shared" si="190"/>
        <v>1166.1024182853209</v>
      </c>
      <c r="M1098" s="1">
        <f t="shared" si="191"/>
        <v>3.6052631711762163E+25</v>
      </c>
      <c r="N1098" s="2">
        <f t="shared" si="188"/>
        <v>1168.3862223791432</v>
      </c>
      <c r="O1098" s="2">
        <f t="shared" si="192"/>
        <v>40.337932135636322</v>
      </c>
      <c r="P1098" s="2">
        <f t="shared" si="193"/>
        <v>-4.2486556363243722E-3</v>
      </c>
      <c r="Q1098" s="2">
        <f t="shared" si="194"/>
        <v>8.2353591521360203E-5</v>
      </c>
      <c r="R1098" s="2">
        <v>1308.9095501830666</v>
      </c>
      <c r="S1098" s="2">
        <f t="shared" si="195"/>
        <v>40.584548182281651</v>
      </c>
      <c r="T1098" s="2">
        <f t="shared" si="196"/>
        <v>-0.25086470228165325</v>
      </c>
      <c r="U1098" s="2">
        <f t="shared" si="197"/>
        <v>0.28711679484230951</v>
      </c>
    </row>
    <row r="1099" spans="1:21" x14ac:dyDescent="0.25">
      <c r="A1099">
        <v>16213</v>
      </c>
      <c r="B1099" s="2">
        <v>0.25090000000000001</v>
      </c>
      <c r="C1099" s="2">
        <v>5.11E-3</v>
      </c>
      <c r="D1099" s="2">
        <v>20.8704</v>
      </c>
      <c r="E1099" s="2">
        <v>4.0602300000000001E-2</v>
      </c>
      <c r="F1099" s="2">
        <v>0.28206999999999999</v>
      </c>
      <c r="G1099" s="2">
        <v>0.44257000000000002</v>
      </c>
      <c r="H1099" s="2">
        <v>-9.9282999999999996E-2</v>
      </c>
      <c r="I1099" s="2">
        <v>3.8781999999999997E-2</v>
      </c>
      <c r="J1099" s="2">
        <f t="shared" si="189"/>
        <v>0.52195429999999998</v>
      </c>
      <c r="K1099" s="2">
        <f t="shared" si="187"/>
        <v>40.415620079999997</v>
      </c>
      <c r="L1099" s="2">
        <f t="shared" si="190"/>
        <v>1210.943878159954</v>
      </c>
      <c r="M1099" s="1">
        <f t="shared" si="191"/>
        <v>3.6094932330966126E+25</v>
      </c>
      <c r="N1099" s="2">
        <f t="shared" si="188"/>
        <v>1169.7570920862745</v>
      </c>
      <c r="O1099" s="2">
        <f t="shared" si="192"/>
        <v>40.340478434717959</v>
      </c>
      <c r="P1099" s="2">
        <f t="shared" si="193"/>
        <v>7.5141645282037928E-2</v>
      </c>
      <c r="Q1099" s="2">
        <f t="shared" si="194"/>
        <v>2.0725090732176467E-2</v>
      </c>
      <c r="R1099" s="2">
        <v>1310.5089490185587</v>
      </c>
      <c r="S1099" s="2">
        <f t="shared" si="195"/>
        <v>40.587199954708055</v>
      </c>
      <c r="T1099" s="2">
        <f t="shared" si="196"/>
        <v>-0.17157987470805836</v>
      </c>
      <c r="U1099" s="2">
        <f t="shared" si="197"/>
        <v>0.108060689218745</v>
      </c>
    </row>
    <row r="1100" spans="1:21" x14ac:dyDescent="0.25">
      <c r="A1100">
        <v>17552</v>
      </c>
      <c r="B1100" s="2">
        <v>0.25198999999999999</v>
      </c>
      <c r="C1100" s="2">
        <v>1.0399999999999999E-3</v>
      </c>
      <c r="D1100" s="2">
        <v>21.063199999999998</v>
      </c>
      <c r="E1100" s="2">
        <v>4.93491E-2</v>
      </c>
      <c r="F1100" s="2">
        <v>1.3118700000000001</v>
      </c>
      <c r="G1100" s="2">
        <v>0.42257</v>
      </c>
      <c r="H1100" s="2">
        <v>9.0499999999999999E-4</v>
      </c>
      <c r="I1100" s="2">
        <v>4.3251999999999999E-2</v>
      </c>
      <c r="J1100" s="2">
        <f t="shared" si="189"/>
        <v>0.51517109999999999</v>
      </c>
      <c r="K1100" s="2">
        <f t="shared" si="187"/>
        <v>40.446212240000001</v>
      </c>
      <c r="L1100" s="2">
        <f t="shared" si="190"/>
        <v>1228.1246491881197</v>
      </c>
      <c r="M1100" s="1">
        <f t="shared" si="191"/>
        <v>3.6265768771470125E+25</v>
      </c>
      <c r="N1100" s="2">
        <f t="shared" si="188"/>
        <v>1175.2935240716279</v>
      </c>
      <c r="O1100" s="2">
        <f t="shared" si="192"/>
        <v>40.350731715868712</v>
      </c>
      <c r="P1100" s="2">
        <f t="shared" si="193"/>
        <v>9.5480524131289712E-2</v>
      </c>
      <c r="Q1100" s="2">
        <f t="shared" si="194"/>
        <v>3.4349989183293093E-2</v>
      </c>
      <c r="R1100" s="2">
        <v>1316.9695052540208</v>
      </c>
      <c r="S1100" s="2">
        <f t="shared" si="195"/>
        <v>40.597878594424579</v>
      </c>
      <c r="T1100" s="2">
        <f t="shared" si="196"/>
        <v>-0.15166635442457732</v>
      </c>
      <c r="U1100" s="2">
        <f t="shared" si="197"/>
        <v>8.6671340095544405E-2</v>
      </c>
    </row>
    <row r="1101" spans="1:21" x14ac:dyDescent="0.25">
      <c r="A1101">
        <v>310161</v>
      </c>
      <c r="B1101" s="2">
        <v>0.25259999999999999</v>
      </c>
      <c r="C1101" s="2">
        <v>1.4499999999999999E-3</v>
      </c>
      <c r="D1101" s="2">
        <v>21.13</v>
      </c>
      <c r="E1101" s="2">
        <v>3.7844200000000001E-2</v>
      </c>
      <c r="F1101" s="2">
        <v>0.13553999999999999</v>
      </c>
      <c r="G1101" s="2">
        <v>0.17707999999999999</v>
      </c>
      <c r="H1101" s="2">
        <v>-3.7725000000000002E-2</v>
      </c>
      <c r="I1101" s="2">
        <v>2.7299E-2</v>
      </c>
      <c r="J1101" s="2">
        <f t="shared" si="189"/>
        <v>0.24222319999999997</v>
      </c>
      <c r="K1101" s="2">
        <f t="shared" si="187"/>
        <v>40.46100363</v>
      </c>
      <c r="L1101" s="2">
        <f t="shared" si="190"/>
        <v>1236.5188064072202</v>
      </c>
      <c r="M1101" s="1">
        <f t="shared" si="191"/>
        <v>3.6361421505725571E+25</v>
      </c>
      <c r="N1101" s="2">
        <f t="shared" si="188"/>
        <v>1178.3934180746639</v>
      </c>
      <c r="O1101" s="2">
        <f t="shared" si="192"/>
        <v>40.356451540431202</v>
      </c>
      <c r="P1101" s="2">
        <f t="shared" si="193"/>
        <v>0.10455208956879858</v>
      </c>
      <c r="Q1101" s="2">
        <f t="shared" si="194"/>
        <v>0.18630905348227778</v>
      </c>
      <c r="R1101" s="2">
        <v>1320.587648759147</v>
      </c>
      <c r="S1101" s="2">
        <f t="shared" si="195"/>
        <v>40.603836155352717</v>
      </c>
      <c r="T1101" s="2">
        <f t="shared" si="196"/>
        <v>-0.14283252535271629</v>
      </c>
      <c r="U1101" s="2">
        <f t="shared" si="197"/>
        <v>0.34771446280909563</v>
      </c>
    </row>
    <row r="1102" spans="1:21" x14ac:dyDescent="0.25">
      <c r="A1102">
        <v>9032</v>
      </c>
      <c r="B1102" s="2">
        <v>0.25259999999999999</v>
      </c>
      <c r="C1102" s="2">
        <v>1.16E-3</v>
      </c>
      <c r="D1102" s="2">
        <v>21.111799999999999</v>
      </c>
      <c r="E1102" s="2">
        <v>7.3205500000000007E-2</v>
      </c>
      <c r="F1102" s="2">
        <v>0.87783999999999995</v>
      </c>
      <c r="G1102" s="2">
        <v>0.62190999999999996</v>
      </c>
      <c r="H1102" s="2">
        <v>2.3192999999999998E-2</v>
      </c>
      <c r="I1102" s="2">
        <v>5.2962000000000002E-2</v>
      </c>
      <c r="J1102" s="2">
        <f t="shared" si="189"/>
        <v>0.74807749999999995</v>
      </c>
      <c r="K1102" s="2">
        <f t="shared" si="187"/>
        <v>40.36124839</v>
      </c>
      <c r="L1102" s="2">
        <f t="shared" si="190"/>
        <v>1180.9994027934827</v>
      </c>
      <c r="M1102" s="1">
        <f t="shared" si="191"/>
        <v>3.6361421505725571E+25</v>
      </c>
      <c r="N1102" s="2">
        <f t="shared" si="188"/>
        <v>1178.3934180746639</v>
      </c>
      <c r="O1102" s="2">
        <f t="shared" si="192"/>
        <v>40.356451540431202</v>
      </c>
      <c r="P1102" s="2">
        <f t="shared" si="193"/>
        <v>4.7968495687982227E-3</v>
      </c>
      <c r="Q1102" s="2">
        <f t="shared" si="194"/>
        <v>4.1116772105586664E-5</v>
      </c>
      <c r="R1102" s="2">
        <v>1320.587648759147</v>
      </c>
      <c r="S1102" s="2">
        <f t="shared" si="195"/>
        <v>40.603836155352717</v>
      </c>
      <c r="T1102" s="2">
        <f t="shared" si="196"/>
        <v>-0.24258776535271664</v>
      </c>
      <c r="U1102" s="2">
        <f t="shared" si="197"/>
        <v>0.10515855326244478</v>
      </c>
    </row>
    <row r="1103" spans="1:21" x14ac:dyDescent="0.25">
      <c r="A1103">
        <v>34</v>
      </c>
      <c r="B1103" s="2">
        <v>0.25330000000000003</v>
      </c>
      <c r="C1103" s="2">
        <v>1.4499999999999999E-3</v>
      </c>
      <c r="D1103" s="2">
        <v>20.707899999999999</v>
      </c>
      <c r="E1103" s="2">
        <v>3.32041E-2</v>
      </c>
      <c r="F1103" s="2">
        <v>1.00288</v>
      </c>
      <c r="G1103" s="2">
        <v>0.37069000000000002</v>
      </c>
      <c r="H1103" s="2">
        <v>-0.11966599999999999</v>
      </c>
      <c r="I1103" s="2">
        <v>2.5812999999999999E-2</v>
      </c>
      <c r="J1103" s="2">
        <f t="shared" si="189"/>
        <v>0.42970710000000001</v>
      </c>
      <c r="K1103" s="2">
        <f t="shared" si="187"/>
        <v>40.422877939999999</v>
      </c>
      <c r="L1103" s="2">
        <f t="shared" si="190"/>
        <v>1214.9980698130389</v>
      </c>
      <c r="M1103" s="1">
        <f t="shared" si="191"/>
        <v>3.6471228472974841E+25</v>
      </c>
      <c r="N1103" s="2">
        <f t="shared" si="188"/>
        <v>1181.9520195293651</v>
      </c>
      <c r="O1103" s="2">
        <f t="shared" si="192"/>
        <v>40.362999235194138</v>
      </c>
      <c r="P1103" s="2">
        <f t="shared" si="193"/>
        <v>5.9878704805861105E-2</v>
      </c>
      <c r="Q1103" s="2">
        <f t="shared" si="194"/>
        <v>1.9417787168461566E-2</v>
      </c>
      <c r="R1103" s="2">
        <v>1324.741916049255</v>
      </c>
      <c r="S1103" s="2">
        <f t="shared" si="195"/>
        <v>40.610656390031998</v>
      </c>
      <c r="T1103" s="2">
        <f t="shared" si="196"/>
        <v>-0.187778450031999</v>
      </c>
      <c r="U1103" s="2">
        <f t="shared" si="197"/>
        <v>0.19096177414205942</v>
      </c>
    </row>
    <row r="1104" spans="1:21" x14ac:dyDescent="0.25">
      <c r="A1104">
        <v>17464</v>
      </c>
      <c r="B1104" s="2">
        <v>0.25358000000000003</v>
      </c>
      <c r="C1104" s="2">
        <v>1.16E-3</v>
      </c>
      <c r="D1104" s="2">
        <v>20.8385</v>
      </c>
      <c r="E1104" s="2">
        <v>4.2615399999999998E-2</v>
      </c>
      <c r="F1104" s="2">
        <v>0.20596999999999999</v>
      </c>
      <c r="G1104" s="2">
        <v>0.62314000000000003</v>
      </c>
      <c r="H1104" s="2">
        <v>4.6591E-2</v>
      </c>
      <c r="I1104" s="2">
        <v>4.1665000000000001E-2</v>
      </c>
      <c r="J1104" s="2">
        <f t="shared" si="189"/>
        <v>0.70742039999999995</v>
      </c>
      <c r="K1104" s="2">
        <f t="shared" si="187"/>
        <v>39.915947759999995</v>
      </c>
      <c r="L1104" s="2">
        <f t="shared" si="190"/>
        <v>962.03207490867123</v>
      </c>
      <c r="M1104" s="1">
        <f t="shared" si="191"/>
        <v>3.6515163679748999E+25</v>
      </c>
      <c r="N1104" s="2">
        <f t="shared" si="188"/>
        <v>1183.3758626119647</v>
      </c>
      <c r="O1104" s="2">
        <f t="shared" si="192"/>
        <v>40.365613533504444</v>
      </c>
      <c r="P1104" s="2">
        <f t="shared" si="193"/>
        <v>-0.44966577350444936</v>
      </c>
      <c r="Q1104" s="2">
        <f t="shared" si="194"/>
        <v>0.40404013326706495</v>
      </c>
      <c r="R1104" s="2">
        <v>1326.4043105490346</v>
      </c>
      <c r="S1104" s="2">
        <f t="shared" si="195"/>
        <v>40.613379622894001</v>
      </c>
      <c r="T1104" s="2">
        <f t="shared" si="196"/>
        <v>-0.69743186289400683</v>
      </c>
      <c r="U1104" s="2">
        <f t="shared" si="197"/>
        <v>0.97196004039206385</v>
      </c>
    </row>
    <row r="1105" spans="1:21" x14ac:dyDescent="0.25">
      <c r="A1105">
        <v>5736</v>
      </c>
      <c r="B1105" s="2">
        <v>0.25407000000000002</v>
      </c>
      <c r="C1105" s="2">
        <v>5.11E-3</v>
      </c>
      <c r="D1105" s="2">
        <v>21.155200000000001</v>
      </c>
      <c r="E1105" s="2">
        <v>4.3174499999999998E-2</v>
      </c>
      <c r="F1105" s="2">
        <v>-0.18853</v>
      </c>
      <c r="G1105" s="2">
        <v>0.31690000000000002</v>
      </c>
      <c r="H1105" s="2">
        <v>-9.58E-3</v>
      </c>
      <c r="I1105" s="2">
        <v>3.6259E-2</v>
      </c>
      <c r="J1105" s="2">
        <f t="shared" si="189"/>
        <v>0.39633350000000001</v>
      </c>
      <c r="K1105" s="2">
        <f t="shared" si="187"/>
        <v>40.350471490000004</v>
      </c>
      <c r="L1105" s="2">
        <f t="shared" si="190"/>
        <v>1175.1526871667347</v>
      </c>
      <c r="M1105" s="1">
        <f t="shared" si="191"/>
        <v>3.6592067357794105E+25</v>
      </c>
      <c r="N1105" s="2">
        <f t="shared" si="188"/>
        <v>1185.8681410840761</v>
      </c>
      <c r="O1105" s="2">
        <f t="shared" si="192"/>
        <v>40.370182008449852</v>
      </c>
      <c r="P1105" s="2">
        <f t="shared" si="193"/>
        <v>-1.971051844984828E-2</v>
      </c>
      <c r="Q1105" s="2">
        <f t="shared" si="194"/>
        <v>2.4732870894025889E-3</v>
      </c>
      <c r="R1105" s="2">
        <v>1329.3144457654835</v>
      </c>
      <c r="S1105" s="2">
        <f t="shared" si="195"/>
        <v>40.618138621447443</v>
      </c>
      <c r="T1105" s="2">
        <f t="shared" si="196"/>
        <v>-0.26766713144743903</v>
      </c>
      <c r="U1105" s="2">
        <f t="shared" si="197"/>
        <v>0.45610887650543303</v>
      </c>
    </row>
    <row r="1106" spans="1:21" x14ac:dyDescent="0.25">
      <c r="A1106">
        <v>1336480</v>
      </c>
      <c r="B1106" s="2">
        <v>0.25616</v>
      </c>
      <c r="C1106" s="2">
        <v>1.16E-3</v>
      </c>
      <c r="D1106" s="2">
        <v>21.386399999999998</v>
      </c>
      <c r="E1106" s="2">
        <v>4.5171200000000002E-2</v>
      </c>
      <c r="F1106" s="2">
        <v>-0.142041</v>
      </c>
      <c r="G1106" s="2">
        <v>0.30306</v>
      </c>
      <c r="H1106" s="2">
        <v>-9.7979999999999994E-3</v>
      </c>
      <c r="I1106" s="2">
        <v>3.7239000000000001E-2</v>
      </c>
      <c r="J1106" s="2">
        <f t="shared" si="189"/>
        <v>0.38547020000000004</v>
      </c>
      <c r="K1106" s="2">
        <f t="shared" si="187"/>
        <v>40.589187713000001</v>
      </c>
      <c r="L1106" s="2">
        <f t="shared" si="190"/>
        <v>1311.7091335915213</v>
      </c>
      <c r="M1106" s="1">
        <f t="shared" si="191"/>
        <v>3.6920328679648715E+25</v>
      </c>
      <c r="N1106" s="2">
        <f t="shared" si="188"/>
        <v>1196.5063660231383</v>
      </c>
      <c r="O1106" s="2">
        <f t="shared" si="192"/>
        <v>40.389575068116969</v>
      </c>
      <c r="P1106" s="2">
        <f t="shared" si="193"/>
        <v>0.19961264488303243</v>
      </c>
      <c r="Q1106" s="2">
        <f t="shared" si="194"/>
        <v>0.26816029820582399</v>
      </c>
      <c r="R1106" s="2">
        <v>1341.7405502979389</v>
      </c>
      <c r="S1106" s="2">
        <f t="shared" si="195"/>
        <v>40.638342726454908</v>
      </c>
      <c r="T1106" s="2">
        <f t="shared" si="196"/>
        <v>-4.9155013454907248E-2</v>
      </c>
      <c r="U1106" s="2">
        <f t="shared" si="197"/>
        <v>1.6261253504517605E-2</v>
      </c>
    </row>
    <row r="1107" spans="1:21" x14ac:dyDescent="0.25">
      <c r="A1107">
        <v>1112</v>
      </c>
      <c r="B1107" s="2">
        <v>0.25619999999999998</v>
      </c>
      <c r="C1107" s="2">
        <v>1.0499999999999999E-3</v>
      </c>
      <c r="D1107" s="2">
        <v>21.294599999999999</v>
      </c>
      <c r="E1107" s="2">
        <v>6.6276600000000005E-2</v>
      </c>
      <c r="F1107" s="2">
        <v>-0.60814500000000005</v>
      </c>
      <c r="G1107" s="2">
        <v>0.72043999999999997</v>
      </c>
      <c r="H1107" s="2">
        <v>-1.7905999999999998E-2</v>
      </c>
      <c r="I1107" s="2">
        <v>5.3419000000000001E-2</v>
      </c>
      <c r="J1107" s="2">
        <f t="shared" si="189"/>
        <v>0.84013559999999998</v>
      </c>
      <c r="K1107" s="2">
        <f t="shared" si="187"/>
        <v>40.454248464999999</v>
      </c>
      <c r="L1107" s="2">
        <f t="shared" si="190"/>
        <v>1232.6781360769635</v>
      </c>
      <c r="M1107" s="1">
        <f t="shared" si="191"/>
        <v>3.6926615037432667E+25</v>
      </c>
      <c r="N1107" s="2">
        <f t="shared" si="188"/>
        <v>1196.7100930043596</v>
      </c>
      <c r="O1107" s="2">
        <f t="shared" si="192"/>
        <v>40.389944769334917</v>
      </c>
      <c r="P1107" s="2">
        <f t="shared" si="193"/>
        <v>6.4303695665081761E-2</v>
      </c>
      <c r="Q1107" s="2">
        <f t="shared" si="194"/>
        <v>5.8583200061004346E-3</v>
      </c>
      <c r="R1107" s="2">
        <v>1341.9785833473425</v>
      </c>
      <c r="S1107" s="2">
        <f t="shared" si="195"/>
        <v>40.638727924886595</v>
      </c>
      <c r="T1107" s="2">
        <f t="shared" si="196"/>
        <v>-0.18447945988659598</v>
      </c>
      <c r="U1107" s="2">
        <f t="shared" si="197"/>
        <v>4.821667529635331E-2</v>
      </c>
    </row>
    <row r="1108" spans="1:21" x14ac:dyDescent="0.25">
      <c r="A1108">
        <v>17340</v>
      </c>
      <c r="B1108" s="2">
        <v>0.25636999999999999</v>
      </c>
      <c r="C1108" s="2">
        <v>1.0499999999999999E-3</v>
      </c>
      <c r="D1108" s="2">
        <v>21.066500000000001</v>
      </c>
      <c r="E1108" s="2">
        <v>5.2280899999999998E-2</v>
      </c>
      <c r="F1108" s="2">
        <v>-4.5383E-2</v>
      </c>
      <c r="G1108" s="2">
        <v>0.44797999999999999</v>
      </c>
      <c r="H1108" s="2">
        <v>-3.4589999999999998E-3</v>
      </c>
      <c r="I1108" s="2">
        <v>4.3435000000000001E-2</v>
      </c>
      <c r="J1108" s="2">
        <f t="shared" si="189"/>
        <v>0.54369590000000001</v>
      </c>
      <c r="K1108" s="2">
        <f t="shared" si="187"/>
        <v>40.263655369000006</v>
      </c>
      <c r="L1108" s="2">
        <f t="shared" si="190"/>
        <v>1129.096532838563</v>
      </c>
      <c r="M1108" s="1">
        <f t="shared" si="191"/>
        <v>3.6953333667249892E+25</v>
      </c>
      <c r="N1108" s="2">
        <f t="shared" si="188"/>
        <v>1197.5759848263178</v>
      </c>
      <c r="O1108" s="2">
        <f t="shared" si="192"/>
        <v>40.391515392244514</v>
      </c>
      <c r="P1108" s="2">
        <f t="shared" si="193"/>
        <v>-0.12786002324450862</v>
      </c>
      <c r="Q1108" s="2">
        <f t="shared" si="194"/>
        <v>5.5304114380357178E-2</v>
      </c>
      <c r="R1108" s="2">
        <v>1342.9903129150493</v>
      </c>
      <c r="S1108" s="2">
        <f t="shared" si="195"/>
        <v>40.64036440041464</v>
      </c>
      <c r="T1108" s="2">
        <f t="shared" si="196"/>
        <v>-0.37670903141463441</v>
      </c>
      <c r="U1108" s="2">
        <f t="shared" si="197"/>
        <v>0.48006489446879674</v>
      </c>
    </row>
    <row r="1109" spans="1:21" x14ac:dyDescent="0.25">
      <c r="A1109">
        <v>9457</v>
      </c>
      <c r="B1109" s="2">
        <v>0.25683</v>
      </c>
      <c r="C1109" s="2">
        <v>1.0499999999999999E-3</v>
      </c>
      <c r="D1109" s="2">
        <v>21.204899999999999</v>
      </c>
      <c r="E1109" s="2">
        <v>8.18276E-2</v>
      </c>
      <c r="F1109" s="2">
        <v>-0.33417799999999998</v>
      </c>
      <c r="G1109" s="2">
        <v>0.60311999999999999</v>
      </c>
      <c r="H1109" s="2">
        <v>-1.6896000000000001E-2</v>
      </c>
      <c r="I1109" s="2">
        <v>6.1004999999999997E-2</v>
      </c>
      <c r="J1109" s="2">
        <f t="shared" si="189"/>
        <v>0.74595259999999997</v>
      </c>
      <c r="K1109" s="2">
        <f t="shared" si="187"/>
        <v>40.401660313999997</v>
      </c>
      <c r="L1109" s="2">
        <f t="shared" si="190"/>
        <v>1203.1840409564568</v>
      </c>
      <c r="M1109" s="1">
        <f t="shared" si="191"/>
        <v>3.7025644195494146E+25</v>
      </c>
      <c r="N1109" s="2">
        <f t="shared" si="188"/>
        <v>1199.9194094508782</v>
      </c>
      <c r="O1109" s="2">
        <f t="shared" si="192"/>
        <v>40.395760391879335</v>
      </c>
      <c r="P1109" s="2">
        <f t="shared" si="193"/>
        <v>5.8999221206619268E-3</v>
      </c>
      <c r="Q1109" s="2">
        <f t="shared" si="194"/>
        <v>6.2556161747606481E-5</v>
      </c>
      <c r="R1109" s="2">
        <v>1345.7286572390251</v>
      </c>
      <c r="S1109" s="2">
        <f t="shared" si="195"/>
        <v>40.644787503958888</v>
      </c>
      <c r="T1109" s="2">
        <f t="shared" si="196"/>
        <v>-0.24312718995889071</v>
      </c>
      <c r="U1109" s="2">
        <f t="shared" si="197"/>
        <v>0.10622936786096582</v>
      </c>
    </row>
    <row r="1110" spans="1:21" x14ac:dyDescent="0.25">
      <c r="A1110">
        <v>19207</v>
      </c>
      <c r="B1110" s="2">
        <v>0.25730999999999998</v>
      </c>
      <c r="C1110" s="2">
        <v>1.16E-3</v>
      </c>
      <c r="D1110" s="2">
        <v>21.248100000000001</v>
      </c>
      <c r="E1110" s="2">
        <v>6.9947300000000004E-2</v>
      </c>
      <c r="F1110" s="2">
        <v>0.49448999999999999</v>
      </c>
      <c r="G1110" s="2">
        <v>0.59401999999999999</v>
      </c>
      <c r="H1110" s="2">
        <v>1.3695000000000001E-2</v>
      </c>
      <c r="I1110" s="2">
        <v>5.3233999999999997E-2</v>
      </c>
      <c r="J1110" s="2">
        <f t="shared" si="189"/>
        <v>0.71720130000000004</v>
      </c>
      <c r="K1110" s="2">
        <f t="shared" si="187"/>
        <v>40.470924679999996</v>
      </c>
      <c r="L1110" s="2">
        <f t="shared" si="190"/>
        <v>1242.1811540747692</v>
      </c>
      <c r="M1110" s="1">
        <f t="shared" si="191"/>
        <v>3.7101118982284815E+25</v>
      </c>
      <c r="N1110" s="2">
        <f t="shared" si="188"/>
        <v>1202.3653807111245</v>
      </c>
      <c r="O1110" s="2">
        <f t="shared" si="192"/>
        <v>40.400182316343312</v>
      </c>
      <c r="P1110" s="2">
        <f t="shared" si="193"/>
        <v>7.0742363656684404E-2</v>
      </c>
      <c r="Q1110" s="2">
        <f t="shared" si="194"/>
        <v>9.7291969885092786E-3</v>
      </c>
      <c r="R1110" s="2">
        <v>1348.5871853684853</v>
      </c>
      <c r="S1110" s="2">
        <f t="shared" si="195"/>
        <v>40.64939514289695</v>
      </c>
      <c r="T1110" s="2">
        <f t="shared" si="196"/>
        <v>-0.17847046289695356</v>
      </c>
      <c r="U1110" s="2">
        <f t="shared" si="197"/>
        <v>6.1922796875277873E-2</v>
      </c>
    </row>
    <row r="1111" spans="1:21" x14ac:dyDescent="0.25">
      <c r="A1111">
        <v>18325</v>
      </c>
      <c r="B1111" s="2">
        <v>0.25735999999999998</v>
      </c>
      <c r="C1111" s="2">
        <v>1.0499999999999999E-3</v>
      </c>
      <c r="D1111" s="2">
        <v>21.021599999999999</v>
      </c>
      <c r="E1111" s="2">
        <v>5.3915200000000003E-2</v>
      </c>
      <c r="F1111" s="2">
        <v>0.40554000000000001</v>
      </c>
      <c r="G1111" s="2">
        <v>0.38149</v>
      </c>
      <c r="H1111" s="2">
        <v>-5.8339000000000002E-2</v>
      </c>
      <c r="I1111" s="2">
        <v>4.4630999999999997E-2</v>
      </c>
      <c r="J1111" s="2">
        <f t="shared" si="189"/>
        <v>0.48003619999999997</v>
      </c>
      <c r="K1111" s="2">
        <f t="shared" si="187"/>
        <v>40.456815450000001</v>
      </c>
      <c r="L1111" s="2">
        <f t="shared" si="190"/>
        <v>1234.1361961986502</v>
      </c>
      <c r="M1111" s="1">
        <f t="shared" si="191"/>
        <v>3.7108982132307351E+25</v>
      </c>
      <c r="N1111" s="2">
        <f t="shared" si="188"/>
        <v>1202.620208048676</v>
      </c>
      <c r="O1111" s="2">
        <f t="shared" si="192"/>
        <v>40.400642485865603</v>
      </c>
      <c r="P1111" s="2">
        <f t="shared" si="193"/>
        <v>5.6172964134397319E-2</v>
      </c>
      <c r="Q1111" s="2">
        <f t="shared" si="194"/>
        <v>1.36932552677649E-2</v>
      </c>
      <c r="R1111" s="2">
        <v>1348.8850147824464</v>
      </c>
      <c r="S1111" s="2">
        <f t="shared" si="195"/>
        <v>40.649874649864813</v>
      </c>
      <c r="T1111" s="2">
        <f t="shared" si="196"/>
        <v>-0.19305919986481257</v>
      </c>
      <c r="U1111" s="2">
        <f t="shared" si="197"/>
        <v>0.16174580490569179</v>
      </c>
    </row>
    <row r="1112" spans="1:21" x14ac:dyDescent="0.25">
      <c r="A1112">
        <v>8046</v>
      </c>
      <c r="B1112" s="2">
        <v>0.25772</v>
      </c>
      <c r="C1112" s="2">
        <v>1.0499999999999999E-3</v>
      </c>
      <c r="D1112" s="2">
        <v>21.3658</v>
      </c>
      <c r="E1112" s="2">
        <v>5.2122099999999998E-2</v>
      </c>
      <c r="F1112" s="2">
        <v>0.26195000000000002</v>
      </c>
      <c r="G1112" s="2">
        <v>0.49235000000000001</v>
      </c>
      <c r="H1112" s="2">
        <v>4.2487999999999998E-2</v>
      </c>
      <c r="I1112" s="2">
        <v>4.7495999999999997E-2</v>
      </c>
      <c r="J1112" s="2">
        <f t="shared" si="189"/>
        <v>0.5919681</v>
      </c>
      <c r="K1112" s="2">
        <f t="shared" si="187"/>
        <v>40.464319209999999</v>
      </c>
      <c r="L1112" s="2">
        <f t="shared" si="190"/>
        <v>1238.4082656219175</v>
      </c>
      <c r="M1112" s="1">
        <f t="shared" si="191"/>
        <v>3.7165603454998102E+25</v>
      </c>
      <c r="N1112" s="2">
        <f t="shared" si="188"/>
        <v>1204.4551801487344</v>
      </c>
      <c r="O1112" s="2">
        <f t="shared" si="192"/>
        <v>40.403953218947677</v>
      </c>
      <c r="P1112" s="2">
        <f t="shared" si="193"/>
        <v>6.0365991052321988E-2</v>
      </c>
      <c r="Q1112" s="2">
        <f t="shared" si="194"/>
        <v>1.0398915803156092E-2</v>
      </c>
      <c r="R1112" s="2">
        <v>1351.0297544063149</v>
      </c>
      <c r="S1112" s="2">
        <f t="shared" si="195"/>
        <v>40.653324569063443</v>
      </c>
      <c r="T1112" s="2">
        <f t="shared" si="196"/>
        <v>-0.18900535906344373</v>
      </c>
      <c r="U1112" s="2">
        <f t="shared" si="197"/>
        <v>0.10194164292492547</v>
      </c>
    </row>
    <row r="1113" spans="1:21" x14ac:dyDescent="0.25">
      <c r="A1113">
        <v>6108</v>
      </c>
      <c r="B1113" s="2">
        <v>0.25813000000000003</v>
      </c>
      <c r="C1113" s="2">
        <v>1.16E-3</v>
      </c>
      <c r="D1113" s="2">
        <v>21.295000000000002</v>
      </c>
      <c r="E1113" s="2">
        <v>5.4718999999999997E-2</v>
      </c>
      <c r="F1113" s="2">
        <v>0.45804</v>
      </c>
      <c r="G1113" s="2">
        <v>0.65144000000000002</v>
      </c>
      <c r="H1113" s="2">
        <v>3.8094000000000003E-2</v>
      </c>
      <c r="I1113" s="2">
        <v>4.4555999999999998E-2</v>
      </c>
      <c r="J1113" s="2">
        <f t="shared" si="189"/>
        <v>0.75071500000000002</v>
      </c>
      <c r="K1113" s="2">
        <f t="shared" si="187"/>
        <v>40.436097660000001</v>
      </c>
      <c r="L1113" s="2">
        <f t="shared" si="190"/>
        <v>1222.4174251562652</v>
      </c>
      <c r="M1113" s="1">
        <f t="shared" si="191"/>
        <v>3.7230103052755776E+25</v>
      </c>
      <c r="N1113" s="2">
        <f t="shared" si="188"/>
        <v>1206.5454697556502</v>
      </c>
      <c r="O1113" s="2">
        <f t="shared" si="192"/>
        <v>40.407718466664846</v>
      </c>
      <c r="P1113" s="2">
        <f t="shared" si="193"/>
        <v>2.8379193335155151E-2</v>
      </c>
      <c r="Q1113" s="2">
        <f t="shared" si="194"/>
        <v>1.4290581669330086E-3</v>
      </c>
      <c r="R1113" s="2">
        <v>1353.4731610373385</v>
      </c>
      <c r="S1113" s="2">
        <f t="shared" si="195"/>
        <v>40.657248241319657</v>
      </c>
      <c r="T1113" s="2">
        <f t="shared" si="196"/>
        <v>-0.22115058131965526</v>
      </c>
      <c r="U1113" s="2">
        <f t="shared" si="197"/>
        <v>8.6781266391224798E-2</v>
      </c>
    </row>
    <row r="1114" spans="1:21" x14ac:dyDescent="0.25">
      <c r="A1114">
        <v>550041</v>
      </c>
      <c r="B1114" s="2">
        <v>0.25858999999999999</v>
      </c>
      <c r="C1114" s="2">
        <v>1.005E-2</v>
      </c>
      <c r="D1114" s="2">
        <v>20.6708</v>
      </c>
      <c r="E1114" s="2">
        <v>6.60023E-2</v>
      </c>
      <c r="F1114" s="2">
        <v>0.79942999999999997</v>
      </c>
      <c r="G1114" s="2">
        <v>0.25126999999999999</v>
      </c>
      <c r="H1114" s="2">
        <v>-0.192329</v>
      </c>
      <c r="I1114" s="2">
        <v>4.2688999999999998E-2</v>
      </c>
      <c r="J1114" s="2">
        <f t="shared" si="189"/>
        <v>0.35996129999999998</v>
      </c>
      <c r="K1114" s="2">
        <f t="shared" si="187"/>
        <v>40.583305979999999</v>
      </c>
      <c r="L1114" s="2">
        <f t="shared" si="190"/>
        <v>1308.1609956768223</v>
      </c>
      <c r="M1114" s="1">
        <f t="shared" si="191"/>
        <v>3.7302486449205941E+25</v>
      </c>
      <c r="N1114" s="2">
        <f t="shared" si="188"/>
        <v>1208.8912558779373</v>
      </c>
      <c r="O1114" s="2">
        <f t="shared" si="192"/>
        <v>40.411936181325345</v>
      </c>
      <c r="P1114" s="2">
        <f t="shared" si="193"/>
        <v>0.17136979867465385</v>
      </c>
      <c r="Q1114" s="2">
        <f t="shared" si="194"/>
        <v>0.22665064005998173</v>
      </c>
      <c r="R1114" s="2">
        <v>1356.2155405881704</v>
      </c>
      <c r="S1114" s="2">
        <f t="shared" si="195"/>
        <v>40.661643582792401</v>
      </c>
      <c r="T1114" s="2">
        <f t="shared" si="196"/>
        <v>-7.8337602792402095E-2</v>
      </c>
      <c r="U1114" s="2">
        <f t="shared" si="197"/>
        <v>4.7361879874595503E-2</v>
      </c>
    </row>
    <row r="1115" spans="1:21" x14ac:dyDescent="0.25">
      <c r="A1115">
        <v>1297026</v>
      </c>
      <c r="B1115" s="2">
        <v>0.25864999999999999</v>
      </c>
      <c r="C1115" s="2">
        <v>1.16E-3</v>
      </c>
      <c r="D1115" s="2">
        <v>21.2455</v>
      </c>
      <c r="E1115" s="2">
        <v>3.5811299999999997E-2</v>
      </c>
      <c r="F1115" s="2">
        <v>-0.71792100000000003</v>
      </c>
      <c r="G1115" s="2">
        <v>0.20544999999999999</v>
      </c>
      <c r="H1115" s="2">
        <v>-4.7871999999999998E-2</v>
      </c>
      <c r="I1115" s="2">
        <v>3.1203000000000002E-2</v>
      </c>
      <c r="J1115" s="2">
        <f t="shared" si="189"/>
        <v>0.27246429999999999</v>
      </c>
      <c r="K1115" s="2">
        <f t="shared" si="187"/>
        <v>40.482804973</v>
      </c>
      <c r="L1115" s="2">
        <f t="shared" si="190"/>
        <v>1248.9958478153121</v>
      </c>
      <c r="M1115" s="1">
        <f t="shared" si="191"/>
        <v>3.7311929164046219E+25</v>
      </c>
      <c r="N1115" s="2">
        <f t="shared" si="188"/>
        <v>1209.1972734249903</v>
      </c>
      <c r="O1115" s="2">
        <f t="shared" si="192"/>
        <v>40.412485796160155</v>
      </c>
      <c r="P1115" s="2">
        <f t="shared" si="193"/>
        <v>7.0319176839845454E-2</v>
      </c>
      <c r="Q1115" s="2">
        <f t="shared" si="194"/>
        <v>6.6608299111704586E-2</v>
      </c>
      <c r="R1115" s="2">
        <v>1356.5733199264891</v>
      </c>
      <c r="S1115" s="2">
        <f t="shared" si="195"/>
        <v>40.66221635716321</v>
      </c>
      <c r="T1115" s="2">
        <f t="shared" si="196"/>
        <v>-0.17941138416320968</v>
      </c>
      <c r="U1115" s="2">
        <f t="shared" si="197"/>
        <v>0.43359152109325344</v>
      </c>
    </row>
    <row r="1116" spans="1:21" x14ac:dyDescent="0.25">
      <c r="A1116">
        <v>1303883</v>
      </c>
      <c r="B1116" s="2">
        <v>0.25903999999999999</v>
      </c>
      <c r="C1116" s="2">
        <v>5.11E-3</v>
      </c>
      <c r="D1116" s="2">
        <v>21.066099999999999</v>
      </c>
      <c r="E1116" s="2">
        <v>3.6913700000000001E-2</v>
      </c>
      <c r="F1116" s="2">
        <v>0.6089</v>
      </c>
      <c r="G1116" s="2">
        <v>0.21484</v>
      </c>
      <c r="H1116" s="2">
        <v>-5.3137999999999998E-2</v>
      </c>
      <c r="I1116" s="2">
        <v>3.1132E-2</v>
      </c>
      <c r="J1116" s="2">
        <f t="shared" si="189"/>
        <v>0.28288570000000002</v>
      </c>
      <c r="K1116" s="2">
        <f t="shared" si="187"/>
        <v>40.514930239999998</v>
      </c>
      <c r="L1116" s="2">
        <f t="shared" si="190"/>
        <v>1267.6111423499933</v>
      </c>
      <c r="M1116" s="1">
        <f t="shared" si="191"/>
        <v>3.7373314695042102E+25</v>
      </c>
      <c r="N1116" s="2">
        <f t="shared" si="188"/>
        <v>1211.1866430011817</v>
      </c>
      <c r="O1116" s="2">
        <f t="shared" si="192"/>
        <v>40.416055363855996</v>
      </c>
      <c r="P1116" s="2">
        <f t="shared" si="193"/>
        <v>9.8874876144002144E-2</v>
      </c>
      <c r="Q1116" s="2">
        <f t="shared" si="194"/>
        <v>0.12216587685276159</v>
      </c>
      <c r="R1116" s="2">
        <v>1358.8993222827892</v>
      </c>
      <c r="S1116" s="2">
        <f t="shared" si="195"/>
        <v>40.665936410238288</v>
      </c>
      <c r="T1116" s="2">
        <f t="shared" si="196"/>
        <v>-0.15100617023828988</v>
      </c>
      <c r="U1116" s="2">
        <f t="shared" si="197"/>
        <v>0.28494917119718538</v>
      </c>
    </row>
    <row r="1117" spans="1:21" x14ac:dyDescent="0.25">
      <c r="A1117">
        <v>1289664</v>
      </c>
      <c r="B1117" s="2">
        <v>0.25918999999999998</v>
      </c>
      <c r="C1117" s="2">
        <v>5.11E-3</v>
      </c>
      <c r="D1117" s="2">
        <v>21.061900000000001</v>
      </c>
      <c r="E1117" s="2">
        <v>3.52716E-2</v>
      </c>
      <c r="F1117" s="2">
        <v>-1.0311399999999999</v>
      </c>
      <c r="G1117" s="2">
        <v>0.17927999999999999</v>
      </c>
      <c r="H1117" s="2">
        <v>-6.0941000000000002E-2</v>
      </c>
      <c r="I1117" s="2">
        <v>2.8334999999999999E-2</v>
      </c>
      <c r="J1117" s="2">
        <f t="shared" si="189"/>
        <v>0.24288660000000001</v>
      </c>
      <c r="K1117" s="2">
        <f t="shared" si="187"/>
        <v>40.294067749999996</v>
      </c>
      <c r="L1117" s="2">
        <f t="shared" si="190"/>
        <v>1145.0212588282345</v>
      </c>
      <c r="M1117" s="1">
        <f t="shared" si="191"/>
        <v>3.7396928152705194E+25</v>
      </c>
      <c r="N1117" s="2">
        <f t="shared" si="188"/>
        <v>1211.9519030470187</v>
      </c>
      <c r="O1117" s="2">
        <f t="shared" si="192"/>
        <v>40.417426924828931</v>
      </c>
      <c r="P1117" s="2">
        <f t="shared" si="193"/>
        <v>-0.12335917482893421</v>
      </c>
      <c r="Q1117" s="2">
        <f t="shared" si="194"/>
        <v>0.25795015918479675</v>
      </c>
      <c r="R1117" s="2">
        <v>1359.7941400567445</v>
      </c>
      <c r="S1117" s="2">
        <f t="shared" si="195"/>
        <v>40.667365826393343</v>
      </c>
      <c r="T1117" s="2">
        <f t="shared" si="196"/>
        <v>-0.37329807639334689</v>
      </c>
      <c r="U1117" s="2">
        <f t="shared" si="197"/>
        <v>2.3621332502755554</v>
      </c>
    </row>
    <row r="1118" spans="1:21" x14ac:dyDescent="0.25">
      <c r="A1118">
        <v>1335694</v>
      </c>
      <c r="B1118" s="2">
        <v>0.25923000000000002</v>
      </c>
      <c r="C1118" s="2">
        <v>5.11E-3</v>
      </c>
      <c r="D1118" s="2">
        <v>20.944700000000001</v>
      </c>
      <c r="E1118" s="2">
        <v>4.2554000000000002E-2</v>
      </c>
      <c r="F1118" s="2">
        <v>0.99678999999999995</v>
      </c>
      <c r="G1118" s="2">
        <v>0.22520000000000001</v>
      </c>
      <c r="H1118" s="2">
        <v>-3.4521000000000003E-2</v>
      </c>
      <c r="I1118" s="2">
        <v>3.1667000000000001E-2</v>
      </c>
      <c r="J1118" s="2">
        <f t="shared" si="189"/>
        <v>0.29942099999999999</v>
      </c>
      <c r="K1118" s="2">
        <f t="shared" si="187"/>
        <v>40.392278860000005</v>
      </c>
      <c r="L1118" s="2">
        <f t="shared" si="190"/>
        <v>1197.9971144686695</v>
      </c>
      <c r="M1118" s="1">
        <f t="shared" si="191"/>
        <v>3.7403225416008888E+25</v>
      </c>
      <c r="N1118" s="2">
        <f t="shared" si="188"/>
        <v>1212.1559834520654</v>
      </c>
      <c r="O1118" s="2">
        <f t="shared" si="192"/>
        <v>40.417792547970045</v>
      </c>
      <c r="P1118" s="2">
        <f t="shared" si="193"/>
        <v>-2.5513687970040166E-2</v>
      </c>
      <c r="Q1118" s="2">
        <f t="shared" si="194"/>
        <v>7.2607580787258062E-3</v>
      </c>
      <c r="R1118" s="2">
        <v>1360.0327770297556</v>
      </c>
      <c r="S1118" s="2">
        <f t="shared" si="195"/>
        <v>40.6677468753497</v>
      </c>
      <c r="T1118" s="2">
        <f t="shared" si="196"/>
        <v>-0.27546801534969489</v>
      </c>
      <c r="U1118" s="2">
        <f t="shared" si="197"/>
        <v>0.8464042730638579</v>
      </c>
    </row>
    <row r="1119" spans="1:21" x14ac:dyDescent="0.25">
      <c r="A1119">
        <v>12972</v>
      </c>
      <c r="B1119" s="2">
        <v>0.25947999999999999</v>
      </c>
      <c r="C1119" s="2">
        <v>1.16E-3</v>
      </c>
      <c r="D1119" s="2">
        <v>21.0518</v>
      </c>
      <c r="E1119" s="2">
        <v>6.4707200000000006E-2</v>
      </c>
      <c r="F1119" s="2">
        <v>0.17527999999999999</v>
      </c>
      <c r="G1119" s="2">
        <v>0.70250000000000001</v>
      </c>
      <c r="H1119" s="2">
        <v>-8.1036999999999998E-2</v>
      </c>
      <c r="I1119" s="2">
        <v>4.9350999999999999E-2</v>
      </c>
      <c r="J1119" s="2">
        <f t="shared" si="189"/>
        <v>0.81655820000000001</v>
      </c>
      <c r="K1119" s="2">
        <f t="shared" si="187"/>
        <v>40.524211969999996</v>
      </c>
      <c r="L1119" s="2">
        <f t="shared" si="190"/>
        <v>1273.0410090353489</v>
      </c>
      <c r="M1119" s="1">
        <f t="shared" si="191"/>
        <v>3.7442586566465711E+25</v>
      </c>
      <c r="N1119" s="2">
        <f t="shared" si="188"/>
        <v>1213.4315914647736</v>
      </c>
      <c r="O1119" s="2">
        <f t="shared" si="192"/>
        <v>40.420076487654562</v>
      </c>
      <c r="P1119" s="2">
        <f t="shared" si="193"/>
        <v>0.10413548234543413</v>
      </c>
      <c r="Q1119" s="2">
        <f t="shared" si="194"/>
        <v>1.6263843144537545E-2</v>
      </c>
      <c r="R1119" s="2">
        <v>1361.5244383732261</v>
      </c>
      <c r="S1119" s="2">
        <f t="shared" si="195"/>
        <v>40.670127205079829</v>
      </c>
      <c r="T1119" s="2">
        <f t="shared" si="196"/>
        <v>-0.14591523507983339</v>
      </c>
      <c r="U1119" s="2">
        <f t="shared" si="197"/>
        <v>3.1932063885560795E-2</v>
      </c>
    </row>
    <row r="1120" spans="1:21" x14ac:dyDescent="0.25">
      <c r="A1120">
        <v>1330426</v>
      </c>
      <c r="B1120" s="2">
        <v>0.25951999999999997</v>
      </c>
      <c r="C1120" s="2">
        <v>5.11E-3</v>
      </c>
      <c r="D1120" s="2">
        <v>20.7837</v>
      </c>
      <c r="E1120" s="2">
        <v>3.0075899999999999E-2</v>
      </c>
      <c r="F1120" s="2">
        <v>1.2760800000000001</v>
      </c>
      <c r="G1120" s="2">
        <v>0.11907</v>
      </c>
      <c r="H1120" s="2">
        <v>-0.103946</v>
      </c>
      <c r="I1120" s="2">
        <v>2.6124999999999999E-2</v>
      </c>
      <c r="J1120" s="2">
        <f t="shared" si="189"/>
        <v>0.17527090000000001</v>
      </c>
      <c r="K1120" s="2">
        <f t="shared" si="187"/>
        <v>40.48963474</v>
      </c>
      <c r="L1120" s="2">
        <f t="shared" si="190"/>
        <v>1252.9304037387392</v>
      </c>
      <c r="M1120" s="1">
        <f t="shared" si="191"/>
        <v>3.7448884871232145E+25</v>
      </c>
      <c r="N1120" s="2">
        <f t="shared" si="188"/>
        <v>1213.635705621329</v>
      </c>
      <c r="O1120" s="2">
        <f t="shared" si="192"/>
        <v>40.42044172537247</v>
      </c>
      <c r="P1120" s="2">
        <f t="shared" si="193"/>
        <v>6.9193014627529692E-2</v>
      </c>
      <c r="Q1120" s="2">
        <f t="shared" si="194"/>
        <v>0.15584930560168281</v>
      </c>
      <c r="R1120" s="2">
        <v>1361.7631330261077</v>
      </c>
      <c r="S1120" s="2">
        <f t="shared" si="195"/>
        <v>40.670507861797688</v>
      </c>
      <c r="T1120" s="2">
        <f t="shared" si="196"/>
        <v>-0.18087312179768844</v>
      </c>
      <c r="U1120" s="2">
        <f t="shared" si="197"/>
        <v>1.064948081090298</v>
      </c>
    </row>
    <row r="1121" spans="1:21" x14ac:dyDescent="0.25">
      <c r="A1121">
        <v>20176</v>
      </c>
      <c r="B1121" s="2">
        <v>0.26062000000000002</v>
      </c>
      <c r="C1121" s="2">
        <v>1.4499999999999999E-3</v>
      </c>
      <c r="D1121" s="2">
        <v>20.9283</v>
      </c>
      <c r="E1121" s="2">
        <v>3.1019700000000001E-2</v>
      </c>
      <c r="F1121" s="2">
        <v>0.89956999999999998</v>
      </c>
      <c r="G1121" s="2">
        <v>0.32218000000000002</v>
      </c>
      <c r="H1121" s="2">
        <v>-8.8820999999999997E-2</v>
      </c>
      <c r="I1121" s="2">
        <v>2.7033999999999999E-2</v>
      </c>
      <c r="J1121" s="2">
        <f t="shared" si="189"/>
        <v>0.38023370000000001</v>
      </c>
      <c r="K1121" s="2">
        <f t="shared" si="187"/>
        <v>40.531546519999999</v>
      </c>
      <c r="L1121" s="2">
        <f t="shared" si="190"/>
        <v>1277.3482107722623</v>
      </c>
      <c r="M1121" s="1">
        <f t="shared" si="191"/>
        <v>3.7622144506444666E+25</v>
      </c>
      <c r="N1121" s="2">
        <f t="shared" si="188"/>
        <v>1219.250667998977</v>
      </c>
      <c r="O1121" s="2">
        <f t="shared" si="192"/>
        <v>40.430465011017382</v>
      </c>
      <c r="P1121" s="2">
        <f t="shared" si="193"/>
        <v>0.1010815089826167</v>
      </c>
      <c r="Q1121" s="2">
        <f t="shared" si="194"/>
        <v>7.0671160334621078E-2</v>
      </c>
      <c r="R1121" s="2">
        <v>1368.3303516308788</v>
      </c>
      <c r="S1121" s="2">
        <f t="shared" si="195"/>
        <v>40.680954801870215</v>
      </c>
      <c r="T1121" s="2">
        <f t="shared" si="196"/>
        <v>-0.14940828187021538</v>
      </c>
      <c r="U1121" s="2">
        <f t="shared" si="197"/>
        <v>0.15440029718246392</v>
      </c>
    </row>
    <row r="1122" spans="1:21" x14ac:dyDescent="0.25">
      <c r="A1122">
        <v>370498</v>
      </c>
      <c r="B1122" s="2">
        <v>0.26094000000000001</v>
      </c>
      <c r="C1122" s="2">
        <v>1.0059999999999999E-2</v>
      </c>
      <c r="D1122" s="2">
        <v>21.0688</v>
      </c>
      <c r="E1122" s="2">
        <v>3.2122699999999997E-2</v>
      </c>
      <c r="F1122" s="2">
        <v>0.77422999999999997</v>
      </c>
      <c r="G1122" s="2">
        <v>0.20276</v>
      </c>
      <c r="H1122" s="2">
        <v>-6.9844000000000003E-2</v>
      </c>
      <c r="I1122" s="2">
        <v>2.5259E-2</v>
      </c>
      <c r="J1122" s="2">
        <f t="shared" si="189"/>
        <v>0.26014169999999998</v>
      </c>
      <c r="K1122" s="2">
        <f t="shared" ref="K1122:K1185" si="198">PeakMagnitude+α*(Stretch-1)-β*Color-Mb</f>
        <v>40.594223529999994</v>
      </c>
      <c r="L1122" s="2">
        <f t="shared" si="190"/>
        <v>1314.754621261736</v>
      </c>
      <c r="M1122" s="1">
        <f t="shared" si="191"/>
        <v>3.7672567680526086E+25</v>
      </c>
      <c r="N1122" s="2">
        <f t="shared" si="188"/>
        <v>1220.8847717824779</v>
      </c>
      <c r="O1122" s="2">
        <f t="shared" si="192"/>
        <v>40.433373383850103</v>
      </c>
      <c r="P1122" s="2">
        <f t="shared" si="193"/>
        <v>0.16085014614989035</v>
      </c>
      <c r="Q1122" s="2">
        <f t="shared" si="194"/>
        <v>0.38231643839503959</v>
      </c>
      <c r="R1122" s="2">
        <v>1370.2419435177842</v>
      </c>
      <c r="S1122" s="2">
        <f t="shared" si="195"/>
        <v>40.683986286357367</v>
      </c>
      <c r="T1122" s="2">
        <f t="shared" si="196"/>
        <v>-8.9762756357373519E-2</v>
      </c>
      <c r="U1122" s="2">
        <f t="shared" si="197"/>
        <v>0.11906179126061159</v>
      </c>
    </row>
    <row r="1123" spans="1:21" x14ac:dyDescent="0.25">
      <c r="A1123">
        <v>15440</v>
      </c>
      <c r="B1123" s="2">
        <v>0.26140999999999998</v>
      </c>
      <c r="C1123" s="2">
        <v>1.0499999999999999E-3</v>
      </c>
      <c r="D1123" s="2">
        <v>21.331099999999999</v>
      </c>
      <c r="E1123" s="2">
        <v>4.8439099999999999E-2</v>
      </c>
      <c r="F1123" s="2">
        <v>-0.54593400000000003</v>
      </c>
      <c r="G1123" s="2">
        <v>0.53452</v>
      </c>
      <c r="H1123" s="2">
        <v>6.2545000000000003E-2</v>
      </c>
      <c r="I1123" s="2">
        <v>4.3747000000000001E-2</v>
      </c>
      <c r="J1123" s="2">
        <f t="shared" si="189"/>
        <v>0.62670609999999993</v>
      </c>
      <c r="K1123" s="2">
        <f t="shared" si="198"/>
        <v>40.248081851999999</v>
      </c>
      <c r="L1123" s="2">
        <f t="shared" si="190"/>
        <v>1121.0277683675488</v>
      </c>
      <c r="M1123" s="1">
        <f t="shared" si="191"/>
        <v>3.7746643349218317E+25</v>
      </c>
      <c r="N1123" s="2">
        <f t="shared" ref="N1123:N1186" si="199">M1123/Mpc</f>
        <v>1223.2854007131334</v>
      </c>
      <c r="O1123" s="2">
        <f t="shared" si="192"/>
        <v>40.437638963410265</v>
      </c>
      <c r="P1123" s="2">
        <f t="shared" si="193"/>
        <v>-0.18955711141026654</v>
      </c>
      <c r="Q1123" s="2">
        <f t="shared" si="194"/>
        <v>9.148551143281429E-2</v>
      </c>
      <c r="R1123" s="2">
        <v>1373.0505153184042</v>
      </c>
      <c r="S1123" s="2">
        <f t="shared" si="195"/>
        <v>40.688432577372645</v>
      </c>
      <c r="T1123" s="2">
        <f t="shared" si="196"/>
        <v>-0.44035072537264597</v>
      </c>
      <c r="U1123" s="2">
        <f t="shared" si="197"/>
        <v>0.49370734499203495</v>
      </c>
    </row>
    <row r="1124" spans="1:21" x14ac:dyDescent="0.25">
      <c r="A1124">
        <v>1337649</v>
      </c>
      <c r="B1124" s="2">
        <v>0.26162000000000002</v>
      </c>
      <c r="C1124" s="2">
        <v>1.16E-3</v>
      </c>
      <c r="D1124" s="2">
        <v>21.1343</v>
      </c>
      <c r="E1124" s="2">
        <v>4.98778E-2</v>
      </c>
      <c r="F1124" s="2">
        <v>1.04854</v>
      </c>
      <c r="G1124" s="2">
        <v>0.18798000000000001</v>
      </c>
      <c r="H1124" s="2">
        <v>1.6902E-2</v>
      </c>
      <c r="I1124" s="2">
        <v>3.0488000000000001E-2</v>
      </c>
      <c r="J1124" s="2">
        <f t="shared" si="189"/>
        <v>0.26834580000000002</v>
      </c>
      <c r="K1124" s="2">
        <f t="shared" si="198"/>
        <v>40.42853212</v>
      </c>
      <c r="L1124" s="2">
        <f t="shared" si="190"/>
        <v>1218.165860247944</v>
      </c>
      <c r="M1124" s="1">
        <f t="shared" si="191"/>
        <v>3.7779747382079216E+25</v>
      </c>
      <c r="N1124" s="2">
        <f t="shared" si="199"/>
        <v>1224.358229354579</v>
      </c>
      <c r="O1124" s="2">
        <f t="shared" si="192"/>
        <v>40.439542523156959</v>
      </c>
      <c r="P1124" s="2">
        <f t="shared" si="193"/>
        <v>-1.1010403156959114E-2</v>
      </c>
      <c r="Q1124" s="2">
        <f t="shared" si="194"/>
        <v>1.6835144101191365E-3</v>
      </c>
      <c r="R1124" s="2">
        <v>1374.3057632471093</v>
      </c>
      <c r="S1124" s="2">
        <f t="shared" si="195"/>
        <v>40.690416838718889</v>
      </c>
      <c r="T1124" s="2">
        <f t="shared" si="196"/>
        <v>-0.26188471871888908</v>
      </c>
      <c r="U1124" s="2">
        <f t="shared" si="197"/>
        <v>0.95242483306220127</v>
      </c>
    </row>
    <row r="1125" spans="1:21" x14ac:dyDescent="0.25">
      <c r="A1125">
        <v>2017</v>
      </c>
      <c r="B1125" s="2">
        <v>0.26172000000000001</v>
      </c>
      <c r="C1125" s="2">
        <v>1.0499999999999999E-3</v>
      </c>
      <c r="D1125" s="2">
        <v>21.065300000000001</v>
      </c>
      <c r="E1125" s="2">
        <v>6.3763200000000006E-2</v>
      </c>
      <c r="F1125" s="2">
        <v>1.4185000000000001</v>
      </c>
      <c r="G1125" s="2">
        <v>0.57152000000000003</v>
      </c>
      <c r="H1125" s="2">
        <v>-0.10240100000000001</v>
      </c>
      <c r="I1125" s="2">
        <v>4.9607999999999999E-2</v>
      </c>
      <c r="J1125" s="2">
        <f t="shared" si="189"/>
        <v>0.68489120000000003</v>
      </c>
      <c r="K1125" s="2">
        <f t="shared" si="198"/>
        <v>40.787334630000004</v>
      </c>
      <c r="L1125" s="2">
        <f t="shared" si="190"/>
        <v>1437.0336108894635</v>
      </c>
      <c r="M1125" s="1">
        <f t="shared" si="191"/>
        <v>3.779551259475138E+25</v>
      </c>
      <c r="N1125" s="2">
        <f t="shared" si="199"/>
        <v>1224.8691451020422</v>
      </c>
      <c r="O1125" s="2">
        <f t="shared" si="192"/>
        <v>40.440448473724771</v>
      </c>
      <c r="P1125" s="2">
        <f t="shared" si="193"/>
        <v>0.34688615627523234</v>
      </c>
      <c r="Q1125" s="2">
        <f t="shared" si="194"/>
        <v>0.25652563069573686</v>
      </c>
      <c r="R1125" s="2">
        <v>1374.9035772110083</v>
      </c>
      <c r="S1125" s="2">
        <f t="shared" si="195"/>
        <v>40.691361209545789</v>
      </c>
      <c r="T1125" s="2">
        <f t="shared" si="196"/>
        <v>9.597342045421442E-2</v>
      </c>
      <c r="U1125" s="2">
        <f t="shared" si="197"/>
        <v>1.9636260010891481E-2</v>
      </c>
    </row>
    <row r="1126" spans="1:21" x14ac:dyDescent="0.25">
      <c r="A1126">
        <v>19702</v>
      </c>
      <c r="B1126" s="2">
        <v>0.26173000000000002</v>
      </c>
      <c r="C1126" s="2">
        <v>1.16E-3</v>
      </c>
      <c r="D1126" s="2">
        <v>21.376100000000001</v>
      </c>
      <c r="E1126" s="2">
        <v>7.0505100000000001E-2</v>
      </c>
      <c r="F1126" s="2">
        <v>-1.08884</v>
      </c>
      <c r="G1126" s="2">
        <v>0.47749000000000003</v>
      </c>
      <c r="H1126" s="2">
        <v>-5.6784000000000001E-2</v>
      </c>
      <c r="I1126" s="2">
        <v>5.1605999999999999E-2</v>
      </c>
      <c r="J1126" s="2">
        <f t="shared" si="189"/>
        <v>0.59960110000000011</v>
      </c>
      <c r="K1126" s="2">
        <f t="shared" si="198"/>
        <v>40.586774439999999</v>
      </c>
      <c r="L1126" s="2">
        <f t="shared" si="190"/>
        <v>1310.2521710842764</v>
      </c>
      <c r="M1126" s="1">
        <f t="shared" si="191"/>
        <v>3.7797089165245514E+25</v>
      </c>
      <c r="N1126" s="2">
        <f t="shared" si="199"/>
        <v>1224.9202382721242</v>
      </c>
      <c r="O1126" s="2">
        <f t="shared" si="192"/>
        <v>40.440539050824924</v>
      </c>
      <c r="P1126" s="2">
        <f t="shared" si="193"/>
        <v>0.14623538917507517</v>
      </c>
      <c r="Q1126" s="2">
        <f t="shared" si="194"/>
        <v>5.9481255749885144E-2</v>
      </c>
      <c r="R1126" s="2">
        <v>1374.9633613341421</v>
      </c>
      <c r="S1126" s="2">
        <f t="shared" si="195"/>
        <v>40.691455628349928</v>
      </c>
      <c r="T1126" s="2">
        <f t="shared" si="196"/>
        <v>-0.10468118834992879</v>
      </c>
      <c r="U1126" s="2">
        <f t="shared" si="197"/>
        <v>3.047982340620824E-2</v>
      </c>
    </row>
    <row r="1127" spans="1:21" x14ac:dyDescent="0.25">
      <c r="A1127">
        <v>1253</v>
      </c>
      <c r="B1127" s="2">
        <v>0.26174999999999998</v>
      </c>
      <c r="C1127" s="2">
        <v>1.0499999999999999E-3</v>
      </c>
      <c r="D1127" s="2">
        <v>20.981300000000001</v>
      </c>
      <c r="E1127" s="2">
        <v>5.8192199999999999E-2</v>
      </c>
      <c r="F1127" s="2">
        <v>-0.92716299999999996</v>
      </c>
      <c r="G1127" s="2">
        <v>0.47516999999999998</v>
      </c>
      <c r="H1127" s="2">
        <v>-0.11692</v>
      </c>
      <c r="I1127" s="2">
        <v>5.0101E-2</v>
      </c>
      <c r="J1127" s="2">
        <f t="shared" si="189"/>
        <v>0.58346319999999996</v>
      </c>
      <c r="K1127" s="2">
        <f t="shared" si="198"/>
        <v>40.403966639000004</v>
      </c>
      <c r="L1127" s="2">
        <f t="shared" si="190"/>
        <v>1204.4626239004567</v>
      </c>
      <c r="M1127" s="1">
        <f t="shared" si="191"/>
        <v>3.7800242333083264E+25</v>
      </c>
      <c r="N1127" s="2">
        <f t="shared" si="199"/>
        <v>1225.0224254824209</v>
      </c>
      <c r="O1127" s="2">
        <f t="shared" si="192"/>
        <v>40.44072019523388</v>
      </c>
      <c r="P1127" s="2">
        <f t="shared" si="193"/>
        <v>-3.6753556233875884E-2</v>
      </c>
      <c r="Q1127" s="2">
        <f t="shared" si="194"/>
        <v>3.9680012061354469E-3</v>
      </c>
      <c r="R1127" s="2">
        <v>1375.0829310676431</v>
      </c>
      <c r="S1127" s="2">
        <f t="shared" si="195"/>
        <v>40.691644455991252</v>
      </c>
      <c r="T1127" s="2">
        <f t="shared" si="196"/>
        <v>-0.28767781699124839</v>
      </c>
      <c r="U1127" s="2">
        <f t="shared" si="197"/>
        <v>0.24310047633970322</v>
      </c>
    </row>
    <row r="1128" spans="1:21" x14ac:dyDescent="0.25">
      <c r="A1128">
        <v>13655</v>
      </c>
      <c r="B1128" s="2">
        <v>0.26184000000000002</v>
      </c>
      <c r="C1128" s="2">
        <v>1.0499999999999999E-3</v>
      </c>
      <c r="D1128" s="2">
        <v>21.683</v>
      </c>
      <c r="E1128" s="2">
        <v>5.3023000000000001E-2</v>
      </c>
      <c r="F1128" s="2">
        <v>-1.2838099999999999</v>
      </c>
      <c r="G1128" s="2">
        <v>0.63336000000000003</v>
      </c>
      <c r="H1128" s="2">
        <v>7.5467000000000006E-2</v>
      </c>
      <c r="I1128" s="2">
        <v>4.8665E-2</v>
      </c>
      <c r="J1128" s="2">
        <f t="shared" si="189"/>
        <v>0.73504800000000003</v>
      </c>
      <c r="K1128" s="2">
        <f t="shared" si="198"/>
        <v>40.451068219999996</v>
      </c>
      <c r="L1128" s="2">
        <f t="shared" si="190"/>
        <v>1230.8741301080086</v>
      </c>
      <c r="M1128" s="1">
        <f t="shared" si="191"/>
        <v>3.7814432031346494E+25</v>
      </c>
      <c r="N1128" s="2">
        <f t="shared" si="199"/>
        <v>1225.4822822851925</v>
      </c>
      <c r="O1128" s="2">
        <f t="shared" si="192"/>
        <v>40.441535183565136</v>
      </c>
      <c r="P1128" s="2">
        <f t="shared" si="193"/>
        <v>9.5330364348598096E-3</v>
      </c>
      <c r="Q1128" s="2">
        <f t="shared" si="194"/>
        <v>1.6820198056194884E-4</v>
      </c>
      <c r="R1128" s="2">
        <v>1375.621019406504</v>
      </c>
      <c r="S1128" s="2">
        <f t="shared" si="195"/>
        <v>40.692494015971292</v>
      </c>
      <c r="T1128" s="2">
        <f t="shared" si="196"/>
        <v>-0.24142579597129554</v>
      </c>
      <c r="U1128" s="2">
        <f t="shared" si="197"/>
        <v>0.10787875938092284</v>
      </c>
    </row>
    <row r="1129" spans="1:21" x14ac:dyDescent="0.25">
      <c r="A1129">
        <v>18945</v>
      </c>
      <c r="B1129" s="2">
        <v>0.26200000000000001</v>
      </c>
      <c r="C1129" s="2">
        <v>1.17E-3</v>
      </c>
      <c r="D1129" s="2">
        <v>21.3399</v>
      </c>
      <c r="E1129" s="2">
        <v>4.65893E-2</v>
      </c>
      <c r="F1129" s="2">
        <v>0.18686</v>
      </c>
      <c r="G1129" s="2">
        <v>0.50529000000000002</v>
      </c>
      <c r="H1129" s="2">
        <v>-3.6814E-2</v>
      </c>
      <c r="I1129" s="2">
        <v>4.2492000000000002E-2</v>
      </c>
      <c r="J1129" s="2">
        <f t="shared" si="189"/>
        <v>0.59437129999999994</v>
      </c>
      <c r="K1129" s="2">
        <f t="shared" si="198"/>
        <v>40.675596240000004</v>
      </c>
      <c r="L1129" s="2">
        <f t="shared" si="190"/>
        <v>1364.9578734528347</v>
      </c>
      <c r="M1129" s="1">
        <f t="shared" si="191"/>
        <v>3.7839659951250371E+25</v>
      </c>
      <c r="N1129" s="2">
        <f t="shared" si="199"/>
        <v>1226.29986348899</v>
      </c>
      <c r="O1129" s="2">
        <f t="shared" si="192"/>
        <v>40.442983399586659</v>
      </c>
      <c r="P1129" s="2">
        <f t="shared" si="193"/>
        <v>0.23261284041334562</v>
      </c>
      <c r="Q1129" s="2">
        <f t="shared" si="194"/>
        <v>0.15316223931791581</v>
      </c>
      <c r="R1129" s="2">
        <v>1376.5777200303671</v>
      </c>
      <c r="S1129" s="2">
        <f t="shared" si="195"/>
        <v>40.694003680998598</v>
      </c>
      <c r="T1129" s="2">
        <f t="shared" si="196"/>
        <v>-1.8407440998593927E-2</v>
      </c>
      <c r="U1129" s="2">
        <f t="shared" si="197"/>
        <v>9.5911608102909542E-4</v>
      </c>
    </row>
    <row r="1130" spans="1:21" x14ac:dyDescent="0.25">
      <c r="A1130">
        <v>13956</v>
      </c>
      <c r="B1130" s="2">
        <v>0.26302999999999999</v>
      </c>
      <c r="C1130" s="2">
        <v>5.11E-3</v>
      </c>
      <c r="D1130" s="2">
        <v>22.2713</v>
      </c>
      <c r="E1130" s="2">
        <v>9.3229800000000002E-2</v>
      </c>
      <c r="F1130" s="2">
        <v>-1.1996100000000001</v>
      </c>
      <c r="G1130" s="2">
        <v>1.2903800000000001</v>
      </c>
      <c r="H1130" s="2">
        <v>8.9996000000000007E-2</v>
      </c>
      <c r="I1130" s="2">
        <v>8.2733000000000001E-2</v>
      </c>
      <c r="J1130" s="2">
        <f t="shared" si="189"/>
        <v>1.4663428000000001</v>
      </c>
      <c r="K1130" s="2">
        <f t="shared" si="198"/>
        <v>41.006269850000002</v>
      </c>
      <c r="L1130" s="2">
        <f t="shared" si="190"/>
        <v>1589.4759826125762</v>
      </c>
      <c r="M1130" s="1">
        <f t="shared" si="191"/>
        <v>3.8002119494213952E+25</v>
      </c>
      <c r="N1130" s="2">
        <f t="shared" si="199"/>
        <v>1231.5648187136244</v>
      </c>
      <c r="O1130" s="2">
        <f t="shared" si="192"/>
        <v>40.452286371045503</v>
      </c>
      <c r="P1130" s="2">
        <f t="shared" si="193"/>
        <v>0.55398347895449973</v>
      </c>
      <c r="Q1130" s="2">
        <f t="shared" si="194"/>
        <v>0.14273241184867463</v>
      </c>
      <c r="R1130" s="2">
        <v>1382.7395163240503</v>
      </c>
      <c r="S1130" s="2">
        <f t="shared" si="195"/>
        <v>40.703701872065174</v>
      </c>
      <c r="T1130" s="2">
        <f t="shared" si="196"/>
        <v>0.30256797793482804</v>
      </c>
      <c r="U1130" s="2">
        <f t="shared" si="197"/>
        <v>4.2576984911070793E-2</v>
      </c>
    </row>
    <row r="1131" spans="1:21" x14ac:dyDescent="0.25">
      <c r="A1131">
        <v>520019</v>
      </c>
      <c r="B1131" s="2">
        <v>0.26323000000000002</v>
      </c>
      <c r="C1131" s="2">
        <v>1.4499999999999999E-3</v>
      </c>
      <c r="D1131" s="2">
        <v>21.386199999999999</v>
      </c>
      <c r="E1131" s="2">
        <v>5.4004400000000001E-2</v>
      </c>
      <c r="F1131" s="2">
        <v>-0.49157299999999998</v>
      </c>
      <c r="G1131" s="2">
        <v>0.27464</v>
      </c>
      <c r="H1131" s="2">
        <v>-2.4479000000000001E-2</v>
      </c>
      <c r="I1131" s="2">
        <v>3.85E-2</v>
      </c>
      <c r="J1131" s="2">
        <f t="shared" si="189"/>
        <v>0.36714439999999998</v>
      </c>
      <c r="K1131" s="2">
        <f t="shared" si="198"/>
        <v>40.583558038999996</v>
      </c>
      <c r="L1131" s="2">
        <f t="shared" si="190"/>
        <v>1308.3128524948177</v>
      </c>
      <c r="M1131" s="1">
        <f t="shared" si="191"/>
        <v>3.8033676029953396E+25</v>
      </c>
      <c r="N1131" s="2">
        <f t="shared" si="199"/>
        <v>1232.5874963888286</v>
      </c>
      <c r="O1131" s="2">
        <f t="shared" si="192"/>
        <v>40.454088789239719</v>
      </c>
      <c r="P1131" s="2">
        <f t="shared" si="193"/>
        <v>0.12946924976027674</v>
      </c>
      <c r="Q1131" s="2">
        <f t="shared" si="194"/>
        <v>0.12435391026240911</v>
      </c>
      <c r="R1131" s="2">
        <v>1383.9365906018297</v>
      </c>
      <c r="S1131" s="2">
        <f t="shared" si="195"/>
        <v>40.705580960059642</v>
      </c>
      <c r="T1131" s="2">
        <f t="shared" si="196"/>
        <v>-0.12202292105964574</v>
      </c>
      <c r="U1131" s="2">
        <f t="shared" si="197"/>
        <v>0.11046101197715592</v>
      </c>
    </row>
    <row r="1132" spans="1:21" x14ac:dyDescent="0.25">
      <c r="A1132" t="s">
        <v>23</v>
      </c>
      <c r="B1132" s="2">
        <v>0.2636</v>
      </c>
      <c r="C1132" s="2">
        <v>1.17E-3</v>
      </c>
      <c r="D1132" s="2">
        <v>21.400600000000001</v>
      </c>
      <c r="E1132" s="2">
        <v>2.7039000000000001E-2</v>
      </c>
      <c r="F1132" s="2">
        <v>-1.0875300000000001</v>
      </c>
      <c r="G1132" s="2">
        <v>8.2422999999999996E-2</v>
      </c>
      <c r="H1132" s="2">
        <v>2.7151999999999999E-2</v>
      </c>
      <c r="I1132" s="2">
        <v>2.445E-2</v>
      </c>
      <c r="J1132" s="2">
        <f t="shared" si="189"/>
        <v>0.133912</v>
      </c>
      <c r="K1132" s="2">
        <f t="shared" si="198"/>
        <v>40.348747330000002</v>
      </c>
      <c r="L1132" s="2">
        <f t="shared" si="190"/>
        <v>1174.2199803665246</v>
      </c>
      <c r="M1132" s="1">
        <f t="shared" si="191"/>
        <v>3.809206503925313E+25</v>
      </c>
      <c r="N1132" s="2">
        <f t="shared" si="199"/>
        <v>1234.4797553104409</v>
      </c>
      <c r="O1132" s="2">
        <f t="shared" si="192"/>
        <v>40.457419860853506</v>
      </c>
      <c r="P1132" s="2">
        <f t="shared" si="193"/>
        <v>-0.1086725308535037</v>
      </c>
      <c r="Q1132" s="2">
        <f t="shared" si="194"/>
        <v>0.65856791757205269</v>
      </c>
      <c r="R1132" s="2">
        <v>1386.1516997501833</v>
      </c>
      <c r="S1132" s="2">
        <f t="shared" si="195"/>
        <v>40.709053809240459</v>
      </c>
      <c r="T1132" s="2">
        <f t="shared" si="196"/>
        <v>-0.36030647924045667</v>
      </c>
      <c r="U1132" s="2">
        <f t="shared" si="197"/>
        <v>7.2394429685552293</v>
      </c>
    </row>
    <row r="1133" spans="1:21" x14ac:dyDescent="0.25">
      <c r="A1133">
        <v>350235</v>
      </c>
      <c r="B1133" s="2">
        <v>0.26393</v>
      </c>
      <c r="C1133" s="2">
        <v>1.4499999999999999E-3</v>
      </c>
      <c r="D1133" s="2">
        <v>21.3127</v>
      </c>
      <c r="E1133" s="2">
        <v>0.11036</v>
      </c>
      <c r="F1133" s="2">
        <v>6.1110999999999999E-2</v>
      </c>
      <c r="G1133" s="2">
        <v>0.34488000000000002</v>
      </c>
      <c r="H1133" s="2">
        <v>9.9450000000000007E-3</v>
      </c>
      <c r="I1133" s="2">
        <v>5.4052999999999997E-2</v>
      </c>
      <c r="J1133" s="2">
        <f t="shared" si="189"/>
        <v>0.509293</v>
      </c>
      <c r="K1133" s="2">
        <f t="shared" si="198"/>
        <v>40.483555467000002</v>
      </c>
      <c r="L1133" s="2">
        <f t="shared" si="190"/>
        <v>1249.4275944440062</v>
      </c>
      <c r="M1133" s="1">
        <f t="shared" si="191"/>
        <v>3.8144152034911605E+25</v>
      </c>
      <c r="N1133" s="2">
        <f t="shared" si="199"/>
        <v>1236.1677798790504</v>
      </c>
      <c r="O1133" s="2">
        <f t="shared" si="192"/>
        <v>40.460387098628594</v>
      </c>
      <c r="P1133" s="2">
        <f t="shared" si="193"/>
        <v>2.3168368371408121E-2</v>
      </c>
      <c r="Q1133" s="2">
        <f t="shared" si="194"/>
        <v>2.069452609127232E-3</v>
      </c>
      <c r="R1133" s="2">
        <v>1388.1279088808028</v>
      </c>
      <c r="S1133" s="2">
        <f t="shared" si="195"/>
        <v>40.712147429879877</v>
      </c>
      <c r="T1133" s="2">
        <f t="shared" si="196"/>
        <v>-0.22859196287987515</v>
      </c>
      <c r="U1133" s="2">
        <f t="shared" si="197"/>
        <v>0.20145891918190603</v>
      </c>
    </row>
    <row r="1134" spans="1:21" x14ac:dyDescent="0.25">
      <c r="A1134">
        <v>330022</v>
      </c>
      <c r="B1134" s="2">
        <v>0.26396999999999998</v>
      </c>
      <c r="C1134" s="2">
        <v>1.4499999999999999E-3</v>
      </c>
      <c r="D1134" s="2">
        <v>21.244499999999999</v>
      </c>
      <c r="E1134" s="2">
        <v>6.3974000000000003E-2</v>
      </c>
      <c r="F1134" s="2">
        <v>-1.2314000000000001</v>
      </c>
      <c r="G1134" s="2">
        <v>0.30298999999999998</v>
      </c>
      <c r="H1134" s="2">
        <v>8.2979999999999998E-3</v>
      </c>
      <c r="I1134" s="2">
        <v>4.6732000000000003E-2</v>
      </c>
      <c r="J1134" s="2">
        <f t="shared" si="189"/>
        <v>0.41369599999999995</v>
      </c>
      <c r="K1134" s="2">
        <f t="shared" si="198"/>
        <v>40.230511460000002</v>
      </c>
      <c r="L1134" s="2">
        <f t="shared" si="190"/>
        <v>1111.9936110041949</v>
      </c>
      <c r="M1134" s="1">
        <f t="shared" si="191"/>
        <v>3.8150466270589296E+25</v>
      </c>
      <c r="N1134" s="2">
        <f t="shared" si="199"/>
        <v>1236.3724103212785</v>
      </c>
      <c r="O1134" s="2">
        <f t="shared" si="192"/>
        <v>40.46074652604031</v>
      </c>
      <c r="P1134" s="2">
        <f t="shared" si="193"/>
        <v>-0.23023506604030786</v>
      </c>
      <c r="Q1134" s="2">
        <f t="shared" si="194"/>
        <v>0.30972787716276823</v>
      </c>
      <c r="R1134" s="2">
        <v>1388.3674859690677</v>
      </c>
      <c r="S1134" s="2">
        <f t="shared" si="195"/>
        <v>40.712522172110233</v>
      </c>
      <c r="T1134" s="2">
        <f t="shared" si="196"/>
        <v>-0.48201071211023105</v>
      </c>
      <c r="U1134" s="2">
        <f t="shared" si="197"/>
        <v>1.3575340658237092</v>
      </c>
    </row>
    <row r="1135" spans="1:21" x14ac:dyDescent="0.25">
      <c r="A1135">
        <v>12983</v>
      </c>
      <c r="B1135" s="2">
        <v>0.26407999999999998</v>
      </c>
      <c r="C1135" s="2">
        <v>1.0499999999999999E-3</v>
      </c>
      <c r="D1135" s="2">
        <v>21.299900000000001</v>
      </c>
      <c r="E1135" s="2">
        <v>7.0003499999999996E-2</v>
      </c>
      <c r="F1135" s="2">
        <v>-4.3307999999999999E-2</v>
      </c>
      <c r="G1135" s="2">
        <v>1.0281499999999999</v>
      </c>
      <c r="H1135" s="2">
        <v>-1.4762000000000001E-2</v>
      </c>
      <c r="I1135" s="2">
        <v>6.1828000000000001E-2</v>
      </c>
      <c r="J1135" s="2">
        <f t="shared" si="189"/>
        <v>1.1599815</v>
      </c>
      <c r="K1135" s="2">
        <f t="shared" si="198"/>
        <v>40.532738784000003</v>
      </c>
      <c r="L1135" s="2">
        <f t="shared" si="190"/>
        <v>1278.049741423582</v>
      </c>
      <c r="M1135" s="1">
        <f t="shared" si="191"/>
        <v>3.8167831154855237E+25</v>
      </c>
      <c r="N1135" s="2">
        <f t="shared" si="199"/>
        <v>1236.9351678944772</v>
      </c>
      <c r="O1135" s="2">
        <f t="shared" si="192"/>
        <v>40.461734686651873</v>
      </c>
      <c r="P1135" s="2">
        <f t="shared" si="193"/>
        <v>7.1004097348129847E-2</v>
      </c>
      <c r="Q1135" s="2">
        <f t="shared" si="194"/>
        <v>3.7468360977598552E-3</v>
      </c>
      <c r="R1135" s="2">
        <v>1389.0263637437347</v>
      </c>
      <c r="S1135" s="2">
        <f t="shared" si="195"/>
        <v>40.713552443662046</v>
      </c>
      <c r="T1135" s="2">
        <f t="shared" si="196"/>
        <v>-0.18081365966204288</v>
      </c>
      <c r="U1135" s="2">
        <f t="shared" si="197"/>
        <v>2.4297430408574919E-2</v>
      </c>
    </row>
    <row r="1136" spans="1:21" x14ac:dyDescent="0.25">
      <c r="A1136">
        <v>2943</v>
      </c>
      <c r="B1136" s="2">
        <v>0.26418999999999998</v>
      </c>
      <c r="C1136" s="2">
        <v>1.17E-3</v>
      </c>
      <c r="D1136" s="2">
        <v>21.119599999999998</v>
      </c>
      <c r="E1136" s="2">
        <v>4.7653000000000001E-2</v>
      </c>
      <c r="F1136" s="2">
        <v>0.56901000000000002</v>
      </c>
      <c r="G1136" s="2">
        <v>0.43619000000000002</v>
      </c>
      <c r="H1136" s="2">
        <v>-2.419E-2</v>
      </c>
      <c r="I1136" s="2">
        <v>4.7127000000000002E-2</v>
      </c>
      <c r="J1136" s="2">
        <f t="shared" si="189"/>
        <v>0.53097000000000005</v>
      </c>
      <c r="K1136" s="2">
        <f t="shared" si="198"/>
        <v>40.471959169999998</v>
      </c>
      <c r="L1136" s="2">
        <f t="shared" si="190"/>
        <v>1242.7730704711901</v>
      </c>
      <c r="M1136" s="1">
        <f t="shared" si="191"/>
        <v>3.8185197118687278E+25</v>
      </c>
      <c r="N1136" s="2">
        <f t="shared" si="199"/>
        <v>1237.4979604540304</v>
      </c>
      <c r="O1136" s="2">
        <f t="shared" si="192"/>
        <v>40.462722459182416</v>
      </c>
      <c r="P1136" s="2">
        <f t="shared" si="193"/>
        <v>9.23671081758215E-3</v>
      </c>
      <c r="Q1136" s="2">
        <f t="shared" si="194"/>
        <v>3.0261797860016502E-4</v>
      </c>
      <c r="R1136" s="2">
        <v>1389.6853013253426</v>
      </c>
      <c r="S1136" s="2">
        <f t="shared" si="195"/>
        <v>40.714582320077696</v>
      </c>
      <c r="T1136" s="2">
        <f t="shared" si="196"/>
        <v>-0.24262315007769786</v>
      </c>
      <c r="U1136" s="2">
        <f t="shared" si="197"/>
        <v>0.20879712102731801</v>
      </c>
    </row>
    <row r="1137" spans="1:21" x14ac:dyDescent="0.25">
      <c r="A1137">
        <v>110478</v>
      </c>
      <c r="B1137" s="2">
        <v>0.2646</v>
      </c>
      <c r="C1137" s="2">
        <v>1.4499999999999999E-3</v>
      </c>
      <c r="D1137" s="2">
        <v>21.059699999999999</v>
      </c>
      <c r="E1137" s="2">
        <v>4.0800299999999998E-2</v>
      </c>
      <c r="F1137" s="2">
        <v>0.92591999999999997</v>
      </c>
      <c r="G1137" s="2">
        <v>0.32135000000000002</v>
      </c>
      <c r="H1137" s="2">
        <v>-4.2659999999999997E-2</v>
      </c>
      <c r="I1137" s="2">
        <v>3.2704999999999998E-2</v>
      </c>
      <c r="J1137" s="2">
        <f t="shared" si="189"/>
        <v>0.39485530000000002</v>
      </c>
      <c r="K1137" s="2">
        <f t="shared" si="198"/>
        <v>40.522336039999999</v>
      </c>
      <c r="L1137" s="2">
        <f t="shared" si="190"/>
        <v>1271.941706758196</v>
      </c>
      <c r="M1137" s="1">
        <f t="shared" si="191"/>
        <v>3.8249934310303462E+25</v>
      </c>
      <c r="N1137" s="2">
        <f t="shared" si="199"/>
        <v>1239.5959499535095</v>
      </c>
      <c r="O1137" s="2">
        <f t="shared" si="192"/>
        <v>40.466400743145542</v>
      </c>
      <c r="P1137" s="2">
        <f t="shared" si="193"/>
        <v>5.5935296854457306E-2</v>
      </c>
      <c r="Q1137" s="2">
        <f t="shared" si="194"/>
        <v>2.0067623805791759E-2</v>
      </c>
      <c r="R1137" s="2">
        <v>1392.1418681561986</v>
      </c>
      <c r="S1137" s="2">
        <f t="shared" si="195"/>
        <v>40.718417474569307</v>
      </c>
      <c r="T1137" s="2">
        <f t="shared" si="196"/>
        <v>-0.19608143456930804</v>
      </c>
      <c r="U1137" s="2">
        <f t="shared" si="197"/>
        <v>0.2466022346459037</v>
      </c>
    </row>
    <row r="1138" spans="1:21" x14ac:dyDescent="0.25">
      <c r="A1138">
        <v>13099</v>
      </c>
      <c r="B1138" s="2">
        <v>0.26462999999999998</v>
      </c>
      <c r="C1138" s="2">
        <v>1.0499999999999999E-3</v>
      </c>
      <c r="D1138" s="2">
        <v>21.287800000000001</v>
      </c>
      <c r="E1138" s="2">
        <v>5.3893499999999997E-2</v>
      </c>
      <c r="F1138" s="2">
        <v>0.29704000000000003</v>
      </c>
      <c r="G1138" s="2">
        <v>0.82433999999999996</v>
      </c>
      <c r="H1138" s="2">
        <v>-1.8419999999999999E-2</v>
      </c>
      <c r="I1138" s="2">
        <v>4.7532999999999999E-2</v>
      </c>
      <c r="J1138" s="2">
        <f t="shared" si="189"/>
        <v>0.92576650000000005</v>
      </c>
      <c r="K1138" s="2">
        <f t="shared" si="198"/>
        <v>40.582119480000003</v>
      </c>
      <c r="L1138" s="2">
        <f t="shared" si="190"/>
        <v>1307.4464072499215</v>
      </c>
      <c r="M1138" s="1">
        <f t="shared" si="191"/>
        <v>3.8254671766530143E+25</v>
      </c>
      <c r="N1138" s="2">
        <f t="shared" si="199"/>
        <v>1239.7494804538246</v>
      </c>
      <c r="O1138" s="2">
        <f t="shared" si="192"/>
        <v>40.466669674809346</v>
      </c>
      <c r="P1138" s="2">
        <f t="shared" si="193"/>
        <v>0.11544980519065717</v>
      </c>
      <c r="Q1138" s="2">
        <f t="shared" si="194"/>
        <v>1.5551901121268388E-2</v>
      </c>
      <c r="R1138" s="2">
        <v>1392.3216495544054</v>
      </c>
      <c r="S1138" s="2">
        <f t="shared" si="195"/>
        <v>40.718697880718651</v>
      </c>
      <c r="T1138" s="2">
        <f t="shared" si="196"/>
        <v>-0.13657840071864769</v>
      </c>
      <c r="U1138" s="2">
        <f t="shared" si="197"/>
        <v>2.1765122883264272E-2</v>
      </c>
    </row>
    <row r="1139" spans="1:21" x14ac:dyDescent="0.25">
      <c r="A1139">
        <v>2422</v>
      </c>
      <c r="B1139" s="2">
        <v>0.26582</v>
      </c>
      <c r="C1139" s="2">
        <v>5.11E-3</v>
      </c>
      <c r="D1139" s="2">
        <v>20.9025</v>
      </c>
      <c r="E1139" s="2">
        <v>4.3617900000000001E-2</v>
      </c>
      <c r="F1139" s="2">
        <v>1.03624</v>
      </c>
      <c r="G1139" s="2">
        <v>0.32827000000000001</v>
      </c>
      <c r="H1139" s="2">
        <v>-0.17028199999999999</v>
      </c>
      <c r="I1139" s="2">
        <v>4.0637E-2</v>
      </c>
      <c r="J1139" s="2">
        <f t="shared" si="189"/>
        <v>0.41252489999999997</v>
      </c>
      <c r="K1139" s="2">
        <f t="shared" si="198"/>
        <v>40.780809939999997</v>
      </c>
      <c r="L1139" s="2">
        <f t="shared" si="190"/>
        <v>1432.7221923279981</v>
      </c>
      <c r="M1139" s="1">
        <f t="shared" si="191"/>
        <v>3.8442655548256511E+25</v>
      </c>
      <c r="N1139" s="2">
        <f t="shared" si="199"/>
        <v>1245.8416199224714</v>
      </c>
      <c r="O1139" s="2">
        <f t="shared" si="192"/>
        <v>40.477314176440579</v>
      </c>
      <c r="P1139" s="2">
        <f t="shared" si="193"/>
        <v>0.30349576355941821</v>
      </c>
      <c r="Q1139" s="2">
        <f t="shared" si="194"/>
        <v>0.54125875103051124</v>
      </c>
      <c r="R1139" s="2">
        <v>1399.4565620142102</v>
      </c>
      <c r="S1139" s="2">
        <f t="shared" si="195"/>
        <v>40.729797114331355</v>
      </c>
      <c r="T1139" s="2">
        <f t="shared" si="196"/>
        <v>5.1012825668642847E-2</v>
      </c>
      <c r="U1139" s="2">
        <f t="shared" si="197"/>
        <v>1.5291793522423347E-2</v>
      </c>
    </row>
    <row r="1140" spans="1:21" x14ac:dyDescent="0.25">
      <c r="A1140">
        <v>6315</v>
      </c>
      <c r="B1140" s="2">
        <v>0.26583000000000001</v>
      </c>
      <c r="C1140" s="2">
        <v>1.17E-3</v>
      </c>
      <c r="D1140" s="2">
        <v>20.697299999999998</v>
      </c>
      <c r="E1140" s="2">
        <v>5.0538800000000002E-2</v>
      </c>
      <c r="F1140" s="2">
        <v>-9.8044000000000006E-2</v>
      </c>
      <c r="G1140" s="2">
        <v>0.37081999999999998</v>
      </c>
      <c r="H1140" s="2">
        <v>-0.19079299999999999</v>
      </c>
      <c r="I1140" s="2">
        <v>3.8774999999999997E-2</v>
      </c>
      <c r="J1140" s="2">
        <f t="shared" si="189"/>
        <v>0.46013379999999998</v>
      </c>
      <c r="K1140" s="2">
        <f t="shared" si="198"/>
        <v>40.473069621999997</v>
      </c>
      <c r="L1140" s="2">
        <f t="shared" si="190"/>
        <v>1243.4087648321022</v>
      </c>
      <c r="M1140" s="1">
        <f t="shared" si="191"/>
        <v>3.8444235778269267E+25</v>
      </c>
      <c r="N1140" s="2">
        <f t="shared" si="199"/>
        <v>1245.8928316894751</v>
      </c>
      <c r="O1140" s="2">
        <f t="shared" si="192"/>
        <v>40.477403435501898</v>
      </c>
      <c r="P1140" s="2">
        <f t="shared" si="193"/>
        <v>-4.333813501901318E-3</v>
      </c>
      <c r="Q1140" s="2">
        <f t="shared" si="194"/>
        <v>8.8709915148502437E-5</v>
      </c>
      <c r="R1140" s="2">
        <v>1399.5165488675179</v>
      </c>
      <c r="S1140" s="2">
        <f t="shared" si="195"/>
        <v>40.72989019117901</v>
      </c>
      <c r="T1140" s="2">
        <f t="shared" si="196"/>
        <v>-0.25682056917901264</v>
      </c>
      <c r="U1140" s="2">
        <f t="shared" si="197"/>
        <v>0.31152387444964696</v>
      </c>
    </row>
    <row r="1141" spans="1:21" x14ac:dyDescent="0.25">
      <c r="A1141">
        <v>1334087</v>
      </c>
      <c r="B1141" s="2">
        <v>0.26640000000000003</v>
      </c>
      <c r="C1141" s="2">
        <v>1.17E-3</v>
      </c>
      <c r="D1141" s="2">
        <v>20.9072</v>
      </c>
      <c r="E1141" s="2">
        <v>5.2247599999999998E-2</v>
      </c>
      <c r="F1141" s="2">
        <v>0.68288000000000004</v>
      </c>
      <c r="G1141" s="2">
        <v>0.36943999999999999</v>
      </c>
      <c r="H1141" s="2">
        <v>-1.0845E-2</v>
      </c>
      <c r="I1141" s="2">
        <v>4.7948999999999999E-2</v>
      </c>
      <c r="J1141" s="2">
        <f t="shared" si="189"/>
        <v>0.46963660000000002</v>
      </c>
      <c r="K1141" s="2">
        <f t="shared" si="198"/>
        <v>40.234528210000001</v>
      </c>
      <c r="L1141" s="2">
        <f t="shared" si="190"/>
        <v>1114.0524600983238</v>
      </c>
      <c r="M1141" s="1">
        <f t="shared" si="191"/>
        <v>3.8534323599336871E+25</v>
      </c>
      <c r="N1141" s="2">
        <f t="shared" si="199"/>
        <v>1248.8123791383568</v>
      </c>
      <c r="O1141" s="2">
        <f t="shared" si="192"/>
        <v>40.482485975595445</v>
      </c>
      <c r="P1141" s="2">
        <f t="shared" si="193"/>
        <v>-0.24795776559544436</v>
      </c>
      <c r="Q1141" s="2">
        <f t="shared" si="194"/>
        <v>0.27876070732752023</v>
      </c>
      <c r="R1141" s="2">
        <v>1402.9366145342633</v>
      </c>
      <c r="S1141" s="2">
        <f t="shared" si="195"/>
        <v>40.735190249012589</v>
      </c>
      <c r="T1141" s="2">
        <f t="shared" si="196"/>
        <v>-0.50066203901258888</v>
      </c>
      <c r="U1141" s="2">
        <f t="shared" si="197"/>
        <v>1.1364895768103653</v>
      </c>
    </row>
    <row r="1142" spans="1:21" x14ac:dyDescent="0.25">
      <c r="A1142">
        <v>18463</v>
      </c>
      <c r="B1142" s="2">
        <v>0.26700000000000002</v>
      </c>
      <c r="C1142" s="2">
        <v>1.06E-3</v>
      </c>
      <c r="D1142" s="2">
        <v>21.064599999999999</v>
      </c>
      <c r="E1142" s="2">
        <v>5.3966399999999998E-2</v>
      </c>
      <c r="F1142" s="2">
        <v>0.94364999999999999</v>
      </c>
      <c r="G1142" s="2">
        <v>0.41766999999999999</v>
      </c>
      <c r="H1142" s="2">
        <v>-4.1716000000000003E-2</v>
      </c>
      <c r="I1142" s="2">
        <v>4.6698999999999997E-2</v>
      </c>
      <c r="J1142" s="2">
        <f t="shared" si="189"/>
        <v>0.5183354</v>
      </c>
      <c r="K1142" s="2">
        <f t="shared" si="198"/>
        <v>40.526887629999997</v>
      </c>
      <c r="L1142" s="2">
        <f t="shared" si="190"/>
        <v>1274.6106003902594</v>
      </c>
      <c r="M1142" s="1">
        <f t="shared" si="191"/>
        <v>3.8629184104526275E+25</v>
      </c>
      <c r="N1142" s="2">
        <f t="shared" si="199"/>
        <v>1251.8865987458832</v>
      </c>
      <c r="O1142" s="2">
        <f t="shared" si="192"/>
        <v>40.487824952002029</v>
      </c>
      <c r="P1142" s="2">
        <f t="shared" si="193"/>
        <v>3.9062677997968365E-2</v>
      </c>
      <c r="Q1142" s="2">
        <f t="shared" si="194"/>
        <v>5.6793977733854998E-3</v>
      </c>
      <c r="R1142" s="2">
        <v>1406.5384134349094</v>
      </c>
      <c r="S1142" s="2">
        <f t="shared" si="195"/>
        <v>40.740757987571868</v>
      </c>
      <c r="T1142" s="2">
        <f t="shared" si="196"/>
        <v>-0.21387035757187078</v>
      </c>
      <c r="U1142" s="2">
        <f t="shared" si="197"/>
        <v>0.17024699327848558</v>
      </c>
    </row>
    <row r="1143" spans="1:21" x14ac:dyDescent="0.25">
      <c r="A1143">
        <v>1309288</v>
      </c>
      <c r="B1143" s="2">
        <v>0.26790999999999998</v>
      </c>
      <c r="C1143" s="2">
        <v>1.17E-3</v>
      </c>
      <c r="D1143" s="2">
        <v>20.918700000000001</v>
      </c>
      <c r="E1143" s="2">
        <v>6.3429100000000002E-2</v>
      </c>
      <c r="F1143" s="2">
        <v>0.51536000000000004</v>
      </c>
      <c r="G1143" s="2">
        <v>0.44169999999999998</v>
      </c>
      <c r="H1143" s="2">
        <v>-0.111056</v>
      </c>
      <c r="I1143" s="2">
        <v>4.5775000000000003E-2</v>
      </c>
      <c r="J1143" s="2">
        <f t="shared" si="189"/>
        <v>0.55090410000000001</v>
      </c>
      <c r="K1143" s="2">
        <f t="shared" si="198"/>
        <v>40.535063199999996</v>
      </c>
      <c r="L1143" s="2">
        <f t="shared" si="190"/>
        <v>1279.4185406771942</v>
      </c>
      <c r="M1143" s="1">
        <f t="shared" si="191"/>
        <v>3.8773116924659158E+25</v>
      </c>
      <c r="N1143" s="2">
        <f t="shared" si="199"/>
        <v>1256.5511437737173</v>
      </c>
      <c r="O1143" s="2">
        <f t="shared" si="192"/>
        <v>40.495900849070672</v>
      </c>
      <c r="P1143" s="2">
        <f t="shared" si="193"/>
        <v>3.9162350929323964E-2</v>
      </c>
      <c r="Q1143" s="2">
        <f t="shared" si="194"/>
        <v>5.0534212288094746E-3</v>
      </c>
      <c r="R1143" s="2">
        <v>1412.0045246713482</v>
      </c>
      <c r="S1143" s="2">
        <f t="shared" si="195"/>
        <v>40.749180441924004</v>
      </c>
      <c r="T1143" s="2">
        <f t="shared" si="196"/>
        <v>-0.21411724192400783</v>
      </c>
      <c r="U1143" s="2">
        <f t="shared" si="197"/>
        <v>0.15106062318119887</v>
      </c>
    </row>
    <row r="1144" spans="1:21" x14ac:dyDescent="0.25">
      <c r="A1144">
        <v>520023</v>
      </c>
      <c r="B1144" s="2">
        <v>0.26817999999999997</v>
      </c>
      <c r="C1144" s="2">
        <v>1.4599999999999999E-3</v>
      </c>
      <c r="D1144" s="2">
        <v>21.191099999999999</v>
      </c>
      <c r="E1144" s="2">
        <v>8.7493699999999994E-2</v>
      </c>
      <c r="F1144" s="2">
        <v>-0.61214999999999997</v>
      </c>
      <c r="G1144" s="2">
        <v>0.47709000000000001</v>
      </c>
      <c r="H1144" s="2">
        <v>-4.0357999999999998E-2</v>
      </c>
      <c r="I1144" s="2">
        <v>6.2137999999999999E-2</v>
      </c>
      <c r="J1144" s="2">
        <f t="shared" si="189"/>
        <v>0.62672170000000005</v>
      </c>
      <c r="K1144" s="2">
        <f t="shared" si="198"/>
        <v>40.420434489999998</v>
      </c>
      <c r="L1144" s="2">
        <f t="shared" si="190"/>
        <v>1213.6316617791404</v>
      </c>
      <c r="M1144" s="1">
        <f t="shared" si="191"/>
        <v>3.8815836411803301E+25</v>
      </c>
      <c r="N1144" s="2">
        <f t="shared" si="199"/>
        <v>1257.9355880663106</v>
      </c>
      <c r="O1144" s="2">
        <f t="shared" si="192"/>
        <v>40.498292019284136</v>
      </c>
      <c r="P1144" s="2">
        <f t="shared" si="193"/>
        <v>-7.7857529284138138E-2</v>
      </c>
      <c r="Q1144" s="2">
        <f t="shared" si="194"/>
        <v>1.5433050279588963E-2</v>
      </c>
      <c r="R1144" s="2">
        <v>1413.6271216681878</v>
      </c>
      <c r="S1144" s="2">
        <f t="shared" si="195"/>
        <v>40.751674344483632</v>
      </c>
      <c r="T1144" s="2">
        <f t="shared" si="196"/>
        <v>-0.33123985448363413</v>
      </c>
      <c r="U1144" s="2">
        <f t="shared" si="197"/>
        <v>0.27934165758655621</v>
      </c>
    </row>
    <row r="1145" spans="1:21" x14ac:dyDescent="0.25">
      <c r="A1145">
        <v>530037</v>
      </c>
      <c r="B1145" s="2">
        <v>0.26859</v>
      </c>
      <c r="C1145" s="2">
        <v>1.0059999999999999E-2</v>
      </c>
      <c r="D1145" s="2">
        <v>20.996099999999998</v>
      </c>
      <c r="E1145" s="2">
        <v>6.7263699999999996E-2</v>
      </c>
      <c r="F1145" s="2">
        <v>0.33673999999999998</v>
      </c>
      <c r="G1145" s="2">
        <v>0.28743999999999997</v>
      </c>
      <c r="H1145" s="2">
        <v>-0.11427</v>
      </c>
      <c r="I1145" s="2">
        <v>3.4458999999999997E-2</v>
      </c>
      <c r="J1145" s="2">
        <f t="shared" si="189"/>
        <v>0.38916269999999997</v>
      </c>
      <c r="K1145" s="2">
        <f t="shared" si="198"/>
        <v>40.596265879999997</v>
      </c>
      <c r="L1145" s="2">
        <f t="shared" si="190"/>
        <v>1315.9917782455</v>
      </c>
      <c r="M1145" s="1">
        <f t="shared" si="191"/>
        <v>3.8880719113361383E+25</v>
      </c>
      <c r="N1145" s="2">
        <f t="shared" si="199"/>
        <v>1260.0382932218533</v>
      </c>
      <c r="O1145" s="2">
        <f t="shared" si="192"/>
        <v>40.501918718771293</v>
      </c>
      <c r="P1145" s="2">
        <f t="shared" si="193"/>
        <v>9.4347161228704124E-2</v>
      </c>
      <c r="Q1145" s="2">
        <f t="shared" si="194"/>
        <v>5.87753547517261E-2</v>
      </c>
      <c r="R1145" s="2">
        <v>1416.0917506577109</v>
      </c>
      <c r="S1145" s="2">
        <f t="shared" si="195"/>
        <v>40.75545696420329</v>
      </c>
      <c r="T1145" s="2">
        <f t="shared" si="196"/>
        <v>-0.15919108420329309</v>
      </c>
      <c r="U1145" s="2">
        <f t="shared" si="197"/>
        <v>0.16733048332609812</v>
      </c>
    </row>
    <row r="1146" spans="1:21" x14ac:dyDescent="0.25">
      <c r="A1146" t="s">
        <v>24</v>
      </c>
      <c r="B1146" s="2">
        <v>0.26860000000000001</v>
      </c>
      <c r="C1146" s="2">
        <v>1.4599999999999999E-3</v>
      </c>
      <c r="D1146" s="2">
        <v>21.440899999999999</v>
      </c>
      <c r="E1146" s="2">
        <v>2.6531800000000001E-2</v>
      </c>
      <c r="F1146" s="2">
        <v>-7.1458999999999995E-2</v>
      </c>
      <c r="G1146" s="2">
        <v>5.3442000000000003E-2</v>
      </c>
      <c r="H1146" s="2">
        <v>4.1409000000000001E-2</v>
      </c>
      <c r="I1146" s="2">
        <v>2.1935E-2</v>
      </c>
      <c r="J1146" s="2">
        <f t="shared" si="189"/>
        <v>0.10190880000000001</v>
      </c>
      <c r="K1146" s="2">
        <f t="shared" si="198"/>
        <v>40.493785357</v>
      </c>
      <c r="L1146" s="2">
        <f t="shared" si="190"/>
        <v>1255.3275824969678</v>
      </c>
      <c r="M1146" s="1">
        <f t="shared" si="191"/>
        <v>3.8882301804557761E+25</v>
      </c>
      <c r="N1146" s="2">
        <f t="shared" si="199"/>
        <v>1260.0895847503862</v>
      </c>
      <c r="O1146" s="2">
        <f t="shared" si="192"/>
        <v>40.502007109634349</v>
      </c>
      <c r="P1146" s="2">
        <f t="shared" si="193"/>
        <v>-8.2217526343484337E-3</v>
      </c>
      <c r="Q1146" s="2">
        <f t="shared" si="194"/>
        <v>6.5088675916059255E-3</v>
      </c>
      <c r="R1146" s="2">
        <v>1416.151873882159</v>
      </c>
      <c r="S1146" s="2">
        <f t="shared" si="195"/>
        <v>40.755549156783012</v>
      </c>
      <c r="T1146" s="2">
        <f t="shared" si="196"/>
        <v>-0.26176379978301156</v>
      </c>
      <c r="U1146" s="2">
        <f t="shared" si="197"/>
        <v>6.5977491160334596</v>
      </c>
    </row>
    <row r="1147" spans="1:21" x14ac:dyDescent="0.25">
      <c r="A1147">
        <v>14298</v>
      </c>
      <c r="B1147" s="2">
        <v>0.26887</v>
      </c>
      <c r="C1147" s="2">
        <v>1.17E-3</v>
      </c>
      <c r="D1147" s="2">
        <v>21.032499999999999</v>
      </c>
      <c r="E1147" s="2">
        <v>5.4474500000000002E-2</v>
      </c>
      <c r="F1147" s="2">
        <v>1.3904799999999999</v>
      </c>
      <c r="G1147" s="2">
        <v>0.40865000000000001</v>
      </c>
      <c r="H1147" s="2">
        <v>-8.3627000000000007E-2</v>
      </c>
      <c r="I1147" s="2">
        <v>4.3649E-2</v>
      </c>
      <c r="J1147" s="2">
        <f t="shared" si="189"/>
        <v>0.50677349999999999</v>
      </c>
      <c r="K1147" s="2">
        <f t="shared" si="198"/>
        <v>40.691653070000001</v>
      </c>
      <c r="L1147" s="2">
        <f t="shared" si="190"/>
        <v>1375.0883858916768</v>
      </c>
      <c r="M1147" s="1">
        <f t="shared" si="191"/>
        <v>3.8925037818886443E+25</v>
      </c>
      <c r="N1147" s="2">
        <f t="shared" si="199"/>
        <v>1261.4745646525535</v>
      </c>
      <c r="O1147" s="2">
        <f t="shared" si="192"/>
        <v>40.504392490905275</v>
      </c>
      <c r="P1147" s="2">
        <f t="shared" si="193"/>
        <v>0.18726057909472615</v>
      </c>
      <c r="Q1147" s="2">
        <f t="shared" si="194"/>
        <v>0.13654158203178632</v>
      </c>
      <c r="R1147" s="2">
        <v>1417.7753866888104</v>
      </c>
      <c r="S1147" s="2">
        <f t="shared" si="195"/>
        <v>40.758037162527458</v>
      </c>
      <c r="T1147" s="2">
        <f t="shared" si="196"/>
        <v>-6.6384092527457028E-2</v>
      </c>
      <c r="U1147" s="2">
        <f t="shared" si="197"/>
        <v>1.7159327055098293E-2</v>
      </c>
    </row>
    <row r="1148" spans="1:21" x14ac:dyDescent="0.25">
      <c r="A1148">
        <v>510638</v>
      </c>
      <c r="B1148" s="2">
        <v>0.2702</v>
      </c>
      <c r="C1148" s="2">
        <v>1.0059999999999999E-2</v>
      </c>
      <c r="D1148" s="2">
        <v>21.156199999999998</v>
      </c>
      <c r="E1148" s="2">
        <v>3.8987599999999997E-2</v>
      </c>
      <c r="F1148" s="2">
        <v>0.21729000000000001</v>
      </c>
      <c r="G1148" s="2">
        <v>0.14369999999999999</v>
      </c>
      <c r="H1148" s="2">
        <v>-8.8705999999999993E-2</v>
      </c>
      <c r="I1148" s="2">
        <v>2.8069E-2</v>
      </c>
      <c r="J1148" s="2">
        <f t="shared" si="189"/>
        <v>0.21075660000000002</v>
      </c>
      <c r="K1148" s="2">
        <f t="shared" si="198"/>
        <v>40.658791409999999</v>
      </c>
      <c r="L1148" s="2">
        <f t="shared" si="190"/>
        <v>1354.4353559559759</v>
      </c>
      <c r="M1148" s="1">
        <f t="shared" si="191"/>
        <v>3.9135646546257244E+25</v>
      </c>
      <c r="N1148" s="2">
        <f t="shared" si="199"/>
        <v>1268.2999286742474</v>
      </c>
      <c r="O1148" s="2">
        <f t="shared" si="192"/>
        <v>40.516109840146896</v>
      </c>
      <c r="P1148" s="2">
        <f t="shared" si="193"/>
        <v>0.14268156985310299</v>
      </c>
      <c r="Q1148" s="2">
        <f t="shared" si="194"/>
        <v>0.45832483472259433</v>
      </c>
      <c r="R1148" s="2">
        <v>1425.7779153770446</v>
      </c>
      <c r="S1148" s="2">
        <f t="shared" si="195"/>
        <v>40.770259417068729</v>
      </c>
      <c r="T1148" s="2">
        <f t="shared" si="196"/>
        <v>-0.11146800706872995</v>
      </c>
      <c r="U1148" s="2">
        <f t="shared" si="197"/>
        <v>0.27972939458971408</v>
      </c>
    </row>
    <row r="1149" spans="1:21" x14ac:dyDescent="0.25">
      <c r="A1149">
        <v>19002</v>
      </c>
      <c r="B1149" s="2">
        <v>0.27021000000000001</v>
      </c>
      <c r="C1149" s="2">
        <v>1.06E-3</v>
      </c>
      <c r="D1149" s="2">
        <v>20.968800000000002</v>
      </c>
      <c r="E1149" s="2">
        <v>4.7933499999999997E-2</v>
      </c>
      <c r="F1149" s="2">
        <v>0.34723999999999999</v>
      </c>
      <c r="G1149" s="2">
        <v>0.32256000000000001</v>
      </c>
      <c r="H1149" s="2">
        <v>-9.7817000000000001E-2</v>
      </c>
      <c r="I1149" s="2">
        <v>3.8560999999999998E-2</v>
      </c>
      <c r="J1149" s="2">
        <f t="shared" si="189"/>
        <v>0.40905450000000004</v>
      </c>
      <c r="K1149" s="2">
        <f t="shared" si="198"/>
        <v>40.519011490000004</v>
      </c>
      <c r="L1149" s="2">
        <f t="shared" si="190"/>
        <v>1269.9958388808084</v>
      </c>
      <c r="M1149" s="1">
        <f t="shared" si="191"/>
        <v>3.9137230663823007E+25</v>
      </c>
      <c r="N1149" s="2">
        <f t="shared" si="199"/>
        <v>1268.3512664282641</v>
      </c>
      <c r="O1149" s="2">
        <f t="shared" si="192"/>
        <v>40.516197734388442</v>
      </c>
      <c r="P1149" s="2">
        <f t="shared" si="193"/>
        <v>2.8137556115623852E-3</v>
      </c>
      <c r="Q1149" s="2">
        <f t="shared" si="194"/>
        <v>4.7316258839452E-5</v>
      </c>
      <c r="R1149" s="2">
        <v>1425.8381176442024</v>
      </c>
      <c r="S1149" s="2">
        <f t="shared" si="195"/>
        <v>40.770351103719833</v>
      </c>
      <c r="T1149" s="2">
        <f t="shared" si="196"/>
        <v>-0.25133961371982849</v>
      </c>
      <c r="U1149" s="2">
        <f t="shared" si="197"/>
        <v>0.37753701451933558</v>
      </c>
    </row>
    <row r="1150" spans="1:21" x14ac:dyDescent="0.25">
      <c r="A1150">
        <v>310051</v>
      </c>
      <c r="B1150" s="2">
        <v>0.27056999999999998</v>
      </c>
      <c r="C1150" s="2">
        <v>1.4599999999999999E-3</v>
      </c>
      <c r="D1150" s="2">
        <v>21.560700000000001</v>
      </c>
      <c r="E1150" s="2">
        <v>4.4836800000000003E-2</v>
      </c>
      <c r="F1150" s="2">
        <v>-0.352962</v>
      </c>
      <c r="G1150" s="2">
        <v>0.27833000000000002</v>
      </c>
      <c r="H1150" s="2">
        <v>0.1018</v>
      </c>
      <c r="I1150" s="2">
        <v>3.2333000000000001E-2</v>
      </c>
      <c r="J1150" s="2">
        <f t="shared" si="189"/>
        <v>0.35549980000000003</v>
      </c>
      <c r="K1150" s="2">
        <f t="shared" si="198"/>
        <v>40.383180586000002</v>
      </c>
      <c r="L1150" s="2">
        <f t="shared" si="190"/>
        <v>1192.9881153143256</v>
      </c>
      <c r="M1150" s="1">
        <f t="shared" si="191"/>
        <v>3.9194264789351824E+25</v>
      </c>
      <c r="N1150" s="2">
        <f t="shared" si="199"/>
        <v>1270.1996165572109</v>
      </c>
      <c r="O1150" s="2">
        <f t="shared" si="192"/>
        <v>40.519359886499956</v>
      </c>
      <c r="P1150" s="2">
        <f t="shared" si="193"/>
        <v>-0.13617930049995408</v>
      </c>
      <c r="Q1150" s="2">
        <f t="shared" si="194"/>
        <v>0.14673829772323491</v>
      </c>
      <c r="R1150" s="2">
        <v>1428.0057258492286</v>
      </c>
      <c r="S1150" s="2">
        <f t="shared" si="195"/>
        <v>40.773649744132641</v>
      </c>
      <c r="T1150" s="2">
        <f t="shared" si="196"/>
        <v>-0.39046915813263894</v>
      </c>
      <c r="U1150" s="2">
        <f t="shared" si="197"/>
        <v>1.2064095062653801</v>
      </c>
    </row>
    <row r="1151" spans="1:21" x14ac:dyDescent="0.25">
      <c r="A1151">
        <v>160039</v>
      </c>
      <c r="B1151" s="2">
        <v>0.27094000000000001</v>
      </c>
      <c r="C1151" s="2">
        <v>1.4599999999999999E-3</v>
      </c>
      <c r="D1151" s="2">
        <v>21.2318</v>
      </c>
      <c r="E1151" s="2">
        <v>3.4942800000000003E-2</v>
      </c>
      <c r="F1151" s="2">
        <v>-1.1672800000000001</v>
      </c>
      <c r="G1151" s="2">
        <v>0.25745000000000001</v>
      </c>
      <c r="H1151" s="2">
        <v>-7.4508000000000005E-2</v>
      </c>
      <c r="I1151" s="2">
        <v>2.9054E-2</v>
      </c>
      <c r="J1151" s="2">
        <f t="shared" si="189"/>
        <v>0.32144680000000003</v>
      </c>
      <c r="K1151" s="2">
        <f t="shared" si="198"/>
        <v>40.48641988</v>
      </c>
      <c r="L1151" s="2">
        <f t="shared" si="190"/>
        <v>1251.0768155597304</v>
      </c>
      <c r="M1151" s="1">
        <f t="shared" si="191"/>
        <v>3.9252895142273554E+25</v>
      </c>
      <c r="N1151" s="2">
        <f t="shared" si="199"/>
        <v>1272.0996968929448</v>
      </c>
      <c r="O1151" s="2">
        <f t="shared" si="192"/>
        <v>40.522605745688381</v>
      </c>
      <c r="P1151" s="2">
        <f t="shared" si="193"/>
        <v>-3.6185865688381114E-2</v>
      </c>
      <c r="Q1151" s="2">
        <f t="shared" si="194"/>
        <v>1.2672424729412603E-2</v>
      </c>
      <c r="R1151" s="2">
        <v>1430.2342074326134</v>
      </c>
      <c r="S1151" s="2">
        <f t="shared" si="195"/>
        <v>40.777035805042097</v>
      </c>
      <c r="T1151" s="2">
        <f t="shared" si="196"/>
        <v>-0.29061592504209699</v>
      </c>
      <c r="U1151" s="2">
        <f t="shared" si="197"/>
        <v>0.81737359590885161</v>
      </c>
    </row>
    <row r="1152" spans="1:21" x14ac:dyDescent="0.25">
      <c r="A1152">
        <v>380378</v>
      </c>
      <c r="B1152" s="2">
        <v>0.27140999999999998</v>
      </c>
      <c r="C1152" s="2">
        <v>1.4599999999999999E-3</v>
      </c>
      <c r="D1152" s="2">
        <v>20.9056</v>
      </c>
      <c r="E1152" s="2">
        <v>3.45156E-2</v>
      </c>
      <c r="F1152" s="2">
        <v>0.51937999999999995</v>
      </c>
      <c r="G1152" s="2">
        <v>0.17632</v>
      </c>
      <c r="H1152" s="2">
        <v>-0.13958799999999999</v>
      </c>
      <c r="I1152" s="2">
        <v>2.5729999999999999E-2</v>
      </c>
      <c r="J1152" s="2">
        <f t="shared" si="189"/>
        <v>0.23656560000000001</v>
      </c>
      <c r="K1152" s="2">
        <f t="shared" si="198"/>
        <v>40.611859299999999</v>
      </c>
      <c r="L1152" s="2">
        <f t="shared" si="190"/>
        <v>1325.4759740602854</v>
      </c>
      <c r="M1152" s="1">
        <f t="shared" si="191"/>
        <v>3.9327388988727428E+25</v>
      </c>
      <c r="N1152" s="2">
        <f t="shared" si="199"/>
        <v>1274.5138780418993</v>
      </c>
      <c r="O1152" s="2">
        <f t="shared" si="192"/>
        <v>40.526722844080183</v>
      </c>
      <c r="P1152" s="2">
        <f t="shared" si="193"/>
        <v>8.5136455919816001E-2</v>
      </c>
      <c r="Q1152" s="2">
        <f t="shared" si="194"/>
        <v>0.12951735003108841</v>
      </c>
      <c r="R1152" s="2">
        <v>1433.0659485348835</v>
      </c>
      <c r="S1152" s="2">
        <f t="shared" si="195"/>
        <v>40.781330883688604</v>
      </c>
      <c r="T1152" s="2">
        <f t="shared" si="196"/>
        <v>-0.16947158368860471</v>
      </c>
      <c r="U1152" s="2">
        <f t="shared" si="197"/>
        <v>0.51320466000679255</v>
      </c>
    </row>
    <row r="1153" spans="1:21" x14ac:dyDescent="0.25">
      <c r="A1153">
        <v>1292332</v>
      </c>
      <c r="B1153" s="2">
        <v>0.27276</v>
      </c>
      <c r="C1153" s="2">
        <v>1.17E-3</v>
      </c>
      <c r="D1153" s="2">
        <v>20.965599999999998</v>
      </c>
      <c r="E1153" s="2">
        <v>4.1186399999999998E-2</v>
      </c>
      <c r="F1153" s="2">
        <v>0.33299000000000001</v>
      </c>
      <c r="G1153" s="2">
        <v>0.24326</v>
      </c>
      <c r="H1153" s="2">
        <v>-0.116241</v>
      </c>
      <c r="I1153" s="2">
        <v>3.5781E-2</v>
      </c>
      <c r="J1153" s="2">
        <f t="shared" si="189"/>
        <v>0.3202274</v>
      </c>
      <c r="K1153" s="2">
        <f t="shared" si="198"/>
        <v>40.571383859999997</v>
      </c>
      <c r="L1153" s="2">
        <f t="shared" si="190"/>
        <v>1300.9984285911046</v>
      </c>
      <c r="M1153" s="1">
        <f t="shared" si="191"/>
        <v>3.9541469182801098E+25</v>
      </c>
      <c r="N1153" s="2">
        <f t="shared" si="199"/>
        <v>1281.4517446375944</v>
      </c>
      <c r="O1153" s="2">
        <f t="shared" si="192"/>
        <v>40.538511283455009</v>
      </c>
      <c r="P1153" s="2">
        <f t="shared" si="193"/>
        <v>3.2872576544988874E-2</v>
      </c>
      <c r="Q1153" s="2">
        <f t="shared" si="194"/>
        <v>1.053781359910004E-2</v>
      </c>
      <c r="R1153" s="2">
        <v>1441.2056866736239</v>
      </c>
      <c r="S1153" s="2">
        <f t="shared" si="195"/>
        <v>40.793629835411487</v>
      </c>
      <c r="T1153" s="2">
        <f t="shared" si="196"/>
        <v>-0.22224597541148938</v>
      </c>
      <c r="U1153" s="2">
        <f t="shared" si="197"/>
        <v>0.48167136869821225</v>
      </c>
    </row>
    <row r="1154" spans="1:21" x14ac:dyDescent="0.25">
      <c r="A1154">
        <v>15356</v>
      </c>
      <c r="B1154" s="2">
        <v>0.27350999999999998</v>
      </c>
      <c r="C1154" s="2">
        <v>1.07E-3</v>
      </c>
      <c r="D1154" s="2">
        <v>21.204000000000001</v>
      </c>
      <c r="E1154" s="2">
        <v>5.3729399999999997E-2</v>
      </c>
      <c r="F1154" s="2">
        <v>-0.66282200000000002</v>
      </c>
      <c r="G1154" s="2">
        <v>0.50692999999999999</v>
      </c>
      <c r="H1154" s="2">
        <v>-1.7309000000000001E-2</v>
      </c>
      <c r="I1154" s="2">
        <v>4.7816999999999998E-2</v>
      </c>
      <c r="J1154" s="2">
        <f t="shared" si="189"/>
        <v>0.60847640000000003</v>
      </c>
      <c r="K1154" s="2">
        <f t="shared" si="198"/>
        <v>40.353742335999996</v>
      </c>
      <c r="L1154" s="2">
        <f t="shared" si="190"/>
        <v>1176.9241302579842</v>
      </c>
      <c r="M1154" s="1">
        <f t="shared" si="191"/>
        <v>3.9660472101384446E+25</v>
      </c>
      <c r="N1154" s="2">
        <f t="shared" si="199"/>
        <v>1285.3083665787417</v>
      </c>
      <c r="O1154" s="2">
        <f t="shared" si="192"/>
        <v>40.545036672722688</v>
      </c>
      <c r="P1154" s="2">
        <f t="shared" si="193"/>
        <v>-0.19129433672269158</v>
      </c>
      <c r="Q1154" s="2">
        <f t="shared" si="194"/>
        <v>9.8836361369313425E-2</v>
      </c>
      <c r="R1154" s="2">
        <v>1445.7316141605504</v>
      </c>
      <c r="S1154" s="2">
        <f t="shared" si="195"/>
        <v>40.80043838973242</v>
      </c>
      <c r="T1154" s="2">
        <f t="shared" si="196"/>
        <v>-0.44669605373242405</v>
      </c>
      <c r="U1154" s="2">
        <f t="shared" si="197"/>
        <v>0.53893545355587369</v>
      </c>
    </row>
    <row r="1155" spans="1:21" x14ac:dyDescent="0.25">
      <c r="A1155">
        <v>420258</v>
      </c>
      <c r="B1155" s="2">
        <v>0.27456000000000003</v>
      </c>
      <c r="C1155" s="2">
        <v>1.4599999999999999E-3</v>
      </c>
      <c r="D1155" s="2">
        <v>21.963200000000001</v>
      </c>
      <c r="E1155" s="2">
        <v>5.74729E-2</v>
      </c>
      <c r="F1155" s="2">
        <v>0.89614000000000005</v>
      </c>
      <c r="G1155" s="2">
        <v>0.32366</v>
      </c>
      <c r="H1155" s="2">
        <v>0.24526000000000001</v>
      </c>
      <c r="I1155" s="2">
        <v>4.2636E-2</v>
      </c>
      <c r="J1155" s="2">
        <f t="shared" si="189"/>
        <v>0.4237689</v>
      </c>
      <c r="K1155" s="2">
        <f t="shared" si="198"/>
        <v>40.520268779999995</v>
      </c>
      <c r="L1155" s="2">
        <f t="shared" si="190"/>
        <v>1270.7313837642012</v>
      </c>
      <c r="M1155" s="1">
        <f t="shared" si="191"/>
        <v>3.9827159444856973E+25</v>
      </c>
      <c r="N1155" s="2">
        <f t="shared" si="199"/>
        <v>1290.7103354867354</v>
      </c>
      <c r="O1155" s="2">
        <f t="shared" si="192"/>
        <v>40.554143938617912</v>
      </c>
      <c r="P1155" s="2">
        <f t="shared" si="193"/>
        <v>-3.3875158617917123E-2</v>
      </c>
      <c r="Q1155" s="2">
        <f t="shared" si="194"/>
        <v>6.3900537716039566E-3</v>
      </c>
      <c r="R1155" s="2">
        <v>1452.0725273771643</v>
      </c>
      <c r="S1155" s="2">
        <f t="shared" si="195"/>
        <v>40.809941544124257</v>
      </c>
      <c r="T1155" s="2">
        <f t="shared" si="196"/>
        <v>-0.28967276412426202</v>
      </c>
      <c r="U1155" s="2">
        <f t="shared" si="197"/>
        <v>0.46725845089091356</v>
      </c>
    </row>
    <row r="1156" spans="1:21" x14ac:dyDescent="0.25">
      <c r="A1156">
        <v>100213</v>
      </c>
      <c r="B1156" s="2">
        <v>0.27509</v>
      </c>
      <c r="C1156" s="2">
        <v>1.4599999999999999E-3</v>
      </c>
      <c r="D1156" s="2">
        <v>21.5059</v>
      </c>
      <c r="E1156" s="2">
        <v>5.7757999999999997E-2</v>
      </c>
      <c r="F1156" s="2">
        <v>0.84021000000000001</v>
      </c>
      <c r="G1156" s="2">
        <v>0.42494999999999999</v>
      </c>
      <c r="H1156" s="2">
        <v>1.5308E-2</v>
      </c>
      <c r="I1156" s="2">
        <v>4.2380000000000001E-2</v>
      </c>
      <c r="J1156" s="2">
        <f t="shared" si="189"/>
        <v>0.525088</v>
      </c>
      <c r="K1156" s="2">
        <f t="shared" si="198"/>
        <v>40.774496830000004</v>
      </c>
      <c r="L1156" s="2">
        <f t="shared" si="190"/>
        <v>1428.5628959213375</v>
      </c>
      <c r="M1156" s="1">
        <f t="shared" si="191"/>
        <v>3.9911333716848383E+25</v>
      </c>
      <c r="N1156" s="2">
        <f t="shared" si="199"/>
        <v>1293.438237861792</v>
      </c>
      <c r="O1156" s="2">
        <f t="shared" si="192"/>
        <v>40.558728479154553</v>
      </c>
      <c r="P1156" s="2">
        <f t="shared" si="193"/>
        <v>0.2157683508454511</v>
      </c>
      <c r="Q1156" s="2">
        <f t="shared" si="194"/>
        <v>0.16885397845388239</v>
      </c>
      <c r="R1156" s="2">
        <v>1455.2752214395227</v>
      </c>
      <c r="S1156" s="2">
        <f t="shared" si="195"/>
        <v>40.814725673995525</v>
      </c>
      <c r="T1156" s="2">
        <f t="shared" si="196"/>
        <v>-4.0228843995521402E-2</v>
      </c>
      <c r="U1156" s="2">
        <f t="shared" si="197"/>
        <v>5.8696326157201663E-3</v>
      </c>
    </row>
    <row r="1157" spans="1:21" x14ac:dyDescent="0.25">
      <c r="A1157">
        <v>150254</v>
      </c>
      <c r="B1157" s="2">
        <v>0.27516000000000002</v>
      </c>
      <c r="C1157" s="2">
        <v>1.4599999999999999E-3</v>
      </c>
      <c r="D1157" s="2">
        <v>21.547599999999999</v>
      </c>
      <c r="E1157" s="2">
        <v>3.4545199999999998E-2</v>
      </c>
      <c r="F1157" s="2">
        <v>-4.8666000000000001E-2</v>
      </c>
      <c r="G1157" s="2">
        <v>0.17130999999999999</v>
      </c>
      <c r="H1157" s="2">
        <v>6.9820999999999994E-2</v>
      </c>
      <c r="I1157" s="2">
        <v>2.7463000000000001E-2</v>
      </c>
      <c r="J1157" s="2">
        <f t="shared" si="189"/>
        <v>0.23331819999999998</v>
      </c>
      <c r="K1157" s="2">
        <f t="shared" si="198"/>
        <v>40.514906367999998</v>
      </c>
      <c r="L1157" s="2">
        <f t="shared" si="190"/>
        <v>1267.5972069913289</v>
      </c>
      <c r="M1157" s="1">
        <f t="shared" si="191"/>
        <v>3.9922452920456954E+25</v>
      </c>
      <c r="N1157" s="2">
        <f t="shared" si="199"/>
        <v>1293.7985867096638</v>
      </c>
      <c r="O1157" s="2">
        <f t="shared" si="192"/>
        <v>40.559333361999897</v>
      </c>
      <c r="P1157" s="2">
        <f t="shared" si="193"/>
        <v>-4.4426993999898912E-2</v>
      </c>
      <c r="Q1157" s="2">
        <f t="shared" si="194"/>
        <v>3.6257397159662565E-2</v>
      </c>
      <c r="R1157" s="2">
        <v>1455.6983211455286</v>
      </c>
      <c r="S1157" s="2">
        <f t="shared" si="195"/>
        <v>40.815356905664999</v>
      </c>
      <c r="T1157" s="2">
        <f t="shared" si="196"/>
        <v>-0.30045053766500018</v>
      </c>
      <c r="U1157" s="2">
        <f t="shared" si="197"/>
        <v>1.6582451528422357</v>
      </c>
    </row>
    <row r="1158" spans="1:21" x14ac:dyDescent="0.25">
      <c r="A1158">
        <v>20227</v>
      </c>
      <c r="B1158" s="2">
        <v>0.27584999999999998</v>
      </c>
      <c r="C1158" s="2">
        <v>1.07E-3</v>
      </c>
      <c r="D1158" s="2">
        <v>21.265699999999999</v>
      </c>
      <c r="E1158" s="2">
        <v>4.7071799999999997E-2</v>
      </c>
      <c r="F1158" s="2">
        <v>-1.2254400000000001</v>
      </c>
      <c r="G1158" s="2">
        <v>0.55654999999999999</v>
      </c>
      <c r="H1158" s="2">
        <v>-0.136189</v>
      </c>
      <c r="I1158" s="2">
        <v>4.7019999999999999E-2</v>
      </c>
      <c r="J1158" s="2">
        <f t="shared" si="189"/>
        <v>0.65064179999999994</v>
      </c>
      <c r="K1158" s="2">
        <f t="shared" si="198"/>
        <v>40.704831890000001</v>
      </c>
      <c r="L1158" s="2">
        <f t="shared" si="190"/>
        <v>1383.4592708455825</v>
      </c>
      <c r="M1158" s="1">
        <f t="shared" si="191"/>
        <v>4.003207954605918E+25</v>
      </c>
      <c r="N1158" s="2">
        <f t="shared" si="199"/>
        <v>1297.3513436896146</v>
      </c>
      <c r="O1158" s="2">
        <f t="shared" si="192"/>
        <v>40.565288029851104</v>
      </c>
      <c r="P1158" s="2">
        <f t="shared" si="193"/>
        <v>0.13954386014889764</v>
      </c>
      <c r="Q1158" s="2">
        <f t="shared" si="194"/>
        <v>4.5997851150953624E-2</v>
      </c>
      <c r="R1158" s="2">
        <v>1459.8701529426198</v>
      </c>
      <c r="S1158" s="2">
        <f t="shared" si="195"/>
        <v>40.821571147523883</v>
      </c>
      <c r="T1158" s="2">
        <f t="shared" si="196"/>
        <v>-0.11673925752388215</v>
      </c>
      <c r="U1158" s="2">
        <f t="shared" si="197"/>
        <v>3.2192146252650246E-2</v>
      </c>
    </row>
    <row r="1159" spans="1:21" x14ac:dyDescent="0.25">
      <c r="A1159">
        <v>19051</v>
      </c>
      <c r="B1159" s="2">
        <v>0.27631</v>
      </c>
      <c r="C1159" s="2">
        <v>1.06E-3</v>
      </c>
      <c r="D1159" s="2">
        <v>21.1235</v>
      </c>
      <c r="E1159" s="2">
        <v>4.6457900000000003E-2</v>
      </c>
      <c r="F1159" s="2">
        <v>0.73312999999999995</v>
      </c>
      <c r="G1159" s="2">
        <v>0.45035999999999998</v>
      </c>
      <c r="H1159" s="2">
        <v>-8.3775000000000002E-2</v>
      </c>
      <c r="I1159" s="2">
        <v>4.1382000000000002E-2</v>
      </c>
      <c r="J1159" s="2">
        <f t="shared" ref="J1159:J1222" si="200">PeakMagnitudeError+StretchError+ColorError</f>
        <v>0.53819989999999995</v>
      </c>
      <c r="K1159" s="2">
        <f t="shared" si="198"/>
        <v>40.686485859999998</v>
      </c>
      <c r="L1159" s="2">
        <f t="shared" ref="L1159:L1222" si="201">10^((ObservedDistanceModuli-25)/5)</f>
        <v>1371.8201319634429</v>
      </c>
      <c r="M1159" s="1">
        <f t="shared" ref="M1159:M1222" si="202">-(RedShift*Age*(-2*InitialTangentVelocity+UniverseAcceleration*Age))/(2+RedShift)*(1+RedShift)</f>
        <v>4.0105187200009864E+25</v>
      </c>
      <c r="N1159" s="2">
        <f t="shared" si="199"/>
        <v>1299.7206013989921</v>
      </c>
      <c r="O1159" s="2">
        <f t="shared" ref="O1159:O1222" si="203">(LOG10(T2LuminousDistance)*5+25)</f>
        <v>40.569250014180369</v>
      </c>
      <c r="P1159" s="2">
        <f t="shared" ref="P1159:P1222" si="204">ObservedDistanceModuli-T2DistanceModuli</f>
        <v>0.11723584581962854</v>
      </c>
      <c r="Q1159" s="2">
        <f t="shared" ref="Q1159:Q1222" si="205">(ObservedDistanceModuli-T2DistanceModuli)^2/TotalError^2</f>
        <v>4.7449715923202254E-2</v>
      </c>
      <c r="R1159" s="2">
        <v>1462.6526622338877</v>
      </c>
      <c r="S1159" s="2">
        <f t="shared" ref="S1159:S1222" si="206">(LOG10(ΛCDMLuminousDistance)*5+25)</f>
        <v>40.825706029858786</v>
      </c>
      <c r="T1159" s="2">
        <f t="shared" ref="T1159:T1222" si="207">ObservedDistanceModuli-ΛCDMDistanceModuli</f>
        <v>-0.13922016985878827</v>
      </c>
      <c r="U1159" s="2">
        <f t="shared" ref="U1159:U1222" si="208">(ObservedDistanceModuli-ΛCDMDistanceModuli)^2/TotalError^2</f>
        <v>6.6914015579595615E-2</v>
      </c>
    </row>
    <row r="1160" spans="1:21" x14ac:dyDescent="0.25">
      <c r="A1160">
        <v>4000</v>
      </c>
      <c r="B1160" s="2">
        <v>0.27667999999999998</v>
      </c>
      <c r="C1160" s="2">
        <v>1.07E-3</v>
      </c>
      <c r="D1160" s="2">
        <v>21.64</v>
      </c>
      <c r="E1160" s="2">
        <v>6.9462599999999999E-2</v>
      </c>
      <c r="F1160" s="2">
        <v>-1.0912900000000001</v>
      </c>
      <c r="G1160" s="2">
        <v>0.61036999999999997</v>
      </c>
      <c r="H1160" s="2">
        <v>-7.1669999999999998E-3</v>
      </c>
      <c r="I1160" s="2">
        <v>6.2479E-2</v>
      </c>
      <c r="J1160" s="2">
        <f t="shared" si="200"/>
        <v>0.74231159999999996</v>
      </c>
      <c r="K1160" s="2">
        <f t="shared" si="198"/>
        <v>40.695013080000003</v>
      </c>
      <c r="L1160" s="2">
        <f t="shared" si="201"/>
        <v>1377.217764626387</v>
      </c>
      <c r="M1160" s="1">
        <f t="shared" si="202"/>
        <v>4.0164004663220327E+25</v>
      </c>
      <c r="N1160" s="2">
        <f t="shared" si="199"/>
        <v>1301.6267455662146</v>
      </c>
      <c r="O1160" s="2">
        <f t="shared" si="203"/>
        <v>40.572432319083489</v>
      </c>
      <c r="P1160" s="2">
        <f t="shared" si="204"/>
        <v>0.12258076091651304</v>
      </c>
      <c r="Q1160" s="2">
        <f t="shared" si="205"/>
        <v>2.7269183303206049E-2</v>
      </c>
      <c r="R1160" s="2">
        <v>1464.8915148280473</v>
      </c>
      <c r="S1160" s="2">
        <f t="shared" si="206"/>
        <v>40.829027317115901</v>
      </c>
      <c r="T1160" s="2">
        <f t="shared" si="207"/>
        <v>-0.13401423711589899</v>
      </c>
      <c r="U1160" s="2">
        <f t="shared" si="208"/>
        <v>3.2593378676179556E-2</v>
      </c>
    </row>
    <row r="1161" spans="1:21" x14ac:dyDescent="0.25">
      <c r="A1161">
        <v>4046</v>
      </c>
      <c r="B1161" s="2">
        <v>0.27776000000000001</v>
      </c>
      <c r="C1161" s="2">
        <v>5.11E-3</v>
      </c>
      <c r="D1161" s="2">
        <v>21.2666</v>
      </c>
      <c r="E1161" s="2">
        <v>5.1559199999999999E-2</v>
      </c>
      <c r="F1161" s="2">
        <v>0.80611999999999995</v>
      </c>
      <c r="G1161" s="2">
        <v>0.52842999999999996</v>
      </c>
      <c r="H1161" s="2">
        <v>-1.9699999999999999E-4</v>
      </c>
      <c r="I1161" s="2">
        <v>4.4482000000000001E-2</v>
      </c>
      <c r="J1161" s="2">
        <f t="shared" si="200"/>
        <v>0.6244712</v>
      </c>
      <c r="K1161" s="2">
        <f t="shared" si="198"/>
        <v>40.578716249999999</v>
      </c>
      <c r="L1161" s="2">
        <f t="shared" si="201"/>
        <v>1305.3989228440259</v>
      </c>
      <c r="M1161" s="1">
        <f t="shared" si="202"/>
        <v>4.0335756753979585E+25</v>
      </c>
      <c r="N1161" s="2">
        <f t="shared" si="199"/>
        <v>1307.1928517554186</v>
      </c>
      <c r="O1161" s="2">
        <f t="shared" si="203"/>
        <v>40.58169832150908</v>
      </c>
      <c r="P1161" s="2">
        <f t="shared" si="204"/>
        <v>-2.9820715090806971E-3</v>
      </c>
      <c r="Q1161" s="2">
        <f t="shared" si="205"/>
        <v>2.2804012956574074E-5</v>
      </c>
      <c r="R1161" s="2">
        <v>1471.4303516324892</v>
      </c>
      <c r="S1161" s="2">
        <f t="shared" si="206"/>
        <v>40.83869855060307</v>
      </c>
      <c r="T1161" s="2">
        <f t="shared" si="207"/>
        <v>-0.25998230060307037</v>
      </c>
      <c r="U1161" s="2">
        <f t="shared" si="208"/>
        <v>0.17332560995353929</v>
      </c>
    </row>
    <row r="1162" spans="1:21" x14ac:dyDescent="0.25">
      <c r="A1162">
        <v>1297465</v>
      </c>
      <c r="B1162" s="2">
        <v>0.27782000000000001</v>
      </c>
      <c r="C1162" s="2">
        <v>1.1800000000000001E-3</v>
      </c>
      <c r="D1162" s="2">
        <v>21.5916</v>
      </c>
      <c r="E1162" s="2">
        <v>3.1635200000000002E-2</v>
      </c>
      <c r="F1162" s="2">
        <v>1.14771</v>
      </c>
      <c r="G1162" s="2">
        <v>0.13314999999999999</v>
      </c>
      <c r="H1162" s="2">
        <v>3.2117E-2</v>
      </c>
      <c r="I1162" s="2">
        <v>2.7139E-2</v>
      </c>
      <c r="J1162" s="2">
        <f t="shared" si="200"/>
        <v>0.19192419999999999</v>
      </c>
      <c r="K1162" s="2">
        <f t="shared" si="198"/>
        <v>40.852787159999998</v>
      </c>
      <c r="L1162" s="2">
        <f t="shared" si="201"/>
        <v>1481.0080938898432</v>
      </c>
      <c r="M1162" s="1">
        <f t="shared" si="202"/>
        <v>4.034530153482917E+25</v>
      </c>
      <c r="N1162" s="2">
        <f t="shared" si="199"/>
        <v>1307.5021770365643</v>
      </c>
      <c r="O1162" s="2">
        <f t="shared" si="203"/>
        <v>40.582212103276596</v>
      </c>
      <c r="P1162" s="2">
        <f t="shared" si="204"/>
        <v>0.27057505672340199</v>
      </c>
      <c r="Q1162" s="2">
        <f t="shared" si="205"/>
        <v>1.9875407347779404</v>
      </c>
      <c r="R1162" s="2">
        <v>1471.7937865469446</v>
      </c>
      <c r="S1162" s="2">
        <f t="shared" si="206"/>
        <v>40.839234825692124</v>
      </c>
      <c r="T1162" s="2">
        <f t="shared" si="207"/>
        <v>1.3552334307874503E-2</v>
      </c>
      <c r="U1162" s="2">
        <f t="shared" si="208"/>
        <v>4.9861889795847448E-3</v>
      </c>
    </row>
    <row r="1163" spans="1:21" x14ac:dyDescent="0.25">
      <c r="A1163">
        <v>5957</v>
      </c>
      <c r="B1163" s="2">
        <v>0.27934999999999999</v>
      </c>
      <c r="C1163" s="2">
        <v>1.07E-3</v>
      </c>
      <c r="D1163" s="2">
        <v>21.1938</v>
      </c>
      <c r="E1163" s="2">
        <v>4.8183299999999998E-2</v>
      </c>
      <c r="F1163" s="2">
        <v>-0.16792699999999999</v>
      </c>
      <c r="G1163" s="2">
        <v>0.44074999999999998</v>
      </c>
      <c r="H1163" s="2">
        <v>-0.121032</v>
      </c>
      <c r="I1163" s="2">
        <v>4.1911999999999998E-2</v>
      </c>
      <c r="J1163" s="2">
        <f t="shared" si="200"/>
        <v>0.53084529999999996</v>
      </c>
      <c r="K1163" s="2">
        <f t="shared" si="198"/>
        <v>40.740944890999998</v>
      </c>
      <c r="L1163" s="2">
        <f t="shared" si="201"/>
        <v>1406.6594825141481</v>
      </c>
      <c r="M1163" s="1">
        <f t="shared" si="202"/>
        <v>4.0588799948882426E+25</v>
      </c>
      <c r="N1163" s="2">
        <f t="shared" si="199"/>
        <v>1315.3934232131417</v>
      </c>
      <c r="O1163" s="2">
        <f t="shared" si="203"/>
        <v>40.59527833057885</v>
      </c>
      <c r="P1163" s="2">
        <f t="shared" si="204"/>
        <v>0.14566656042114801</v>
      </c>
      <c r="Q1163" s="2">
        <f t="shared" si="205"/>
        <v>7.5298058406378612E-2</v>
      </c>
      <c r="R1163" s="2">
        <v>1481.0672813283188</v>
      </c>
      <c r="S1163" s="2">
        <f t="shared" si="206"/>
        <v>40.852873939621297</v>
      </c>
      <c r="T1163" s="2">
        <f t="shared" si="207"/>
        <v>-0.11192904862129893</v>
      </c>
      <c r="U1163" s="2">
        <f t="shared" si="208"/>
        <v>4.4457974415450137E-2</v>
      </c>
    </row>
    <row r="1164" spans="1:21" x14ac:dyDescent="0.25">
      <c r="A1164">
        <v>6196</v>
      </c>
      <c r="B1164" s="2">
        <v>0.27989999999999998</v>
      </c>
      <c r="C1164" s="2">
        <v>1.07E-3</v>
      </c>
      <c r="D1164" s="2">
        <v>21.3188</v>
      </c>
      <c r="E1164" s="2">
        <v>5.6574800000000001E-2</v>
      </c>
      <c r="F1164" s="2">
        <v>-1.4487300000000001</v>
      </c>
      <c r="G1164" s="2">
        <v>0.59260000000000002</v>
      </c>
      <c r="H1164" s="2">
        <v>-1.1011E-2</v>
      </c>
      <c r="I1164" s="2">
        <v>4.7083E-2</v>
      </c>
      <c r="J1164" s="2">
        <f t="shared" si="200"/>
        <v>0.69625780000000004</v>
      </c>
      <c r="K1164" s="2">
        <f t="shared" si="198"/>
        <v>40.333301120000002</v>
      </c>
      <c r="L1164" s="2">
        <f t="shared" si="201"/>
        <v>1165.8971052148941</v>
      </c>
      <c r="M1164" s="1">
        <f t="shared" si="202"/>
        <v>4.0676382095246514E+25</v>
      </c>
      <c r="N1164" s="2">
        <f t="shared" si="199"/>
        <v>1318.2317672751317</v>
      </c>
      <c r="O1164" s="2">
        <f t="shared" si="203"/>
        <v>40.599958866159895</v>
      </c>
      <c r="P1164" s="2">
        <f t="shared" si="204"/>
        <v>-0.26665774615989335</v>
      </c>
      <c r="Q1164" s="2">
        <f t="shared" si="205"/>
        <v>0.14667910829923653</v>
      </c>
      <c r="R1164" s="2">
        <v>1484.4036646763473</v>
      </c>
      <c r="S1164" s="2">
        <f t="shared" si="206"/>
        <v>40.857760089293023</v>
      </c>
      <c r="T1164" s="2">
        <f t="shared" si="207"/>
        <v>-0.52445896929302194</v>
      </c>
      <c r="U1164" s="2">
        <f t="shared" si="208"/>
        <v>0.56739158075218177</v>
      </c>
    </row>
    <row r="1165" spans="1:21" x14ac:dyDescent="0.25">
      <c r="A1165">
        <v>40201</v>
      </c>
      <c r="B1165" s="2">
        <v>0.27994999999999998</v>
      </c>
      <c r="C1165" s="2">
        <v>1.4599999999999999E-3</v>
      </c>
      <c r="D1165" s="2">
        <v>21.0656</v>
      </c>
      <c r="E1165" s="2">
        <v>3.8895699999999998E-2</v>
      </c>
      <c r="F1165" s="2">
        <v>0.39500000000000002</v>
      </c>
      <c r="G1165" s="2">
        <v>0.21215000000000001</v>
      </c>
      <c r="H1165" s="2">
        <v>-8.6779999999999996E-2</v>
      </c>
      <c r="I1165" s="2">
        <v>2.8153000000000001E-2</v>
      </c>
      <c r="J1165" s="2">
        <f t="shared" si="200"/>
        <v>0.27919869999999997</v>
      </c>
      <c r="K1165" s="2">
        <f t="shared" si="198"/>
        <v>40.588286400000001</v>
      </c>
      <c r="L1165" s="2">
        <f t="shared" si="201"/>
        <v>1311.1647954904845</v>
      </c>
      <c r="M1165" s="1">
        <f t="shared" si="202"/>
        <v>4.068434541947869E+25</v>
      </c>
      <c r="N1165" s="2">
        <f t="shared" si="199"/>
        <v>1318.4898410377241</v>
      </c>
      <c r="O1165" s="2">
        <f t="shared" si="203"/>
        <v>40.600383939520015</v>
      </c>
      <c r="P1165" s="2">
        <f t="shared" si="204"/>
        <v>-1.2097539520013356E-2</v>
      </c>
      <c r="Q1165" s="2">
        <f t="shared" si="205"/>
        <v>1.8774453990304395E-3</v>
      </c>
      <c r="R1165" s="2">
        <v>1484.7070449355222</v>
      </c>
      <c r="S1165" s="2">
        <f t="shared" si="206"/>
        <v>40.858203846315988</v>
      </c>
      <c r="T1165" s="2">
        <f t="shared" si="207"/>
        <v>-0.26991744631598635</v>
      </c>
      <c r="U1165" s="2">
        <f t="shared" si="208"/>
        <v>0.93462012683093676</v>
      </c>
    </row>
    <row r="1166" spans="1:21" x14ac:dyDescent="0.25">
      <c r="A1166">
        <v>520188</v>
      </c>
      <c r="B1166" s="2">
        <v>0.28060000000000002</v>
      </c>
      <c r="C1166" s="2">
        <v>1.4599999999999999E-3</v>
      </c>
      <c r="D1166" s="2">
        <v>21.0549</v>
      </c>
      <c r="E1166" s="2">
        <v>3.2774499999999998E-2</v>
      </c>
      <c r="F1166" s="2">
        <v>1.40212</v>
      </c>
      <c r="G1166" s="2">
        <v>0.27046999999999999</v>
      </c>
      <c r="H1166" s="2">
        <v>-8.0199000000000006E-2</v>
      </c>
      <c r="I1166" s="2">
        <v>2.5817E-2</v>
      </c>
      <c r="J1166" s="2">
        <f t="shared" si="200"/>
        <v>0.32906149999999995</v>
      </c>
      <c r="K1166" s="2">
        <f t="shared" si="198"/>
        <v>40.705034510000004</v>
      </c>
      <c r="L1166" s="2">
        <f t="shared" si="201"/>
        <v>1383.5883673953711</v>
      </c>
      <c r="M1166" s="1">
        <f t="shared" si="202"/>
        <v>4.0787888505982224E+25</v>
      </c>
      <c r="N1166" s="2">
        <f t="shared" si="199"/>
        <v>1321.845443942404</v>
      </c>
      <c r="O1166" s="2">
        <f t="shared" si="203"/>
        <v>40.605903392363246</v>
      </c>
      <c r="P1166" s="2">
        <f t="shared" si="204"/>
        <v>9.9131117636758859E-2</v>
      </c>
      <c r="Q1166" s="2">
        <f t="shared" si="205"/>
        <v>9.0754017404091364E-2</v>
      </c>
      <c r="R1166" s="2">
        <v>1488.6520900659627</v>
      </c>
      <c r="S1166" s="2">
        <f t="shared" si="206"/>
        <v>40.863966057534299</v>
      </c>
      <c r="T1166" s="2">
        <f t="shared" si="207"/>
        <v>-0.15893154753429428</v>
      </c>
      <c r="U1166" s="2">
        <f t="shared" si="208"/>
        <v>0.23327386134642589</v>
      </c>
    </row>
    <row r="1167" spans="1:21" x14ac:dyDescent="0.25">
      <c r="A1167">
        <v>18485</v>
      </c>
      <c r="B1167" s="2">
        <v>0.28132000000000001</v>
      </c>
      <c r="C1167" s="2">
        <v>1.1800000000000001E-3</v>
      </c>
      <c r="D1167" s="2">
        <v>21.0396</v>
      </c>
      <c r="E1167" s="2">
        <v>5.1789500000000002E-2</v>
      </c>
      <c r="F1167" s="2">
        <v>1.35117</v>
      </c>
      <c r="G1167" s="2">
        <v>0.42087999999999998</v>
      </c>
      <c r="H1167" s="2">
        <v>-8.8411000000000003E-2</v>
      </c>
      <c r="I1167" s="2">
        <v>4.0409E-2</v>
      </c>
      <c r="J1167" s="2">
        <f t="shared" si="200"/>
        <v>0.51307849999999999</v>
      </c>
      <c r="K1167" s="2">
        <f t="shared" si="198"/>
        <v>40.707948420000001</v>
      </c>
      <c r="L1167" s="2">
        <f t="shared" si="201"/>
        <v>1385.446258022763</v>
      </c>
      <c r="M1167" s="1">
        <f t="shared" si="202"/>
        <v>4.0902625439235357E+25</v>
      </c>
      <c r="N1167" s="2">
        <f t="shared" si="199"/>
        <v>1325.5638147144123</v>
      </c>
      <c r="O1167" s="2">
        <f t="shared" si="203"/>
        <v>40.612003200938602</v>
      </c>
      <c r="P1167" s="2">
        <f t="shared" si="204"/>
        <v>9.5945219061398745E-2</v>
      </c>
      <c r="Q1167" s="2">
        <f t="shared" si="205"/>
        <v>3.4968664371780006E-2</v>
      </c>
      <c r="R1167" s="2">
        <v>1493.0243732949891</v>
      </c>
      <c r="S1167" s="2">
        <f t="shared" si="206"/>
        <v>40.870334487724655</v>
      </c>
      <c r="T1167" s="2">
        <f t="shared" si="207"/>
        <v>-0.16238606772465403</v>
      </c>
      <c r="U1167" s="2">
        <f t="shared" si="208"/>
        <v>0.10016820646161884</v>
      </c>
    </row>
    <row r="1168" spans="1:21" x14ac:dyDescent="0.25">
      <c r="A1168">
        <v>1317286</v>
      </c>
      <c r="B1168" s="2">
        <v>0.28206999999999999</v>
      </c>
      <c r="C1168" s="2">
        <v>5.11E-3</v>
      </c>
      <c r="D1168" s="2">
        <v>21.022400000000001</v>
      </c>
      <c r="E1168" s="2">
        <v>3.1725999999999997E-2</v>
      </c>
      <c r="F1168" s="2">
        <v>0.72831999999999997</v>
      </c>
      <c r="G1168" s="2">
        <v>0.15847</v>
      </c>
      <c r="H1168" s="2">
        <v>-0.100205</v>
      </c>
      <c r="I1168" s="2">
        <v>2.6589999999999999E-2</v>
      </c>
      <c r="J1168" s="2">
        <f t="shared" si="200"/>
        <v>0.21678600000000001</v>
      </c>
      <c r="K1168" s="2">
        <f t="shared" si="198"/>
        <v>40.636104690000003</v>
      </c>
      <c r="L1168" s="2">
        <f t="shared" si="201"/>
        <v>1340.3583925850071</v>
      </c>
      <c r="M1168" s="1">
        <f t="shared" si="202"/>
        <v>4.1022191153504572E+25</v>
      </c>
      <c r="N1168" s="2">
        <f t="shared" si="199"/>
        <v>1329.4386756215979</v>
      </c>
      <c r="O1168" s="2">
        <f t="shared" si="203"/>
        <v>40.618341544917854</v>
      </c>
      <c r="P1168" s="2">
        <f t="shared" si="204"/>
        <v>1.7763145082149379E-2</v>
      </c>
      <c r="Q1168" s="2">
        <f t="shared" si="205"/>
        <v>6.713936999102923E-3</v>
      </c>
      <c r="R1168" s="2">
        <v>1497.5815006418879</v>
      </c>
      <c r="S1168" s="2">
        <f t="shared" si="206"/>
        <v>40.876952333323082</v>
      </c>
      <c r="T1168" s="2">
        <f t="shared" si="207"/>
        <v>-0.24084764332307884</v>
      </c>
      <c r="U1168" s="2">
        <f t="shared" si="208"/>
        <v>1.2343045730339117</v>
      </c>
    </row>
    <row r="1169" spans="1:21" x14ac:dyDescent="0.25">
      <c r="A1169" t="s">
        <v>25</v>
      </c>
      <c r="B1169" s="2">
        <v>0.28266000000000002</v>
      </c>
      <c r="C1169" s="2">
        <v>1.07E-3</v>
      </c>
      <c r="D1169" s="2">
        <v>21.882100000000001</v>
      </c>
      <c r="E1169" s="2">
        <v>2.6536899999999999E-2</v>
      </c>
      <c r="F1169" s="2">
        <v>6.9882E-2</v>
      </c>
      <c r="G1169" s="2">
        <v>9.2550999999999994E-2</v>
      </c>
      <c r="H1169" s="2">
        <v>8.4182999999999994E-2</v>
      </c>
      <c r="I1169" s="2">
        <v>2.2024999999999999E-2</v>
      </c>
      <c r="J1169" s="2">
        <f t="shared" si="200"/>
        <v>0.14111289999999999</v>
      </c>
      <c r="K1169" s="2">
        <f t="shared" si="198"/>
        <v>40.821879863999996</v>
      </c>
      <c r="L1169" s="2">
        <f t="shared" si="201"/>
        <v>1460.0777162556835</v>
      </c>
      <c r="M1169" s="1">
        <f t="shared" si="202"/>
        <v>4.1116283959079616E+25</v>
      </c>
      <c r="N1169" s="2">
        <f t="shared" si="199"/>
        <v>1332.4880157790051</v>
      </c>
      <c r="O1169" s="2">
        <f t="shared" si="203"/>
        <v>40.623316558645193</v>
      </c>
      <c r="P1169" s="2">
        <f t="shared" si="204"/>
        <v>0.19856330535480282</v>
      </c>
      <c r="Q1169" s="2">
        <f t="shared" si="205"/>
        <v>1.9799970949178276</v>
      </c>
      <c r="R1169" s="2">
        <v>1501.1683506840375</v>
      </c>
      <c r="S1169" s="2">
        <f t="shared" si="206"/>
        <v>40.882146997769397</v>
      </c>
      <c r="T1169" s="2">
        <f t="shared" si="207"/>
        <v>-6.0267133769400516E-2</v>
      </c>
      <c r="U1169" s="2">
        <f t="shared" si="208"/>
        <v>0.18240117879223661</v>
      </c>
    </row>
    <row r="1170" spans="1:21" x14ac:dyDescent="0.25">
      <c r="A1170">
        <v>15584</v>
      </c>
      <c r="B1170" s="2">
        <v>0.28344000000000003</v>
      </c>
      <c r="C1170" s="2">
        <v>1.07E-3</v>
      </c>
      <c r="D1170" s="2">
        <v>21.214099999999998</v>
      </c>
      <c r="E1170" s="2">
        <v>5.7022000000000003E-2</v>
      </c>
      <c r="F1170" s="2">
        <v>0.38220999999999999</v>
      </c>
      <c r="G1170" s="2">
        <v>0.42287000000000002</v>
      </c>
      <c r="H1170" s="2">
        <v>-4.3439999999999999E-2</v>
      </c>
      <c r="I1170" s="2">
        <v>4.6066999999999997E-2</v>
      </c>
      <c r="J1170" s="2">
        <f t="shared" si="200"/>
        <v>0.52595900000000007</v>
      </c>
      <c r="K1170" s="2">
        <f t="shared" si="198"/>
        <v>40.599252069999999</v>
      </c>
      <c r="L1170" s="2">
        <f t="shared" si="201"/>
        <v>1317.802763650865</v>
      </c>
      <c r="M1170" s="1">
        <f t="shared" si="202"/>
        <v>4.1240724349586695E+25</v>
      </c>
      <c r="N1170" s="2">
        <f t="shared" si="199"/>
        <v>1336.5208541842112</v>
      </c>
      <c r="O1170" s="2">
        <f t="shared" si="203"/>
        <v>40.629878697941152</v>
      </c>
      <c r="P1170" s="2">
        <f t="shared" si="204"/>
        <v>-3.0626627941153117E-2</v>
      </c>
      <c r="Q1170" s="2">
        <f t="shared" si="205"/>
        <v>3.3907407320303866E-3</v>
      </c>
      <c r="R1170" s="2">
        <v>1505.9128671397839</v>
      </c>
      <c r="S1170" s="2">
        <f t="shared" si="206"/>
        <v>40.888999220494981</v>
      </c>
      <c r="T1170" s="2">
        <f t="shared" si="207"/>
        <v>-0.28974715049498201</v>
      </c>
      <c r="U1170" s="2">
        <f t="shared" si="208"/>
        <v>0.30348313747665939</v>
      </c>
    </row>
    <row r="1171" spans="1:21" x14ac:dyDescent="0.25">
      <c r="A1171">
        <v>310238</v>
      </c>
      <c r="B1171" s="2">
        <v>0.28405000000000002</v>
      </c>
      <c r="C1171" s="2">
        <v>1.47E-3</v>
      </c>
      <c r="D1171" s="2">
        <v>21.174900000000001</v>
      </c>
      <c r="E1171" s="2">
        <v>3.44772E-2</v>
      </c>
      <c r="F1171" s="2">
        <v>-0.286852</v>
      </c>
      <c r="G1171" s="2">
        <v>0.16581000000000001</v>
      </c>
      <c r="H1171" s="2">
        <v>-8.3275000000000002E-2</v>
      </c>
      <c r="I1171" s="2">
        <v>2.7102000000000001E-2</v>
      </c>
      <c r="J1171" s="2">
        <f t="shared" si="200"/>
        <v>0.22738920000000001</v>
      </c>
      <c r="K1171" s="2">
        <f t="shared" si="198"/>
        <v>40.586383506000004</v>
      </c>
      <c r="L1171" s="2">
        <f t="shared" si="201"/>
        <v>1310.016305311982</v>
      </c>
      <c r="M1171" s="1">
        <f t="shared" si="202"/>
        <v>4.1338079990277109E+25</v>
      </c>
      <c r="N1171" s="2">
        <f t="shared" si="199"/>
        <v>1339.6759356263369</v>
      </c>
      <c r="O1171" s="2">
        <f t="shared" si="203"/>
        <v>40.634998781413039</v>
      </c>
      <c r="P1171" s="2">
        <f t="shared" si="204"/>
        <v>-4.8615275413034453E-2</v>
      </c>
      <c r="Q1171" s="2">
        <f t="shared" si="205"/>
        <v>4.5709432922174185E-2</v>
      </c>
      <c r="R1171" s="2">
        <v>1509.6253670425522</v>
      </c>
      <c r="S1171" s="2">
        <f t="shared" si="206"/>
        <v>40.894345924503384</v>
      </c>
      <c r="T1171" s="2">
        <f t="shared" si="207"/>
        <v>-0.30796241850337935</v>
      </c>
      <c r="U1171" s="2">
        <f t="shared" si="208"/>
        <v>1.8342383767311359</v>
      </c>
    </row>
    <row r="1172" spans="1:21" x14ac:dyDescent="0.25">
      <c r="A1172">
        <v>14261</v>
      </c>
      <c r="B1172" s="2">
        <v>0.28445999999999999</v>
      </c>
      <c r="C1172" s="2">
        <v>1.07E-3</v>
      </c>
      <c r="D1172" s="2">
        <v>21.119399999999999</v>
      </c>
      <c r="E1172" s="2">
        <v>6.7324400000000006E-2</v>
      </c>
      <c r="F1172" s="2">
        <v>0.67229000000000005</v>
      </c>
      <c r="G1172" s="2">
        <v>0.48055999999999999</v>
      </c>
      <c r="H1172" s="2">
        <v>-3.3231999999999998E-2</v>
      </c>
      <c r="I1172" s="2">
        <v>4.4696E-2</v>
      </c>
      <c r="J1172" s="2">
        <f t="shared" si="200"/>
        <v>0.59258040000000001</v>
      </c>
      <c r="K1172" s="2">
        <f t="shared" si="198"/>
        <v>40.515242790000002</v>
      </c>
      <c r="L1172" s="2">
        <f t="shared" si="201"/>
        <v>1267.7936085766128</v>
      </c>
      <c r="M1172" s="1">
        <f t="shared" si="202"/>
        <v>4.1403533921263743E+25</v>
      </c>
      <c r="N1172" s="2">
        <f t="shared" si="199"/>
        <v>1341.7971530669042</v>
      </c>
      <c r="O1172" s="2">
        <f t="shared" si="203"/>
        <v>40.638434330423038</v>
      </c>
      <c r="P1172" s="2">
        <f t="shared" si="204"/>
        <v>-0.12319154042303637</v>
      </c>
      <c r="Q1172" s="2">
        <f t="shared" si="205"/>
        <v>4.32182528486788E-2</v>
      </c>
      <c r="R1172" s="2">
        <v>1512.1216615897188</v>
      </c>
      <c r="S1172" s="2">
        <f t="shared" si="206"/>
        <v>40.897933674183911</v>
      </c>
      <c r="T1172" s="2">
        <f t="shared" si="207"/>
        <v>-0.38269088418390851</v>
      </c>
      <c r="U1172" s="2">
        <f t="shared" si="208"/>
        <v>0.41706300594469203</v>
      </c>
    </row>
    <row r="1173" spans="1:21" x14ac:dyDescent="0.25">
      <c r="A1173">
        <v>16072</v>
      </c>
      <c r="B1173" s="2">
        <v>0.28445999999999999</v>
      </c>
      <c r="C1173" s="2">
        <v>1.07E-3</v>
      </c>
      <c r="D1173" s="2">
        <v>21.285</v>
      </c>
      <c r="E1173" s="2">
        <v>7.1109400000000003E-2</v>
      </c>
      <c r="F1173" s="2">
        <v>0.25329000000000002</v>
      </c>
      <c r="G1173" s="2">
        <v>0.65464999999999995</v>
      </c>
      <c r="H1173" s="2">
        <v>-2.8768999999999999E-2</v>
      </c>
      <c r="I1173" s="2">
        <v>5.4843999999999997E-2</v>
      </c>
      <c r="J1173" s="2">
        <f t="shared" si="200"/>
        <v>0.78060339999999995</v>
      </c>
      <c r="K1173" s="2">
        <f t="shared" si="198"/>
        <v>40.6052806</v>
      </c>
      <c r="L1173" s="2">
        <f t="shared" si="201"/>
        <v>1321.4663844614017</v>
      </c>
      <c r="M1173" s="1">
        <f t="shared" si="202"/>
        <v>4.1403533921263743E+25</v>
      </c>
      <c r="N1173" s="2">
        <f t="shared" si="199"/>
        <v>1341.7971530669042</v>
      </c>
      <c r="O1173" s="2">
        <f t="shared" si="203"/>
        <v>40.638434330423038</v>
      </c>
      <c r="P1173" s="2">
        <f t="shared" si="204"/>
        <v>-3.3153730423038041E-2</v>
      </c>
      <c r="Q1173" s="2">
        <f t="shared" si="205"/>
        <v>1.803864561578475E-3</v>
      </c>
      <c r="R1173" s="2">
        <v>1512.1216615897188</v>
      </c>
      <c r="S1173" s="2">
        <f t="shared" si="206"/>
        <v>40.897933674183911</v>
      </c>
      <c r="T1173" s="2">
        <f t="shared" si="207"/>
        <v>-0.29265307418391018</v>
      </c>
      <c r="U1173" s="2">
        <f t="shared" si="208"/>
        <v>0.14055467780093459</v>
      </c>
    </row>
    <row r="1174" spans="1:21" x14ac:dyDescent="0.25">
      <c r="A1174">
        <v>17791</v>
      </c>
      <c r="B1174" s="2">
        <v>0.28477999999999998</v>
      </c>
      <c r="C1174" s="2">
        <v>1.1800000000000001E-3</v>
      </c>
      <c r="D1174" s="2">
        <v>21.486699999999999</v>
      </c>
      <c r="E1174" s="2">
        <v>8.6561799999999994E-2</v>
      </c>
      <c r="F1174" s="2">
        <v>0.23322999999999999</v>
      </c>
      <c r="G1174" s="2">
        <v>0.72548000000000001</v>
      </c>
      <c r="H1174" s="2">
        <v>-0.18995899999999999</v>
      </c>
      <c r="I1174" s="2">
        <v>6.2657000000000004E-2</v>
      </c>
      <c r="J1174" s="2">
        <f t="shared" si="200"/>
        <v>0.8746988</v>
      </c>
      <c r="K1174" s="2">
        <f t="shared" si="198"/>
        <v>41.30855648</v>
      </c>
      <c r="L1174" s="2">
        <f t="shared" si="201"/>
        <v>1826.8853619810445</v>
      </c>
      <c r="M1174" s="1">
        <f t="shared" si="202"/>
        <v>4.1454630061096264E+25</v>
      </c>
      <c r="N1174" s="2">
        <f t="shared" si="199"/>
        <v>1343.4530661851024</v>
      </c>
      <c r="O1174" s="2">
        <f t="shared" si="203"/>
        <v>40.641112494326528</v>
      </c>
      <c r="P1174" s="2">
        <f t="shared" si="204"/>
        <v>0.66744398567347218</v>
      </c>
      <c r="Q1174" s="2">
        <f t="shared" si="205"/>
        <v>0.58225414184087543</v>
      </c>
      <c r="R1174" s="2">
        <v>1514.0705516221471</v>
      </c>
      <c r="S1174" s="2">
        <f t="shared" si="206"/>
        <v>40.900730562961293</v>
      </c>
      <c r="T1174" s="2">
        <f t="shared" si="207"/>
        <v>0.40782591703870708</v>
      </c>
      <c r="U1174" s="2">
        <f t="shared" si="208"/>
        <v>0.21738650555287833</v>
      </c>
    </row>
    <row r="1175" spans="1:21" x14ac:dyDescent="0.25">
      <c r="A1175">
        <v>440050</v>
      </c>
      <c r="B1175" s="2">
        <v>0.28556999999999999</v>
      </c>
      <c r="C1175" s="2">
        <v>1.47E-3</v>
      </c>
      <c r="D1175" s="2">
        <v>21.357099999999999</v>
      </c>
      <c r="E1175" s="2">
        <v>5.1574700000000001E-2</v>
      </c>
      <c r="F1175" s="2">
        <v>-0.189971</v>
      </c>
      <c r="G1175" s="2">
        <v>0.71564000000000005</v>
      </c>
      <c r="H1175" s="2">
        <v>-4.5010000000000001E-2</v>
      </c>
      <c r="I1175" s="2">
        <v>4.147E-2</v>
      </c>
      <c r="J1175" s="2">
        <f t="shared" si="200"/>
        <v>0.80868470000000003</v>
      </c>
      <c r="K1175" s="2">
        <f t="shared" si="198"/>
        <v>40.663055563</v>
      </c>
      <c r="L1175" s="2">
        <f t="shared" si="201"/>
        <v>1357.0976941980355</v>
      </c>
      <c r="M1175" s="1">
        <f t="shared" si="202"/>
        <v>4.1580811713502428E+25</v>
      </c>
      <c r="N1175" s="2">
        <f t="shared" si="199"/>
        <v>1347.5423350453366</v>
      </c>
      <c r="O1175" s="2">
        <f t="shared" si="203"/>
        <v>40.64771209039877</v>
      </c>
      <c r="P1175" s="2">
        <f t="shared" si="204"/>
        <v>1.5343472601230701E-2</v>
      </c>
      <c r="Q1175" s="2">
        <f t="shared" si="205"/>
        <v>3.5998870228039513E-4</v>
      </c>
      <c r="R1175" s="2">
        <v>1518.8839843750923</v>
      </c>
      <c r="S1175" s="2">
        <f t="shared" si="206"/>
        <v>40.907623013915909</v>
      </c>
      <c r="T1175" s="2">
        <f t="shared" si="207"/>
        <v>-0.24456745091590903</v>
      </c>
      <c r="U1175" s="2">
        <f t="shared" si="208"/>
        <v>9.1461613998277069E-2</v>
      </c>
    </row>
    <row r="1176" spans="1:21" x14ac:dyDescent="0.25">
      <c r="A1176">
        <v>350080</v>
      </c>
      <c r="B1176" s="2">
        <v>0.28588000000000002</v>
      </c>
      <c r="C1176" s="2">
        <v>1.47E-3</v>
      </c>
      <c r="D1176" s="2">
        <v>21.255600000000001</v>
      </c>
      <c r="E1176" s="2">
        <v>3.7810400000000001E-2</v>
      </c>
      <c r="F1176" s="2">
        <v>-0.339335</v>
      </c>
      <c r="G1176" s="2">
        <v>0.42481999999999998</v>
      </c>
      <c r="H1176" s="2">
        <v>-8.5650000000000004E-2</v>
      </c>
      <c r="I1176" s="2">
        <v>3.2729000000000001E-2</v>
      </c>
      <c r="J1176" s="2">
        <f t="shared" si="200"/>
        <v>0.49535940000000001</v>
      </c>
      <c r="K1176" s="2">
        <f t="shared" si="198"/>
        <v>40.666802255</v>
      </c>
      <c r="L1176" s="2">
        <f t="shared" si="201"/>
        <v>1359.4412727407473</v>
      </c>
      <c r="M1176" s="1">
        <f t="shared" si="202"/>
        <v>4.1630340822904477E+25</v>
      </c>
      <c r="N1176" s="2">
        <f t="shared" si="199"/>
        <v>1349.1474641658601</v>
      </c>
      <c r="O1176" s="2">
        <f t="shared" si="203"/>
        <v>40.650297107045162</v>
      </c>
      <c r="P1176" s="2">
        <f t="shared" si="204"/>
        <v>1.6505147954838151E-2</v>
      </c>
      <c r="Q1176" s="2">
        <f t="shared" si="205"/>
        <v>1.1101918281637734E-3</v>
      </c>
      <c r="R1176" s="2">
        <v>1520.7736199692679</v>
      </c>
      <c r="S1176" s="2">
        <f t="shared" si="206"/>
        <v>40.910322852265807</v>
      </c>
      <c r="T1176" s="2">
        <f t="shared" si="207"/>
        <v>-0.24352059726580677</v>
      </c>
      <c r="U1176" s="2">
        <f t="shared" si="208"/>
        <v>0.24167436338119322</v>
      </c>
    </row>
    <row r="1177" spans="1:21" x14ac:dyDescent="0.25">
      <c r="A1177">
        <v>20040</v>
      </c>
      <c r="B1177" s="2">
        <v>0.28665000000000002</v>
      </c>
      <c r="C1177" s="2">
        <v>1.08E-3</v>
      </c>
      <c r="D1177" s="2">
        <v>21.024100000000001</v>
      </c>
      <c r="E1177" s="2">
        <v>5.5924500000000002E-2</v>
      </c>
      <c r="F1177" s="2">
        <v>1.1156600000000001</v>
      </c>
      <c r="G1177" s="2">
        <v>0.73541000000000001</v>
      </c>
      <c r="H1177" s="2">
        <v>-0.105522</v>
      </c>
      <c r="I1177" s="2">
        <v>4.555E-2</v>
      </c>
      <c r="J1177" s="2">
        <f t="shared" si="200"/>
        <v>0.83688450000000003</v>
      </c>
      <c r="K1177" s="2">
        <f t="shared" si="198"/>
        <v>40.711385880000002</v>
      </c>
      <c r="L1177" s="2">
        <f t="shared" si="201"/>
        <v>1387.6411685067312</v>
      </c>
      <c r="M1177" s="1">
        <f t="shared" si="202"/>
        <v>4.1753400779077947E+25</v>
      </c>
      <c r="N1177" s="2">
        <f t="shared" si="199"/>
        <v>1353.1355657410568</v>
      </c>
      <c r="O1177" s="2">
        <f t="shared" si="203"/>
        <v>40.656706545825955</v>
      </c>
      <c r="P1177" s="2">
        <f t="shared" si="204"/>
        <v>5.4679334174046801E-2</v>
      </c>
      <c r="Q1177" s="2">
        <f t="shared" si="205"/>
        <v>4.2688941512490971E-3</v>
      </c>
      <c r="R1177" s="2">
        <v>1525.4692296297421</v>
      </c>
      <c r="S1177" s="2">
        <f t="shared" si="206"/>
        <v>40.917017259378248</v>
      </c>
      <c r="T1177" s="2">
        <f t="shared" si="207"/>
        <v>-0.20563137937824649</v>
      </c>
      <c r="U1177" s="2">
        <f t="shared" si="208"/>
        <v>6.0373691173414047E-2</v>
      </c>
    </row>
    <row r="1178" spans="1:21" x14ac:dyDescent="0.25">
      <c r="A1178">
        <v>20245</v>
      </c>
      <c r="B1178" s="2">
        <v>0.28733999999999998</v>
      </c>
      <c r="C1178" s="2">
        <v>1.07E-3</v>
      </c>
      <c r="D1178" s="2">
        <v>21.457899999999999</v>
      </c>
      <c r="E1178" s="2">
        <v>7.1652099999999996E-2</v>
      </c>
      <c r="F1178" s="2">
        <v>-0.69477199999999995</v>
      </c>
      <c r="G1178" s="2">
        <v>0.92588000000000004</v>
      </c>
      <c r="H1178" s="2">
        <v>7.7783000000000005E-2</v>
      </c>
      <c r="I1178" s="2">
        <v>5.6530999999999998E-2</v>
      </c>
      <c r="J1178" s="2">
        <f t="shared" si="200"/>
        <v>1.0540631</v>
      </c>
      <c r="K1178" s="2">
        <f t="shared" si="198"/>
        <v>40.305307725999995</v>
      </c>
      <c r="L1178" s="2">
        <f t="shared" si="201"/>
        <v>1150.9634839451483</v>
      </c>
      <c r="M1178" s="1">
        <f t="shared" si="202"/>
        <v>4.1863718909439019E+25</v>
      </c>
      <c r="N1178" s="2">
        <f t="shared" si="199"/>
        <v>1356.7107328640286</v>
      </c>
      <c r="O1178" s="2">
        <f t="shared" si="203"/>
        <v>40.662436303469626</v>
      </c>
      <c r="P1178" s="2">
        <f t="shared" si="204"/>
        <v>-0.35712857746963067</v>
      </c>
      <c r="Q1178" s="2">
        <f t="shared" si="205"/>
        <v>0.11479315375782863</v>
      </c>
      <c r="R1178" s="2">
        <v>1529.6794031104621</v>
      </c>
      <c r="S1178" s="2">
        <f t="shared" si="206"/>
        <v>40.923002095102369</v>
      </c>
      <c r="T1178" s="2">
        <f t="shared" si="207"/>
        <v>-0.61769436910237374</v>
      </c>
      <c r="U1178" s="2">
        <f t="shared" si="208"/>
        <v>0.34341089112268686</v>
      </c>
    </row>
    <row r="1179" spans="1:21" x14ac:dyDescent="0.25">
      <c r="A1179">
        <v>17809</v>
      </c>
      <c r="B1179" s="2">
        <v>0.28758</v>
      </c>
      <c r="C1179" s="2">
        <v>1.07E-3</v>
      </c>
      <c r="D1179" s="2">
        <v>21.196300000000001</v>
      </c>
      <c r="E1179" s="2">
        <v>6.6511500000000001E-2</v>
      </c>
      <c r="F1179" s="2">
        <v>1.7352000000000001</v>
      </c>
      <c r="G1179" s="2">
        <v>0.57791999999999999</v>
      </c>
      <c r="H1179" s="2">
        <v>2.6192E-2</v>
      </c>
      <c r="I1179" s="2">
        <v>4.8189000000000003E-2</v>
      </c>
      <c r="J1179" s="2">
        <f t="shared" si="200"/>
        <v>0.69262050000000008</v>
      </c>
      <c r="K1179" s="2">
        <f t="shared" si="198"/>
        <v>40.562393440000001</v>
      </c>
      <c r="L1179" s="2">
        <f t="shared" si="201"/>
        <v>1295.6231162409049</v>
      </c>
      <c r="M1179" s="1">
        <f t="shared" si="202"/>
        <v>4.1902100091253097E+25</v>
      </c>
      <c r="N1179" s="2">
        <f t="shared" si="199"/>
        <v>1357.9545822559044</v>
      </c>
      <c r="O1179" s="2">
        <f t="shared" si="203"/>
        <v>40.664426224518103</v>
      </c>
      <c r="P1179" s="2">
        <f t="shared" si="204"/>
        <v>-0.10203278451810149</v>
      </c>
      <c r="Q1179" s="2">
        <f t="shared" si="205"/>
        <v>2.1701452106632147E-2</v>
      </c>
      <c r="R1179" s="2">
        <v>1531.1443469277988</v>
      </c>
      <c r="S1179" s="2">
        <f t="shared" si="206"/>
        <v>40.925080676284118</v>
      </c>
      <c r="T1179" s="2">
        <f t="shared" si="207"/>
        <v>-0.36268723628411692</v>
      </c>
      <c r="U1179" s="2">
        <f t="shared" si="208"/>
        <v>0.27420404756041034</v>
      </c>
    </row>
    <row r="1180" spans="1:21" x14ac:dyDescent="0.25">
      <c r="A1180">
        <v>19128</v>
      </c>
      <c r="B1180" s="2">
        <v>0.28775000000000001</v>
      </c>
      <c r="C1180" s="2">
        <v>5.11E-3</v>
      </c>
      <c r="D1180" s="2">
        <v>21.339400000000001</v>
      </c>
      <c r="E1180" s="2">
        <v>4.9853300000000003E-2</v>
      </c>
      <c r="F1180" s="2">
        <v>1.3410899999999999</v>
      </c>
      <c r="G1180" s="2">
        <v>0.61004000000000003</v>
      </c>
      <c r="H1180" s="2">
        <v>-6.6086000000000006E-2</v>
      </c>
      <c r="I1180" s="2">
        <v>4.4174999999999999E-2</v>
      </c>
      <c r="J1180" s="2">
        <f t="shared" si="200"/>
        <v>0.70406829999999998</v>
      </c>
      <c r="K1180" s="2">
        <f t="shared" si="198"/>
        <v>40.936389410000004</v>
      </c>
      <c r="L1180" s="2">
        <f t="shared" si="201"/>
        <v>1539.1391387901028</v>
      </c>
      <c r="M1180" s="1">
        <f t="shared" si="202"/>
        <v>4.1929289776281676E+25</v>
      </c>
      <c r="N1180" s="2">
        <f t="shared" si="199"/>
        <v>1358.8357399376016</v>
      </c>
      <c r="O1180" s="2">
        <f t="shared" si="203"/>
        <v>40.665834805552649</v>
      </c>
      <c r="P1180" s="2">
        <f t="shared" si="204"/>
        <v>0.27055460444735502</v>
      </c>
      <c r="Q1180" s="2">
        <f t="shared" si="205"/>
        <v>0.14766592038766527</v>
      </c>
      <c r="R1180" s="2">
        <v>1532.182182657707</v>
      </c>
      <c r="S1180" s="2">
        <f t="shared" si="206"/>
        <v>40.926552038685458</v>
      </c>
      <c r="T1180" s="2">
        <f t="shared" si="207"/>
        <v>9.8373713145463171E-3</v>
      </c>
      <c r="U1180" s="2">
        <f t="shared" si="208"/>
        <v>1.952219050267999E-4</v>
      </c>
    </row>
    <row r="1181" spans="1:21" x14ac:dyDescent="0.25">
      <c r="A1181">
        <v>1334644</v>
      </c>
      <c r="B1181" s="2">
        <v>0.28814000000000001</v>
      </c>
      <c r="C1181" s="2">
        <v>1.1800000000000001E-3</v>
      </c>
      <c r="D1181" s="2">
        <v>21.564399999999999</v>
      </c>
      <c r="E1181" s="2">
        <v>3.8454099999999998E-2</v>
      </c>
      <c r="F1181" s="2">
        <v>-1.76264</v>
      </c>
      <c r="G1181" s="2">
        <v>0.36792000000000002</v>
      </c>
      <c r="H1181" s="2">
        <v>-5.9839999999999997E-2</v>
      </c>
      <c r="I1181" s="2">
        <v>3.6364E-2</v>
      </c>
      <c r="J1181" s="2">
        <f t="shared" si="200"/>
        <v>0.44273810000000002</v>
      </c>
      <c r="K1181" s="2">
        <f t="shared" si="198"/>
        <v>40.685591119999998</v>
      </c>
      <c r="L1181" s="2">
        <f t="shared" si="201"/>
        <v>1371.254999522049</v>
      </c>
      <c r="M1181" s="1">
        <f t="shared" si="202"/>
        <v>4.1991675555183905E+25</v>
      </c>
      <c r="N1181" s="2">
        <f t="shared" si="199"/>
        <v>1360.8575253408007</v>
      </c>
      <c r="O1181" s="2">
        <f t="shared" si="203"/>
        <v>40.66906329612236</v>
      </c>
      <c r="P1181" s="2">
        <f t="shared" si="204"/>
        <v>1.652782387763807E-2</v>
      </c>
      <c r="Q1181" s="2">
        <f t="shared" si="205"/>
        <v>1.3935981421164605E-3</v>
      </c>
      <c r="R1181" s="2">
        <v>1534.5636236288831</v>
      </c>
      <c r="S1181" s="2">
        <f t="shared" si="206"/>
        <v>40.929924495830505</v>
      </c>
      <c r="T1181" s="2">
        <f t="shared" si="207"/>
        <v>-0.24433337583050729</v>
      </c>
      <c r="U1181" s="2">
        <f t="shared" si="208"/>
        <v>0.30455925186281813</v>
      </c>
    </row>
    <row r="1182" spans="1:21" x14ac:dyDescent="0.25">
      <c r="A1182">
        <v>1313594</v>
      </c>
      <c r="B1182" s="2">
        <v>0.28843999999999997</v>
      </c>
      <c r="C1182" s="2">
        <v>1.1800000000000001E-3</v>
      </c>
      <c r="D1182" s="2">
        <v>21.168600000000001</v>
      </c>
      <c r="E1182" s="2">
        <v>3.3124399999999998E-2</v>
      </c>
      <c r="F1182" s="2">
        <v>0.51639999999999997</v>
      </c>
      <c r="G1182" s="2">
        <v>0.15939</v>
      </c>
      <c r="H1182" s="2">
        <v>-0.105518</v>
      </c>
      <c r="I1182" s="2">
        <v>2.8953E-2</v>
      </c>
      <c r="J1182" s="2">
        <f t="shared" si="200"/>
        <v>0.22146740000000001</v>
      </c>
      <c r="K1182" s="2">
        <f t="shared" si="198"/>
        <v>40.767782140000001</v>
      </c>
      <c r="L1182" s="2">
        <f t="shared" si="201"/>
        <v>1424.1522751175296</v>
      </c>
      <c r="M1182" s="1">
        <f t="shared" si="202"/>
        <v>4.2039673562288638E+25</v>
      </c>
      <c r="N1182" s="2">
        <f t="shared" si="199"/>
        <v>1362.4130348151489</v>
      </c>
      <c r="O1182" s="2">
        <f t="shared" si="203"/>
        <v>40.671543950320327</v>
      </c>
      <c r="P1182" s="2">
        <f t="shared" si="204"/>
        <v>9.6238189679674235E-2</v>
      </c>
      <c r="Q1182" s="2">
        <f t="shared" si="205"/>
        <v>0.18883186205531619</v>
      </c>
      <c r="R1182" s="2">
        <v>1536.3959974899556</v>
      </c>
      <c r="S1182" s="2">
        <f t="shared" si="206"/>
        <v>40.932515835506926</v>
      </c>
      <c r="T1182" s="2">
        <f t="shared" si="207"/>
        <v>-0.16473369550692496</v>
      </c>
      <c r="U1182" s="2">
        <f t="shared" si="208"/>
        <v>0.55328037772264838</v>
      </c>
    </row>
    <row r="1183" spans="1:21" x14ac:dyDescent="0.25">
      <c r="A1183">
        <v>91869</v>
      </c>
      <c r="B1183" s="2">
        <v>0.28854000000000002</v>
      </c>
      <c r="C1183" s="2">
        <v>1.47E-3</v>
      </c>
      <c r="D1183" s="2">
        <v>21.302</v>
      </c>
      <c r="E1183" s="2">
        <v>4.9765499999999997E-2</v>
      </c>
      <c r="F1183" s="2">
        <v>1.3387</v>
      </c>
      <c r="G1183" s="2">
        <v>0.32951999999999998</v>
      </c>
      <c r="H1183" s="2">
        <v>-8.4259999999999995E-3</v>
      </c>
      <c r="I1183" s="2">
        <v>3.2792000000000002E-2</v>
      </c>
      <c r="J1183" s="2">
        <f t="shared" si="200"/>
        <v>0.41207749999999999</v>
      </c>
      <c r="K1183" s="2">
        <f t="shared" si="198"/>
        <v>40.718162280000001</v>
      </c>
      <c r="L1183" s="2">
        <f t="shared" si="201"/>
        <v>1391.9782712493384</v>
      </c>
      <c r="M1183" s="1">
        <f t="shared" si="202"/>
        <v>4.2055674626168479E+25</v>
      </c>
      <c r="N1183" s="2">
        <f t="shared" si="199"/>
        <v>1362.9315939797082</v>
      </c>
      <c r="O1183" s="2">
        <f t="shared" si="203"/>
        <v>40.672370294937615</v>
      </c>
      <c r="P1183" s="2">
        <f t="shared" si="204"/>
        <v>4.5791985062386686E-2</v>
      </c>
      <c r="Q1183" s="2">
        <f t="shared" si="205"/>
        <v>1.2348697061399183E-2</v>
      </c>
      <c r="R1183" s="2">
        <v>1537.006884627152</v>
      </c>
      <c r="S1183" s="2">
        <f t="shared" si="206"/>
        <v>40.933379064072852</v>
      </c>
      <c r="T1183" s="2">
        <f t="shared" si="207"/>
        <v>-0.21521678407285094</v>
      </c>
      <c r="U1183" s="2">
        <f t="shared" si="208"/>
        <v>0.27276866046332243</v>
      </c>
    </row>
    <row r="1184" spans="1:21" x14ac:dyDescent="0.25">
      <c r="A1184">
        <v>2165</v>
      </c>
      <c r="B1184" s="2">
        <v>0.28893999999999997</v>
      </c>
      <c r="C1184" s="2">
        <v>5.11E-3</v>
      </c>
      <c r="D1184" s="2">
        <v>21.351099999999999</v>
      </c>
      <c r="E1184" s="2">
        <v>5.2016600000000003E-2</v>
      </c>
      <c r="F1184" s="2">
        <v>0.48479</v>
      </c>
      <c r="G1184" s="2">
        <v>0.57862000000000002</v>
      </c>
      <c r="H1184" s="2">
        <v>-0.122793</v>
      </c>
      <c r="I1184" s="2">
        <v>4.3699000000000002E-2</v>
      </c>
      <c r="J1184" s="2">
        <f t="shared" si="200"/>
        <v>0.67433560000000003</v>
      </c>
      <c r="K1184" s="2">
        <f t="shared" si="198"/>
        <v>40.99970622</v>
      </c>
      <c r="L1184" s="2">
        <f t="shared" si="201"/>
        <v>1584.678785671917</v>
      </c>
      <c r="M1184" s="1">
        <f t="shared" si="202"/>
        <v>4.2119687519559011E+25</v>
      </c>
      <c r="N1184" s="2">
        <f t="shared" si="199"/>
        <v>1365.0061105722853</v>
      </c>
      <c r="O1184" s="2">
        <f t="shared" si="203"/>
        <v>40.675672977696635</v>
      </c>
      <c r="P1184" s="2">
        <f t="shared" si="204"/>
        <v>0.32403324230336494</v>
      </c>
      <c r="Q1184" s="2">
        <f t="shared" si="205"/>
        <v>0.23090160785622954</v>
      </c>
      <c r="R1184" s="2">
        <v>1539.4509122641443</v>
      </c>
      <c r="S1184" s="2">
        <f t="shared" si="206"/>
        <v>40.936829226596558</v>
      </c>
      <c r="T1184" s="2">
        <f t="shared" si="207"/>
        <v>6.2876993403442327E-2</v>
      </c>
      <c r="U1184" s="2">
        <f t="shared" si="208"/>
        <v>8.6942346632039261E-3</v>
      </c>
    </row>
    <row r="1185" spans="1:21" x14ac:dyDescent="0.25">
      <c r="A1185">
        <v>2789</v>
      </c>
      <c r="B1185" s="2">
        <v>0.28900999999999999</v>
      </c>
      <c r="C1185" s="2">
        <v>1.08E-3</v>
      </c>
      <c r="D1185" s="2">
        <v>21.3187</v>
      </c>
      <c r="E1185" s="2">
        <v>6.4294299999999999E-2</v>
      </c>
      <c r="F1185" s="2">
        <v>-0.79131399999999996</v>
      </c>
      <c r="G1185" s="2">
        <v>0.55059999999999998</v>
      </c>
      <c r="H1185" s="2">
        <v>-0.105114</v>
      </c>
      <c r="I1185" s="2">
        <v>5.4826E-2</v>
      </c>
      <c r="J1185" s="2">
        <f t="shared" si="200"/>
        <v>0.66972030000000005</v>
      </c>
      <c r="K1185" s="2">
        <f t="shared" si="198"/>
        <v>40.724383662000001</v>
      </c>
      <c r="L1185" s="2">
        <f t="shared" si="201"/>
        <v>1395.9720802872225</v>
      </c>
      <c r="M1185" s="1">
        <f t="shared" si="202"/>
        <v>4.2130891196478325E+25</v>
      </c>
      <c r="N1185" s="2">
        <f t="shared" si="199"/>
        <v>1365.3691970137181</v>
      </c>
      <c r="O1185" s="2">
        <f t="shared" si="203"/>
        <v>40.676250504304278</v>
      </c>
      <c r="P1185" s="2">
        <f t="shared" si="204"/>
        <v>4.8133157695723128E-2</v>
      </c>
      <c r="Q1185" s="2">
        <f t="shared" si="205"/>
        <v>5.1653741090413423E-3</v>
      </c>
      <c r="R1185" s="2">
        <v>1539.8786958915696</v>
      </c>
      <c r="S1185" s="2">
        <f t="shared" si="206"/>
        <v>40.937432552948962</v>
      </c>
      <c r="T1185" s="2">
        <f t="shared" si="207"/>
        <v>-0.2130488909489614</v>
      </c>
      <c r="U1185" s="2">
        <f t="shared" si="208"/>
        <v>0.10119793004999722</v>
      </c>
    </row>
    <row r="1186" spans="1:21" x14ac:dyDescent="0.25">
      <c r="A1186">
        <v>1334597</v>
      </c>
      <c r="B1186" s="2">
        <v>0.28904999999999997</v>
      </c>
      <c r="C1186" s="2">
        <v>5.11E-3</v>
      </c>
      <c r="D1186" s="2">
        <v>21.2315</v>
      </c>
      <c r="E1186" s="2">
        <v>3.1045E-2</v>
      </c>
      <c r="F1186" s="2">
        <v>0.55025000000000002</v>
      </c>
      <c r="G1186" s="2">
        <v>0.10004</v>
      </c>
      <c r="H1186" s="2">
        <v>-5.7557999999999998E-2</v>
      </c>
      <c r="I1186" s="2">
        <v>2.5957000000000001E-2</v>
      </c>
      <c r="J1186" s="2">
        <f t="shared" si="200"/>
        <v>0.15704200000000001</v>
      </c>
      <c r="K1186" s="2">
        <f t="shared" ref="K1186:K1249" si="209">PeakMagnitude+α*(Stretch-1)-β*Color-Mb</f>
        <v>40.685543289999998</v>
      </c>
      <c r="L1186" s="2">
        <f t="shared" si="201"/>
        <v>1371.2247958666792</v>
      </c>
      <c r="M1186" s="1">
        <f t="shared" si="202"/>
        <v>4.2137293487518598E+25</v>
      </c>
      <c r="N1186" s="2">
        <f t="shared" si="199"/>
        <v>1365.5766811359015</v>
      </c>
      <c r="O1186" s="2">
        <f t="shared" si="203"/>
        <v>40.676580460347132</v>
      </c>
      <c r="P1186" s="2">
        <f t="shared" si="204"/>
        <v>8.962829652865878E-3</v>
      </c>
      <c r="Q1186" s="2">
        <f t="shared" si="205"/>
        <v>3.2573066769421627E-3</v>
      </c>
      <c r="R1186" s="2">
        <v>1540.1231542137809</v>
      </c>
      <c r="S1186" s="2">
        <f t="shared" si="206"/>
        <v>40.937777250471179</v>
      </c>
      <c r="T1186" s="2">
        <f t="shared" si="207"/>
        <v>-0.2522339604711803</v>
      </c>
      <c r="U1186" s="2">
        <f t="shared" si="208"/>
        <v>2.5797372992339667</v>
      </c>
    </row>
    <row r="1187" spans="1:21" x14ac:dyDescent="0.25">
      <c r="A1187">
        <v>1310395</v>
      </c>
      <c r="B1187" s="2">
        <v>0.28906999999999999</v>
      </c>
      <c r="C1187" s="2">
        <v>5.11E-3</v>
      </c>
      <c r="D1187" s="2">
        <v>21.799499999999998</v>
      </c>
      <c r="E1187" s="2">
        <v>3.85256E-2</v>
      </c>
      <c r="F1187" s="2">
        <v>-0.88325100000000001</v>
      </c>
      <c r="G1187" s="2">
        <v>0.26999000000000001</v>
      </c>
      <c r="H1187" s="2">
        <v>5.6702000000000002E-2</v>
      </c>
      <c r="I1187" s="2">
        <v>3.1799000000000001E-2</v>
      </c>
      <c r="J1187" s="2">
        <f t="shared" si="200"/>
        <v>0.34031460000000002</v>
      </c>
      <c r="K1187" s="2">
        <f t="shared" si="209"/>
        <v>40.685184843000002</v>
      </c>
      <c r="L1187" s="2">
        <f t="shared" si="201"/>
        <v>1370.9984651763364</v>
      </c>
      <c r="M1187" s="1">
        <f t="shared" si="202"/>
        <v>4.2140494684838578E+25</v>
      </c>
      <c r="N1187" s="2">
        <f t="shared" ref="N1187:N1250" si="210">M1187/Mpc</f>
        <v>1365.6804248757117</v>
      </c>
      <c r="O1187" s="2">
        <f t="shared" si="203"/>
        <v>40.676745422238326</v>
      </c>
      <c r="P1187" s="2">
        <f t="shared" si="204"/>
        <v>8.4394207616753647E-3</v>
      </c>
      <c r="Q1187" s="2">
        <f t="shared" si="205"/>
        <v>6.14984425065397E-4</v>
      </c>
      <c r="R1187" s="2">
        <v>1540.2453862479404</v>
      </c>
      <c r="S1187" s="2">
        <f t="shared" si="206"/>
        <v>40.937949582766088</v>
      </c>
      <c r="T1187" s="2">
        <f t="shared" si="207"/>
        <v>-0.25276473976608571</v>
      </c>
      <c r="U1187" s="2">
        <f t="shared" si="208"/>
        <v>0.55166041056342507</v>
      </c>
    </row>
    <row r="1188" spans="1:21" x14ac:dyDescent="0.25">
      <c r="A1188">
        <v>350180</v>
      </c>
      <c r="B1188" s="2">
        <v>0.28949000000000003</v>
      </c>
      <c r="C1188" s="2">
        <v>1.0059999999999999E-2</v>
      </c>
      <c r="D1188" s="2">
        <v>21.608599999999999</v>
      </c>
      <c r="E1188" s="2">
        <v>4.3282599999999997E-2</v>
      </c>
      <c r="F1188" s="2">
        <v>0.45250000000000001</v>
      </c>
      <c r="G1188" s="2">
        <v>0.73362000000000005</v>
      </c>
      <c r="H1188" s="2">
        <v>-3.2902000000000001E-2</v>
      </c>
      <c r="I1188" s="2">
        <v>3.6309000000000001E-2</v>
      </c>
      <c r="J1188" s="2">
        <f t="shared" si="200"/>
        <v>0.81321160000000003</v>
      </c>
      <c r="K1188" s="2">
        <f t="shared" si="209"/>
        <v>40.971100759999999</v>
      </c>
      <c r="L1188" s="2">
        <f t="shared" si="201"/>
        <v>1563.9402323050988</v>
      </c>
      <c r="M1188" s="1">
        <f t="shared" si="202"/>
        <v>4.2207727804060158E+25</v>
      </c>
      <c r="N1188" s="2">
        <f t="shared" si="210"/>
        <v>1367.8593018801453</v>
      </c>
      <c r="O1188" s="2">
        <f t="shared" si="203"/>
        <v>40.68020714057706</v>
      </c>
      <c r="P1188" s="2">
        <f t="shared" si="204"/>
        <v>0.29089361942293834</v>
      </c>
      <c r="Q1188" s="2">
        <f t="shared" si="205"/>
        <v>0.12795617840522583</v>
      </c>
      <c r="R1188" s="2">
        <v>1542.8127013254493</v>
      </c>
      <c r="S1188" s="2">
        <f t="shared" si="206"/>
        <v>40.941566027858954</v>
      </c>
      <c r="T1188" s="2">
        <f t="shared" si="207"/>
        <v>2.9534732141044628E-2</v>
      </c>
      <c r="U1188" s="2">
        <f t="shared" si="208"/>
        <v>1.3190429680508913E-3</v>
      </c>
    </row>
    <row r="1189" spans="1:21" x14ac:dyDescent="0.25">
      <c r="A1189">
        <v>1289288</v>
      </c>
      <c r="B1189" s="2">
        <v>0.28994999999999999</v>
      </c>
      <c r="C1189" s="2">
        <v>1.1900000000000001E-3</v>
      </c>
      <c r="D1189" s="2">
        <v>21.8612</v>
      </c>
      <c r="E1189" s="2">
        <v>5.1119499999999998E-2</v>
      </c>
      <c r="F1189" s="2">
        <v>-0.97302699999999998</v>
      </c>
      <c r="G1189" s="2">
        <v>0.49839</v>
      </c>
      <c r="H1189" s="2">
        <v>8.9569999999999997E-2</v>
      </c>
      <c r="I1189" s="2">
        <v>4.5794000000000001E-2</v>
      </c>
      <c r="J1189" s="2">
        <f t="shared" si="200"/>
        <v>0.59530349999999999</v>
      </c>
      <c r="K1189" s="2">
        <f t="shared" si="209"/>
        <v>40.630810930999999</v>
      </c>
      <c r="L1189" s="2">
        <f t="shared" si="201"/>
        <v>1337.0947580503569</v>
      </c>
      <c r="M1189" s="1">
        <f t="shared" si="202"/>
        <v>4.2281381540774789E+25</v>
      </c>
      <c r="N1189" s="2">
        <f t="shared" si="210"/>
        <v>1370.2462569266486</v>
      </c>
      <c r="O1189" s="2">
        <f t="shared" si="203"/>
        <v>40.683993121963034</v>
      </c>
      <c r="P1189" s="2">
        <f t="shared" si="204"/>
        <v>-5.3182190963035225E-2</v>
      </c>
      <c r="Q1189" s="2">
        <f t="shared" si="205"/>
        <v>7.9809681635958085E-3</v>
      </c>
      <c r="R1189" s="2">
        <v>1545.6254912102247</v>
      </c>
      <c r="S1189" s="2">
        <f t="shared" si="206"/>
        <v>40.945521358635574</v>
      </c>
      <c r="T1189" s="2">
        <f t="shared" si="207"/>
        <v>-0.31471042763557477</v>
      </c>
      <c r="U1189" s="2">
        <f t="shared" si="208"/>
        <v>0.27947656342439686</v>
      </c>
    </row>
    <row r="1190" spans="1:21" x14ac:dyDescent="0.25">
      <c r="A1190">
        <v>570056</v>
      </c>
      <c r="B1190" s="2">
        <v>0.29008</v>
      </c>
      <c r="C1190" s="2">
        <v>1.47E-3</v>
      </c>
      <c r="D1190" s="2">
        <v>21.610800000000001</v>
      </c>
      <c r="E1190" s="2">
        <v>0.10385999999999999</v>
      </c>
      <c r="F1190" s="2">
        <v>0.41943000000000003</v>
      </c>
      <c r="G1190" s="2">
        <v>0.50451000000000001</v>
      </c>
      <c r="H1190" s="2">
        <v>8.0877000000000004E-2</v>
      </c>
      <c r="I1190" s="2">
        <v>6.4651E-2</v>
      </c>
      <c r="J1190" s="2">
        <f t="shared" si="200"/>
        <v>0.67302099999999998</v>
      </c>
      <c r="K1190" s="2">
        <f t="shared" si="209"/>
        <v>40.612311200000001</v>
      </c>
      <c r="L1190" s="2">
        <f t="shared" si="201"/>
        <v>1325.7518444424297</v>
      </c>
      <c r="M1190" s="1">
        <f t="shared" si="202"/>
        <v>4.2302200034656006E+25</v>
      </c>
      <c r="N1190" s="2">
        <f t="shared" si="210"/>
        <v>1370.9209383650514</v>
      </c>
      <c r="O1190" s="2">
        <f t="shared" si="203"/>
        <v>40.685062047755522</v>
      </c>
      <c r="P1190" s="2">
        <f t="shared" si="204"/>
        <v>-7.2750847755521875E-2</v>
      </c>
      <c r="Q1190" s="2">
        <f t="shared" si="205"/>
        <v>1.168473549554265E-2</v>
      </c>
      <c r="R1190" s="2">
        <v>1546.4205935405664</v>
      </c>
      <c r="S1190" s="2">
        <f t="shared" si="206"/>
        <v>40.946638122593043</v>
      </c>
      <c r="T1190" s="2">
        <f t="shared" si="207"/>
        <v>-0.33432692259304275</v>
      </c>
      <c r="U1190" s="2">
        <f t="shared" si="208"/>
        <v>0.24676608468780045</v>
      </c>
    </row>
    <row r="1191" spans="1:21" x14ac:dyDescent="0.25">
      <c r="A1191">
        <v>19596</v>
      </c>
      <c r="B1191" s="2">
        <v>0.29044999999999999</v>
      </c>
      <c r="C1191" s="2">
        <v>1.1900000000000001E-3</v>
      </c>
      <c r="D1191" s="2">
        <v>21.334299999999999</v>
      </c>
      <c r="E1191" s="2">
        <v>7.0827000000000001E-2</v>
      </c>
      <c r="F1191" s="2">
        <v>0.87616000000000005</v>
      </c>
      <c r="G1191" s="2">
        <v>0.62097999999999998</v>
      </c>
      <c r="H1191" s="2">
        <v>-3.7471999999999998E-2</v>
      </c>
      <c r="I1191" s="2">
        <v>4.9231999999999998E-2</v>
      </c>
      <c r="J1191" s="2">
        <f t="shared" si="200"/>
        <v>0.741039</v>
      </c>
      <c r="K1191" s="2">
        <f t="shared" si="209"/>
        <v>40.77338288</v>
      </c>
      <c r="L1191" s="2">
        <f t="shared" si="201"/>
        <v>1427.8302411909865</v>
      </c>
      <c r="M1191" s="1">
        <f t="shared" si="202"/>
        <v>4.2361460645219356E+25</v>
      </c>
      <c r="N1191" s="2">
        <f t="shared" si="210"/>
        <v>1372.8414439599148</v>
      </c>
      <c r="O1191" s="2">
        <f t="shared" si="203"/>
        <v>40.688101906906226</v>
      </c>
      <c r="P1191" s="2">
        <f t="shared" si="204"/>
        <v>8.5280973093773582E-2</v>
      </c>
      <c r="Q1191" s="2">
        <f t="shared" si="205"/>
        <v>1.3244091253731941E-2</v>
      </c>
      <c r="R1191" s="2">
        <v>1548.6840193960195</v>
      </c>
      <c r="S1191" s="2">
        <f t="shared" si="206"/>
        <v>40.949814084821725</v>
      </c>
      <c r="T1191" s="2">
        <f t="shared" si="207"/>
        <v>-0.17643120482172492</v>
      </c>
      <c r="U1191" s="2">
        <f t="shared" si="208"/>
        <v>5.6685067713295074E-2</v>
      </c>
    </row>
    <row r="1192" spans="1:21" x14ac:dyDescent="0.25">
      <c r="A1192">
        <v>19027</v>
      </c>
      <c r="B1192" s="2">
        <v>0.29122999999999999</v>
      </c>
      <c r="C1192" s="2">
        <v>1.08E-3</v>
      </c>
      <c r="D1192" s="2">
        <v>21.1431</v>
      </c>
      <c r="E1192" s="2">
        <v>6.7104999999999998E-2</v>
      </c>
      <c r="F1192" s="2">
        <v>0.54239999999999999</v>
      </c>
      <c r="G1192" s="2">
        <v>0.56496999999999997</v>
      </c>
      <c r="H1192" s="2">
        <v>6.058E-3</v>
      </c>
      <c r="I1192" s="2">
        <v>4.8168000000000002E-2</v>
      </c>
      <c r="J1192" s="2">
        <f t="shared" si="200"/>
        <v>0.68024299999999993</v>
      </c>
      <c r="K1192" s="2">
        <f t="shared" si="209"/>
        <v>40.396871259999998</v>
      </c>
      <c r="L1192" s="2">
        <f t="shared" si="201"/>
        <v>1200.5334136736644</v>
      </c>
      <c r="M1192" s="1">
        <f t="shared" si="202"/>
        <v>4.2486427061005375E+25</v>
      </c>
      <c r="N1192" s="2">
        <f t="shared" si="210"/>
        <v>1376.8913296834266</v>
      </c>
      <c r="O1192" s="2">
        <f t="shared" si="203"/>
        <v>40.694498325898998</v>
      </c>
      <c r="P1192" s="2">
        <f t="shared" si="204"/>
        <v>-0.29762706589900034</v>
      </c>
      <c r="Q1192" s="2">
        <f t="shared" si="205"/>
        <v>0.19143294613253892</v>
      </c>
      <c r="R1192" s="2">
        <v>1553.4577091859792</v>
      </c>
      <c r="S1192" s="2">
        <f t="shared" si="206"/>
        <v>40.956497173319732</v>
      </c>
      <c r="T1192" s="2">
        <f t="shared" si="207"/>
        <v>-0.55962591331973499</v>
      </c>
      <c r="U1192" s="2">
        <f t="shared" si="208"/>
        <v>0.67681109507618609</v>
      </c>
    </row>
    <row r="1193" spans="1:21" x14ac:dyDescent="0.25">
      <c r="A1193">
        <v>1291090</v>
      </c>
      <c r="B1193" s="2">
        <v>0.29193000000000002</v>
      </c>
      <c r="C1193" s="2">
        <v>1.1900000000000001E-3</v>
      </c>
      <c r="D1193" s="2">
        <v>21.141200000000001</v>
      </c>
      <c r="E1193" s="2">
        <v>4.0191200000000003E-2</v>
      </c>
      <c r="F1193" s="2">
        <v>1.17465</v>
      </c>
      <c r="G1193" s="2">
        <v>0.22563</v>
      </c>
      <c r="H1193" s="2">
        <v>-9.3280000000000002E-2</v>
      </c>
      <c r="I1193" s="2">
        <v>3.2267999999999998E-2</v>
      </c>
      <c r="J1193" s="2">
        <f t="shared" si="200"/>
        <v>0.2980892</v>
      </c>
      <c r="K1193" s="2">
        <f t="shared" si="209"/>
        <v>40.798839950000001</v>
      </c>
      <c r="L1193" s="2">
        <f t="shared" si="201"/>
        <v>1444.6677901346241</v>
      </c>
      <c r="M1193" s="1">
        <f t="shared" si="202"/>
        <v>4.2598621002674959E+25</v>
      </c>
      <c r="N1193" s="2">
        <f t="shared" si="210"/>
        <v>1380.527287710823</v>
      </c>
      <c r="O1193" s="2">
        <f t="shared" si="203"/>
        <v>40.700224976952143</v>
      </c>
      <c r="P1193" s="2">
        <f t="shared" si="204"/>
        <v>9.8614973047858712E-2</v>
      </c>
      <c r="Q1193" s="2">
        <f t="shared" si="205"/>
        <v>0.10944432264320615</v>
      </c>
      <c r="R1193" s="2">
        <v>1557.7442633577339</v>
      </c>
      <c r="S1193" s="2">
        <f t="shared" si="206"/>
        <v>40.962480802854451</v>
      </c>
      <c r="T1193" s="2">
        <f t="shared" si="207"/>
        <v>-0.16364085285444929</v>
      </c>
      <c r="U1193" s="2">
        <f t="shared" si="208"/>
        <v>0.30136373209232498</v>
      </c>
    </row>
    <row r="1194" spans="1:21" x14ac:dyDescent="0.25">
      <c r="A1194">
        <v>1263715</v>
      </c>
      <c r="B1194" s="2">
        <v>0.29196</v>
      </c>
      <c r="C1194" s="2">
        <v>1.1900000000000001E-3</v>
      </c>
      <c r="D1194" s="2">
        <v>21.300799999999999</v>
      </c>
      <c r="E1194" s="2">
        <v>4.1624800000000003E-2</v>
      </c>
      <c r="F1194" s="2">
        <v>0.40336</v>
      </c>
      <c r="G1194" s="2">
        <v>0.27922000000000002</v>
      </c>
      <c r="H1194" s="2">
        <v>-7.2515999999999997E-2</v>
      </c>
      <c r="I1194" s="2">
        <v>3.2285000000000001E-2</v>
      </c>
      <c r="J1194" s="2">
        <f t="shared" si="200"/>
        <v>0.35312980000000005</v>
      </c>
      <c r="K1194" s="2">
        <f t="shared" si="209"/>
        <v>40.780068999999997</v>
      </c>
      <c r="L1194" s="2">
        <f t="shared" si="201"/>
        <v>1432.2334087327856</v>
      </c>
      <c r="M1194" s="1">
        <f t="shared" si="202"/>
        <v>4.2603430256515715E+25</v>
      </c>
      <c r="N1194" s="2">
        <f t="shared" si="210"/>
        <v>1380.6831450133463</v>
      </c>
      <c r="O1194" s="2">
        <f t="shared" si="203"/>
        <v>40.700470115698977</v>
      </c>
      <c r="P1194" s="2">
        <f t="shared" si="204"/>
        <v>7.9598884301020689E-2</v>
      </c>
      <c r="Q1194" s="2">
        <f t="shared" si="205"/>
        <v>5.0809535435404604E-2</v>
      </c>
      <c r="R1194" s="2">
        <v>1557.9280250779605</v>
      </c>
      <c r="S1194" s="2">
        <f t="shared" si="206"/>
        <v>40.96273694886014</v>
      </c>
      <c r="T1194" s="2">
        <f t="shared" si="207"/>
        <v>-0.18266794886014281</v>
      </c>
      <c r="U1194" s="2">
        <f t="shared" si="208"/>
        <v>0.26758142824003828</v>
      </c>
    </row>
    <row r="1195" spans="1:21" x14ac:dyDescent="0.25">
      <c r="A1195">
        <v>12841</v>
      </c>
      <c r="B1195" s="2">
        <v>0.29215000000000002</v>
      </c>
      <c r="C1195" s="2">
        <v>1.08E-3</v>
      </c>
      <c r="D1195" s="2">
        <v>21.3079</v>
      </c>
      <c r="E1195" s="2">
        <v>0.19263</v>
      </c>
      <c r="F1195" s="2">
        <v>-0.72796799999999995</v>
      </c>
      <c r="G1195" s="2">
        <v>1.12843</v>
      </c>
      <c r="H1195" s="2">
        <v>-0.109903</v>
      </c>
      <c r="I1195" s="2">
        <v>0.12227</v>
      </c>
      <c r="J1195" s="2">
        <f t="shared" si="200"/>
        <v>1.4433300000000002</v>
      </c>
      <c r="K1195" s="2">
        <f t="shared" si="209"/>
        <v>40.737885093999999</v>
      </c>
      <c r="L1195" s="2">
        <f t="shared" si="201"/>
        <v>1404.6787705116435</v>
      </c>
      <c r="M1195" s="1">
        <f t="shared" si="202"/>
        <v>4.2633890661529538E+25</v>
      </c>
      <c r="N1195" s="2">
        <f t="shared" si="210"/>
        <v>1381.6702995109924</v>
      </c>
      <c r="O1195" s="2">
        <f t="shared" si="203"/>
        <v>40.702022110322304</v>
      </c>
      <c r="P1195" s="2">
        <f t="shared" si="204"/>
        <v>3.5862983677695581E-2</v>
      </c>
      <c r="Q1195" s="2">
        <f t="shared" si="205"/>
        <v>6.1739279907379067E-4</v>
      </c>
      <c r="R1195" s="2">
        <v>1559.09194900635</v>
      </c>
      <c r="S1195" s="2">
        <f t="shared" si="206"/>
        <v>40.964358644476945</v>
      </c>
      <c r="T1195" s="2">
        <f t="shared" si="207"/>
        <v>-0.22647355047694617</v>
      </c>
      <c r="U1195" s="2">
        <f t="shared" si="208"/>
        <v>2.4620887292432208E-2</v>
      </c>
    </row>
    <row r="1196" spans="1:21" x14ac:dyDescent="0.25">
      <c r="A1196">
        <v>390264</v>
      </c>
      <c r="B1196" s="2">
        <v>0.29221000000000003</v>
      </c>
      <c r="C1196" s="2">
        <v>1.47E-3</v>
      </c>
      <c r="D1196" s="2">
        <v>21.8047</v>
      </c>
      <c r="E1196" s="2">
        <v>5.1579199999999999E-2</v>
      </c>
      <c r="F1196" s="2">
        <v>0.15620999999999999</v>
      </c>
      <c r="G1196" s="2">
        <v>0.31476999999999999</v>
      </c>
      <c r="H1196" s="2">
        <v>0.22214</v>
      </c>
      <c r="I1196" s="2">
        <v>3.3294999999999998E-2</v>
      </c>
      <c r="J1196" s="2">
        <f t="shared" si="200"/>
        <v>0.3996442</v>
      </c>
      <c r="K1196" s="2">
        <f t="shared" si="209"/>
        <v>40.325364669999999</v>
      </c>
      <c r="L1196" s="2">
        <f t="shared" si="201"/>
        <v>1161.6436801145296</v>
      </c>
      <c r="M1196" s="1">
        <f t="shared" si="202"/>
        <v>4.2643510381702393E+25</v>
      </c>
      <c r="N1196" s="2">
        <f t="shared" si="210"/>
        <v>1381.9820534102075</v>
      </c>
      <c r="O1196" s="2">
        <f t="shared" si="203"/>
        <v>40.702512016364835</v>
      </c>
      <c r="P1196" s="2">
        <f t="shared" si="204"/>
        <v>-0.37714734636483627</v>
      </c>
      <c r="Q1196" s="2">
        <f t="shared" si="205"/>
        <v>0.89058440044662435</v>
      </c>
      <c r="R1196" s="2">
        <v>1559.4595397044664</v>
      </c>
      <c r="S1196" s="2">
        <f t="shared" si="206"/>
        <v>40.964870557181001</v>
      </c>
      <c r="T1196" s="2">
        <f t="shared" si="207"/>
        <v>-0.63950588718100221</v>
      </c>
      <c r="U1196" s="2">
        <f t="shared" si="208"/>
        <v>2.5606019081899483</v>
      </c>
    </row>
    <row r="1197" spans="1:21" x14ac:dyDescent="0.25">
      <c r="A1197">
        <v>21006</v>
      </c>
      <c r="B1197" s="2">
        <v>0.29250999999999999</v>
      </c>
      <c r="C1197" s="2">
        <v>5.11E-3</v>
      </c>
      <c r="D1197" s="2">
        <v>21.105</v>
      </c>
      <c r="E1197" s="2">
        <v>5.1037899999999997E-2</v>
      </c>
      <c r="F1197" s="2">
        <v>-0.12481399999999999</v>
      </c>
      <c r="G1197" s="2">
        <v>0.80076000000000003</v>
      </c>
      <c r="H1197" s="2">
        <v>-0.12551499999999999</v>
      </c>
      <c r="I1197" s="2">
        <v>4.0732999999999998E-2</v>
      </c>
      <c r="J1197" s="2">
        <f t="shared" si="200"/>
        <v>0.89253090000000002</v>
      </c>
      <c r="K1197" s="2">
        <f t="shared" si="209"/>
        <v>40.672514292000002</v>
      </c>
      <c r="L1197" s="2">
        <f t="shared" si="201"/>
        <v>1363.021977192634</v>
      </c>
      <c r="M1197" s="1">
        <f t="shared" si="202"/>
        <v>4.2691613624770982E+25</v>
      </c>
      <c r="N1197" s="2">
        <f t="shared" si="210"/>
        <v>1383.5409733498789</v>
      </c>
      <c r="O1197" s="2">
        <f t="shared" si="203"/>
        <v>40.704960126153424</v>
      </c>
      <c r="P1197" s="2">
        <f t="shared" si="204"/>
        <v>-3.244583415342106E-2</v>
      </c>
      <c r="Q1197" s="2">
        <f t="shared" si="205"/>
        <v>1.3215127778232621E-3</v>
      </c>
      <c r="R1197" s="2">
        <v>1561.2977507031237</v>
      </c>
      <c r="S1197" s="2">
        <f t="shared" si="206"/>
        <v>40.967428670200782</v>
      </c>
      <c r="T1197" s="2">
        <f t="shared" si="207"/>
        <v>-0.29491437820077948</v>
      </c>
      <c r="U1197" s="2">
        <f t="shared" si="208"/>
        <v>0.10918057368452418</v>
      </c>
    </row>
    <row r="1198" spans="1:21" x14ac:dyDescent="0.25">
      <c r="A1198">
        <v>420414</v>
      </c>
      <c r="B1198" s="2">
        <v>0.29255999999999999</v>
      </c>
      <c r="C1198" s="2">
        <v>1.47E-3</v>
      </c>
      <c r="D1198" s="2">
        <v>21.482900000000001</v>
      </c>
      <c r="E1198" s="2">
        <v>6.0070199999999997E-2</v>
      </c>
      <c r="F1198" s="2">
        <v>-0.991977</v>
      </c>
      <c r="G1198" s="2">
        <v>0.31606000000000001</v>
      </c>
      <c r="H1198" s="2">
        <v>-3.7110999999999998E-2</v>
      </c>
      <c r="I1198" s="2">
        <v>4.7982999999999998E-2</v>
      </c>
      <c r="J1198" s="2">
        <f t="shared" si="200"/>
        <v>0.42411320000000002</v>
      </c>
      <c r="K1198" s="2">
        <f t="shared" si="209"/>
        <v>40.646236811000001</v>
      </c>
      <c r="L1198" s="2">
        <f t="shared" si="201"/>
        <v>1346.6271374703419</v>
      </c>
      <c r="M1198" s="1">
        <f t="shared" si="202"/>
        <v>4.2699631584023593E+25</v>
      </c>
      <c r="N1198" s="2">
        <f t="shared" si="210"/>
        <v>1383.8008177128991</v>
      </c>
      <c r="O1198" s="2">
        <f t="shared" si="203"/>
        <v>40.70536791450003</v>
      </c>
      <c r="P1198" s="2">
        <f t="shared" si="204"/>
        <v>-5.9131103500028814E-2</v>
      </c>
      <c r="Q1198" s="2">
        <f t="shared" si="205"/>
        <v>1.9438752426427106E-2</v>
      </c>
      <c r="R1198" s="2">
        <v>1561.6041609214828</v>
      </c>
      <c r="S1198" s="2">
        <f t="shared" si="206"/>
        <v>40.967854787546841</v>
      </c>
      <c r="T1198" s="2">
        <f t="shared" si="207"/>
        <v>-0.32161797654683966</v>
      </c>
      <c r="U1198" s="2">
        <f t="shared" si="208"/>
        <v>0.57506515271680736</v>
      </c>
    </row>
    <row r="1199" spans="1:21" x14ac:dyDescent="0.25">
      <c r="A1199">
        <v>150509</v>
      </c>
      <c r="B1199" s="2">
        <v>0.29293000000000002</v>
      </c>
      <c r="C1199" s="2">
        <v>1.47E-3</v>
      </c>
      <c r="D1199" s="2">
        <v>21.097100000000001</v>
      </c>
      <c r="E1199" s="2">
        <v>4.3648800000000001E-2</v>
      </c>
      <c r="F1199" s="2">
        <v>0.20796999999999999</v>
      </c>
      <c r="G1199" s="2">
        <v>0.36413000000000001</v>
      </c>
      <c r="H1199" s="2">
        <v>-0.15484500000000001</v>
      </c>
      <c r="I1199" s="2">
        <v>2.9679000000000001E-2</v>
      </c>
      <c r="J1199" s="2">
        <f t="shared" si="200"/>
        <v>0.43745780000000001</v>
      </c>
      <c r="K1199" s="2">
        <f t="shared" si="209"/>
        <v>40.805336440000005</v>
      </c>
      <c r="L1199" s="2">
        <f t="shared" si="201"/>
        <v>1448.996338351539</v>
      </c>
      <c r="M1199" s="1">
        <f t="shared" si="202"/>
        <v>4.2758971158817525E+25</v>
      </c>
      <c r="N1199" s="2">
        <f t="shared" si="210"/>
        <v>1385.7238823641947</v>
      </c>
      <c r="O1199" s="2">
        <f t="shared" si="203"/>
        <v>40.708383509560804</v>
      </c>
      <c r="P1199" s="2">
        <f t="shared" si="204"/>
        <v>9.6952930439201168E-2</v>
      </c>
      <c r="Q1199" s="2">
        <f t="shared" si="205"/>
        <v>4.911900396406526E-2</v>
      </c>
      <c r="R1199" s="2">
        <v>1563.8719668851354</v>
      </c>
      <c r="S1199" s="2">
        <f t="shared" si="206"/>
        <v>40.97100597395368</v>
      </c>
      <c r="T1199" s="2">
        <f t="shared" si="207"/>
        <v>-0.16566953395367534</v>
      </c>
      <c r="U1199" s="2">
        <f t="shared" si="208"/>
        <v>0.14342107453751013</v>
      </c>
    </row>
    <row r="1200" spans="1:21" x14ac:dyDescent="0.25">
      <c r="A1200">
        <v>130755</v>
      </c>
      <c r="B1200" s="2">
        <v>0.29298000000000002</v>
      </c>
      <c r="C1200" s="2">
        <v>1.47E-3</v>
      </c>
      <c r="D1200" s="2">
        <v>21.345400000000001</v>
      </c>
      <c r="E1200" s="2">
        <v>4.1796800000000002E-2</v>
      </c>
      <c r="F1200" s="2">
        <v>-3.9606000000000002E-2</v>
      </c>
      <c r="G1200" s="2">
        <v>0.41737000000000002</v>
      </c>
      <c r="H1200" s="2">
        <v>-0.103213</v>
      </c>
      <c r="I1200" s="2">
        <v>3.5944999999999998E-2</v>
      </c>
      <c r="J1200" s="2">
        <f t="shared" si="200"/>
        <v>0.49511180000000005</v>
      </c>
      <c r="K1200" s="2">
        <f t="shared" si="209"/>
        <v>40.855634608000003</v>
      </c>
      <c r="L1200" s="2">
        <f t="shared" si="201"/>
        <v>1482.9514110874745</v>
      </c>
      <c r="M1200" s="1">
        <f t="shared" si="202"/>
        <v>4.2766990922297258E+25</v>
      </c>
      <c r="N1200" s="2">
        <f t="shared" si="210"/>
        <v>1385.9837851982338</v>
      </c>
      <c r="O1200" s="2">
        <f t="shared" si="203"/>
        <v>40.708790747193788</v>
      </c>
      <c r="P1200" s="2">
        <f t="shared" si="204"/>
        <v>0.14684386080621437</v>
      </c>
      <c r="Q1200" s="2">
        <f t="shared" si="205"/>
        <v>8.7964013158196783E-2</v>
      </c>
      <c r="R1200" s="2">
        <v>1564.178477187507</v>
      </c>
      <c r="S1200" s="2">
        <f t="shared" si="206"/>
        <v>40.971431528898435</v>
      </c>
      <c r="T1200" s="2">
        <f t="shared" si="207"/>
        <v>-0.11579692089843263</v>
      </c>
      <c r="U1200" s="2">
        <f t="shared" si="208"/>
        <v>5.4700017951075805E-2</v>
      </c>
    </row>
    <row r="1201" spans="1:21" x14ac:dyDescent="0.25">
      <c r="A1201">
        <v>6249</v>
      </c>
      <c r="B1201" s="2">
        <v>0.29365000000000002</v>
      </c>
      <c r="C1201" s="2">
        <v>1.08E-3</v>
      </c>
      <c r="D1201" s="2">
        <v>21.534800000000001</v>
      </c>
      <c r="E1201" s="2">
        <v>5.1482300000000002E-2</v>
      </c>
      <c r="F1201" s="2">
        <v>0.60496000000000005</v>
      </c>
      <c r="G1201" s="2">
        <v>0.70177999999999996</v>
      </c>
      <c r="H1201" s="2">
        <v>3.2189000000000002E-2</v>
      </c>
      <c r="I1201" s="2">
        <v>4.7562E-2</v>
      </c>
      <c r="J1201" s="2">
        <f t="shared" si="200"/>
        <v>0.80082429999999993</v>
      </c>
      <c r="K1201" s="2">
        <f t="shared" si="209"/>
        <v>40.715977550000005</v>
      </c>
      <c r="L1201" s="2">
        <f t="shared" si="201"/>
        <v>1390.5784987464363</v>
      </c>
      <c r="M1201" s="1">
        <f t="shared" si="202"/>
        <v>4.2874476463791959E+25</v>
      </c>
      <c r="N1201" s="2">
        <f t="shared" si="210"/>
        <v>1389.4671543678248</v>
      </c>
      <c r="O1201" s="2">
        <f t="shared" si="203"/>
        <v>40.714241424709058</v>
      </c>
      <c r="P1201" s="2">
        <f t="shared" si="204"/>
        <v>1.7361252909466884E-3</v>
      </c>
      <c r="Q1201" s="2">
        <f t="shared" si="205"/>
        <v>4.6998894410040486E-6</v>
      </c>
      <c r="R1201" s="2">
        <v>1568.2868641291582</v>
      </c>
      <c r="S1201" s="2">
        <f t="shared" si="206"/>
        <v>40.977127524246946</v>
      </c>
      <c r="T1201" s="2">
        <f t="shared" si="207"/>
        <v>-0.26114997424694053</v>
      </c>
      <c r="U1201" s="2">
        <f t="shared" si="208"/>
        <v>0.1063421628766273</v>
      </c>
    </row>
    <row r="1202" spans="1:21" x14ac:dyDescent="0.25">
      <c r="A1202">
        <v>1303004</v>
      </c>
      <c r="B1202" s="2">
        <v>0.29504000000000002</v>
      </c>
      <c r="C1202" s="2">
        <v>5.1200000000000004E-3</v>
      </c>
      <c r="D1202" s="2">
        <v>21.247499999999999</v>
      </c>
      <c r="E1202" s="2">
        <v>3.2186800000000002E-2</v>
      </c>
      <c r="F1202" s="2">
        <v>0.81245000000000001</v>
      </c>
      <c r="G1202" s="2">
        <v>0.15998999999999999</v>
      </c>
      <c r="H1202" s="2">
        <v>-6.9057999999999994E-2</v>
      </c>
      <c r="I1202" s="2">
        <v>2.7789999999999999E-2</v>
      </c>
      <c r="J1202" s="2">
        <f t="shared" si="200"/>
        <v>0.21996679999999999</v>
      </c>
      <c r="K1202" s="2">
        <f t="shared" si="209"/>
        <v>40.776081689999998</v>
      </c>
      <c r="L1202" s="2">
        <f t="shared" si="201"/>
        <v>1429.6059202787042</v>
      </c>
      <c r="M1202" s="1">
        <f t="shared" si="202"/>
        <v>4.3097591677100732E+25</v>
      </c>
      <c r="N1202" s="2">
        <f t="shared" si="210"/>
        <v>1396.6978259958298</v>
      </c>
      <c r="O1202" s="2">
        <f t="shared" si="203"/>
        <v>40.725512285769319</v>
      </c>
      <c r="P1202" s="2">
        <f t="shared" si="204"/>
        <v>5.0569404230678572E-2</v>
      </c>
      <c r="Q1202" s="2">
        <f t="shared" si="205"/>
        <v>5.2851996858683858E-2</v>
      </c>
      <c r="R1202" s="2">
        <v>1576.8170474557985</v>
      </c>
      <c r="S1202" s="2">
        <f t="shared" si="206"/>
        <v>40.988906532942302</v>
      </c>
      <c r="T1202" s="2">
        <f t="shared" si="207"/>
        <v>-0.21282484294230386</v>
      </c>
      <c r="U1202" s="2">
        <f t="shared" si="208"/>
        <v>0.93611751128502052</v>
      </c>
    </row>
    <row r="1203" spans="1:21" x14ac:dyDescent="0.25">
      <c r="A1203">
        <v>19794</v>
      </c>
      <c r="B1203" s="2">
        <v>0.29580000000000001</v>
      </c>
      <c r="C1203" s="2">
        <v>1.08E-3</v>
      </c>
      <c r="D1203" s="2">
        <v>21.994399999999999</v>
      </c>
      <c r="E1203" s="2">
        <v>8.0919199999999997E-2</v>
      </c>
      <c r="F1203" s="2">
        <v>-2.3810600000000002</v>
      </c>
      <c r="G1203" s="2">
        <v>0.89829000000000003</v>
      </c>
      <c r="H1203" s="2">
        <v>5.4400999999999998E-2</v>
      </c>
      <c r="I1203" s="2">
        <v>7.2664999999999993E-2</v>
      </c>
      <c r="J1203" s="2">
        <f t="shared" si="200"/>
        <v>1.0518742000000001</v>
      </c>
      <c r="K1203" s="2">
        <f t="shared" si="209"/>
        <v>40.667109049999993</v>
      </c>
      <c r="L1203" s="2">
        <f t="shared" si="201"/>
        <v>1359.6333540435221</v>
      </c>
      <c r="M1203" s="1">
        <f t="shared" si="202"/>
        <v>4.3219652730872318E+25</v>
      </c>
      <c r="N1203" s="2">
        <f t="shared" si="210"/>
        <v>1400.6535553488488</v>
      </c>
      <c r="O1203" s="2">
        <f t="shared" si="203"/>
        <v>40.731653640003515</v>
      </c>
      <c r="P1203" s="2">
        <f t="shared" si="204"/>
        <v>-6.4544590003521307E-2</v>
      </c>
      <c r="Q1203" s="2">
        <f t="shared" si="205"/>
        <v>3.7652349983225116E-3</v>
      </c>
      <c r="R1203" s="2">
        <v>1581.4849160009776</v>
      </c>
      <c r="S1203" s="2">
        <f t="shared" si="206"/>
        <v>40.99532527013389</v>
      </c>
      <c r="T1203" s="2">
        <f t="shared" si="207"/>
        <v>-0.32821622013389629</v>
      </c>
      <c r="U1203" s="2">
        <f t="shared" si="208"/>
        <v>9.7362669585636413E-2</v>
      </c>
    </row>
    <row r="1204" spans="1:21" x14ac:dyDescent="0.25">
      <c r="A1204">
        <v>580270</v>
      </c>
      <c r="B1204" s="2">
        <v>0.29587000000000002</v>
      </c>
      <c r="C1204" s="2">
        <v>1.47E-3</v>
      </c>
      <c r="D1204" s="2">
        <v>21.5886</v>
      </c>
      <c r="E1204" s="2">
        <v>5.40799E-2</v>
      </c>
      <c r="F1204" s="2">
        <v>-7.0499999999999998E-3</v>
      </c>
      <c r="G1204" s="2">
        <v>0.30407000000000001</v>
      </c>
      <c r="H1204" s="2">
        <v>-7.1230000000000002E-2</v>
      </c>
      <c r="I1204" s="2">
        <v>3.5896999999999998E-2</v>
      </c>
      <c r="J1204" s="2">
        <f t="shared" si="200"/>
        <v>0.39404690000000003</v>
      </c>
      <c r="K1204" s="2">
        <f t="shared" si="209"/>
        <v>41.003513549999994</v>
      </c>
      <c r="L1204" s="2">
        <f t="shared" si="201"/>
        <v>1587.4597040222941</v>
      </c>
      <c r="M1204" s="1">
        <f t="shared" si="202"/>
        <v>4.3230897682995794E+25</v>
      </c>
      <c r="N1204" s="2">
        <f t="shared" si="210"/>
        <v>1401.0179794285507</v>
      </c>
      <c r="O1204" s="2">
        <f t="shared" si="203"/>
        <v>40.732218543368575</v>
      </c>
      <c r="P1204" s="2">
        <f t="shared" si="204"/>
        <v>0.27129500663141926</v>
      </c>
      <c r="Q1204" s="2">
        <f t="shared" si="205"/>
        <v>0.47401029070182493</v>
      </c>
      <c r="R1204" s="2">
        <v>1581.9149892138994</v>
      </c>
      <c r="S1204" s="2">
        <f t="shared" si="206"/>
        <v>40.99591570583577</v>
      </c>
      <c r="T1204" s="2">
        <f t="shared" si="207"/>
        <v>7.5978441642234884E-3</v>
      </c>
      <c r="U1204" s="2">
        <f t="shared" si="208"/>
        <v>3.7177906679332541E-4</v>
      </c>
    </row>
    <row r="1205" spans="1:21" x14ac:dyDescent="0.25">
      <c r="A1205">
        <v>1119</v>
      </c>
      <c r="B1205" s="2">
        <v>0.29647000000000001</v>
      </c>
      <c r="C1205" s="2">
        <v>1.08E-3</v>
      </c>
      <c r="D1205" s="2">
        <v>21.3613</v>
      </c>
      <c r="E1205" s="2">
        <v>7.7570600000000003E-2</v>
      </c>
      <c r="F1205" s="2">
        <v>0.8034</v>
      </c>
      <c r="G1205" s="2">
        <v>1.4139999999999999</v>
      </c>
      <c r="H1205" s="2">
        <v>-0.131525</v>
      </c>
      <c r="I1205" s="2">
        <v>5.9443999999999997E-2</v>
      </c>
      <c r="J1205" s="2">
        <f t="shared" si="200"/>
        <v>1.5510146</v>
      </c>
      <c r="K1205" s="2">
        <f t="shared" si="209"/>
        <v>41.084073050000001</v>
      </c>
      <c r="L1205" s="2">
        <f t="shared" si="201"/>
        <v>1647.458980289239</v>
      </c>
      <c r="M1205" s="1">
        <f t="shared" si="202"/>
        <v>4.3327300181552032E+25</v>
      </c>
      <c r="N1205" s="2">
        <f t="shared" si="210"/>
        <v>1404.1421716377779</v>
      </c>
      <c r="O1205" s="2">
        <f t="shared" si="203"/>
        <v>40.737055415150579</v>
      </c>
      <c r="P1205" s="2">
        <f t="shared" si="204"/>
        <v>0.34701763484942205</v>
      </c>
      <c r="Q1205" s="2">
        <f t="shared" si="205"/>
        <v>5.0057749315200739E-2</v>
      </c>
      <c r="R1205" s="2">
        <v>1585.6022849649919</v>
      </c>
      <c r="S1205" s="2">
        <f t="shared" si="206"/>
        <v>41.000971314953517</v>
      </c>
      <c r="T1205" s="2">
        <f t="shared" si="207"/>
        <v>8.3101735046483327E-2</v>
      </c>
      <c r="U1205" s="2">
        <f t="shared" si="208"/>
        <v>2.8707039759450917E-3</v>
      </c>
    </row>
    <row r="1206" spans="1:21" x14ac:dyDescent="0.25">
      <c r="A1206">
        <v>13610</v>
      </c>
      <c r="B1206" s="2">
        <v>0.29692000000000002</v>
      </c>
      <c r="C1206" s="2">
        <v>1.08E-3</v>
      </c>
      <c r="D1206" s="2">
        <v>21.145800000000001</v>
      </c>
      <c r="E1206" s="2">
        <v>5.2072899999999998E-2</v>
      </c>
      <c r="F1206" s="2">
        <v>0.13994000000000001</v>
      </c>
      <c r="G1206" s="2">
        <v>0.56350999999999996</v>
      </c>
      <c r="H1206" s="2">
        <v>-9.1453000000000007E-2</v>
      </c>
      <c r="I1206" s="2">
        <v>4.3208000000000003E-2</v>
      </c>
      <c r="J1206" s="2">
        <f t="shared" si="200"/>
        <v>0.65879089999999996</v>
      </c>
      <c r="K1206" s="2">
        <f t="shared" si="209"/>
        <v>40.645619069999995</v>
      </c>
      <c r="L1206" s="2">
        <f t="shared" si="201"/>
        <v>1346.2441031396831</v>
      </c>
      <c r="M1206" s="1">
        <f t="shared" si="202"/>
        <v>4.3399622255733396E+25</v>
      </c>
      <c r="N1206" s="2">
        <f t="shared" si="210"/>
        <v>1406.485970440677</v>
      </c>
      <c r="O1206" s="2">
        <f t="shared" si="203"/>
        <v>40.740677022390258</v>
      </c>
      <c r="P1206" s="2">
        <f t="shared" si="204"/>
        <v>-9.5057952390263267E-2</v>
      </c>
      <c r="Q1206" s="2">
        <f t="shared" si="205"/>
        <v>2.0820048029896072E-2</v>
      </c>
      <c r="R1206" s="2">
        <v>1588.3688774640957</v>
      </c>
      <c r="S1206" s="2">
        <f t="shared" si="206"/>
        <v>41.004756844496292</v>
      </c>
      <c r="T1206" s="2">
        <f t="shared" si="207"/>
        <v>-0.35913777449629691</v>
      </c>
      <c r="U1206" s="2">
        <f t="shared" si="208"/>
        <v>0.29718507242960368</v>
      </c>
    </row>
    <row r="1207" spans="1:21" x14ac:dyDescent="0.25">
      <c r="A1207">
        <v>1293319</v>
      </c>
      <c r="B1207" s="2">
        <v>0.29694999999999999</v>
      </c>
      <c r="C1207" s="2">
        <v>1.1900000000000001E-3</v>
      </c>
      <c r="D1207" s="2">
        <v>21.300999999999998</v>
      </c>
      <c r="E1207" s="2">
        <v>3.9625300000000002E-2</v>
      </c>
      <c r="F1207" s="2">
        <v>1.83152</v>
      </c>
      <c r="G1207" s="2">
        <v>0.27046999999999999</v>
      </c>
      <c r="H1207" s="2">
        <v>-1.1937E-2</v>
      </c>
      <c r="I1207" s="2">
        <v>3.1566999999999998E-2</v>
      </c>
      <c r="J1207" s="2">
        <f t="shared" si="200"/>
        <v>0.34166229999999997</v>
      </c>
      <c r="K1207" s="2">
        <f t="shared" si="209"/>
        <v>40.800596249999998</v>
      </c>
      <c r="L1207" s="2">
        <f t="shared" si="201"/>
        <v>1445.8367188233062</v>
      </c>
      <c r="M1207" s="1">
        <f t="shared" si="202"/>
        <v>4.3404444342683124E+25</v>
      </c>
      <c r="N1207" s="2">
        <f t="shared" si="210"/>
        <v>1406.6422436359383</v>
      </c>
      <c r="O1207" s="2">
        <f t="shared" si="203"/>
        <v>40.740918279031533</v>
      </c>
      <c r="P1207" s="2">
        <f t="shared" si="204"/>
        <v>5.9677970968465388E-2</v>
      </c>
      <c r="Q1207" s="2">
        <f t="shared" si="205"/>
        <v>3.0509421816065804E-2</v>
      </c>
      <c r="R1207" s="2">
        <v>1588.5533511026031</v>
      </c>
      <c r="S1207" s="2">
        <f t="shared" si="206"/>
        <v>41.005009025310258</v>
      </c>
      <c r="T1207" s="2">
        <f t="shared" si="207"/>
        <v>-0.20441277531026003</v>
      </c>
      <c r="U1207" s="2">
        <f t="shared" si="208"/>
        <v>0.35794965574487853</v>
      </c>
    </row>
    <row r="1208" spans="1:21" x14ac:dyDescent="0.25">
      <c r="A1208">
        <v>420196</v>
      </c>
      <c r="B1208" s="2">
        <v>0.29853000000000002</v>
      </c>
      <c r="C1208" s="2">
        <v>1.0059999999999999E-2</v>
      </c>
      <c r="D1208" s="2">
        <v>21.9573</v>
      </c>
      <c r="E1208" s="2">
        <v>5.44054E-2</v>
      </c>
      <c r="F1208" s="2">
        <v>0.80539000000000005</v>
      </c>
      <c r="G1208" s="2">
        <v>0.34156999999999998</v>
      </c>
      <c r="H1208" s="2">
        <v>2.4878000000000001E-2</v>
      </c>
      <c r="I1208" s="2">
        <v>3.8172999999999999E-2</v>
      </c>
      <c r="J1208" s="2">
        <f t="shared" si="200"/>
        <v>0.43414839999999999</v>
      </c>
      <c r="K1208" s="2">
        <f t="shared" si="209"/>
        <v>41.190824190000001</v>
      </c>
      <c r="L1208" s="2">
        <f t="shared" si="201"/>
        <v>1730.4730417210897</v>
      </c>
      <c r="M1208" s="1">
        <f t="shared" si="202"/>
        <v>4.365851619238442E+25</v>
      </c>
      <c r="N1208" s="2">
        <f t="shared" si="210"/>
        <v>1414.8761515253457</v>
      </c>
      <c r="O1208" s="2">
        <f t="shared" si="203"/>
        <v>40.753592131940685</v>
      </c>
      <c r="P1208" s="2">
        <f t="shared" si="204"/>
        <v>0.43723205805931542</v>
      </c>
      <c r="Q1208" s="2">
        <f t="shared" si="205"/>
        <v>1.0142559978237176</v>
      </c>
      <c r="R1208" s="2">
        <v>1598.2749881286848</v>
      </c>
      <c r="S1208" s="2">
        <f t="shared" si="206"/>
        <v>41.018257515542231</v>
      </c>
      <c r="T1208" s="2">
        <f t="shared" si="207"/>
        <v>0.17256667445776941</v>
      </c>
      <c r="U1208" s="2">
        <f t="shared" si="208"/>
        <v>0.15799285610556726</v>
      </c>
    </row>
    <row r="1209" spans="1:21" x14ac:dyDescent="0.25">
      <c r="A1209">
        <v>570025</v>
      </c>
      <c r="B1209" s="2">
        <v>0.29854999999999998</v>
      </c>
      <c r="C1209" s="2">
        <v>1.0059999999999999E-2</v>
      </c>
      <c r="D1209" s="2">
        <v>21.255299999999998</v>
      </c>
      <c r="E1209" s="2">
        <v>0.10342</v>
      </c>
      <c r="F1209" s="2">
        <v>-0.22356799999999999</v>
      </c>
      <c r="G1209" s="2">
        <v>0.78076000000000001</v>
      </c>
      <c r="H1209" s="2">
        <v>-7.8852000000000005E-2</v>
      </c>
      <c r="I1209" s="2">
        <v>6.0949000000000003E-2</v>
      </c>
      <c r="J1209" s="2">
        <f t="shared" si="200"/>
        <v>0.945129</v>
      </c>
      <c r="K1209" s="2">
        <f t="shared" si="209"/>
        <v>40.662242264</v>
      </c>
      <c r="L1209" s="2">
        <f t="shared" si="201"/>
        <v>1356.5895046742612</v>
      </c>
      <c r="M1209" s="1">
        <f t="shared" si="202"/>
        <v>4.366173365697036E+25</v>
      </c>
      <c r="N1209" s="2">
        <f t="shared" si="210"/>
        <v>1414.9804224513425</v>
      </c>
      <c r="O1209" s="2">
        <f t="shared" si="203"/>
        <v>40.753752155202001</v>
      </c>
      <c r="P1209" s="2">
        <f t="shared" si="204"/>
        <v>-9.150989120200137E-2</v>
      </c>
      <c r="Q1209" s="2">
        <f t="shared" si="205"/>
        <v>9.3746249035595378E-3</v>
      </c>
      <c r="R1209" s="2">
        <v>1598.3981225698744</v>
      </c>
      <c r="S1209" s="2">
        <f t="shared" si="206"/>
        <v>41.018424803865173</v>
      </c>
      <c r="T1209" s="2">
        <f t="shared" si="207"/>
        <v>-0.35618253986517345</v>
      </c>
      <c r="U1209" s="2">
        <f t="shared" si="208"/>
        <v>0.14202443645309548</v>
      </c>
    </row>
    <row r="1210" spans="1:21" x14ac:dyDescent="0.25">
      <c r="A1210">
        <v>6137</v>
      </c>
      <c r="B1210" s="2">
        <v>0.29892999999999997</v>
      </c>
      <c r="C1210" s="2">
        <v>1.1900000000000001E-3</v>
      </c>
      <c r="D1210" s="2">
        <v>21.3123</v>
      </c>
      <c r="E1210" s="2">
        <v>7.5582300000000005E-2</v>
      </c>
      <c r="F1210" s="2">
        <v>0.46650999999999998</v>
      </c>
      <c r="G1210" s="2">
        <v>0.77581</v>
      </c>
      <c r="H1210" s="2">
        <v>-0.139126</v>
      </c>
      <c r="I1210" s="2">
        <v>5.4091E-2</v>
      </c>
      <c r="J1210" s="2">
        <f t="shared" si="200"/>
        <v>0.90548329999999999</v>
      </c>
      <c r="K1210" s="2">
        <f t="shared" si="209"/>
        <v>41.00934135</v>
      </c>
      <c r="L1210" s="2">
        <f t="shared" si="201"/>
        <v>1591.7258522779505</v>
      </c>
      <c r="M1210" s="1">
        <f t="shared" si="202"/>
        <v>4.3722871963325583E+25</v>
      </c>
      <c r="N1210" s="2">
        <f t="shared" si="210"/>
        <v>1416.9617800225774</v>
      </c>
      <c r="O1210" s="2">
        <f t="shared" si="203"/>
        <v>40.756790680492237</v>
      </c>
      <c r="P1210" s="2">
        <f t="shared" si="204"/>
        <v>0.25255066950776239</v>
      </c>
      <c r="Q1210" s="2">
        <f t="shared" si="205"/>
        <v>7.7792218754765913E-2</v>
      </c>
      <c r="R1210" s="2">
        <v>1600.7380364370135</v>
      </c>
      <c r="S1210" s="2">
        <f t="shared" si="206"/>
        <v>41.021601323435874</v>
      </c>
      <c r="T1210" s="2">
        <f t="shared" si="207"/>
        <v>-1.2259973435874372E-2</v>
      </c>
      <c r="U1210" s="2">
        <f t="shared" si="208"/>
        <v>1.833235119432614E-4</v>
      </c>
    </row>
    <row r="1211" spans="1:21" x14ac:dyDescent="0.25">
      <c r="A1211">
        <v>10550</v>
      </c>
      <c r="B1211" s="2">
        <v>0.29932999999999998</v>
      </c>
      <c r="C1211" s="2">
        <v>1.08E-3</v>
      </c>
      <c r="D1211" s="2">
        <v>21.770199999999999</v>
      </c>
      <c r="E1211" s="2">
        <v>0.12808</v>
      </c>
      <c r="F1211" s="2">
        <v>1.6463099999999999</v>
      </c>
      <c r="G1211" s="2">
        <v>1.3780699999999999</v>
      </c>
      <c r="H1211" s="2">
        <v>7.8106999999999996E-2</v>
      </c>
      <c r="I1211" s="2">
        <v>7.5759999999999994E-2</v>
      </c>
      <c r="J1211" s="2">
        <f t="shared" si="200"/>
        <v>1.5819099999999999</v>
      </c>
      <c r="K1211" s="2">
        <f t="shared" si="209"/>
        <v>40.960732659999998</v>
      </c>
      <c r="L1211" s="2">
        <f t="shared" si="201"/>
        <v>1556.4907067175213</v>
      </c>
      <c r="M1211" s="1">
        <f t="shared" si="202"/>
        <v>4.3787241370107605E+25</v>
      </c>
      <c r="N1211" s="2">
        <f t="shared" si="210"/>
        <v>1419.0478504273156</v>
      </c>
      <c r="O1211" s="2">
        <f t="shared" si="203"/>
        <v>40.75998520077632</v>
      </c>
      <c r="P1211" s="2">
        <f t="shared" si="204"/>
        <v>0.20074745922367754</v>
      </c>
      <c r="Q1211" s="2">
        <f t="shared" si="205"/>
        <v>1.6104104191684124E-2</v>
      </c>
      <c r="R1211" s="2">
        <v>1603.2018413041137</v>
      </c>
      <c r="S1211" s="2">
        <f t="shared" si="206"/>
        <v>41.024941014909551</v>
      </c>
      <c r="T1211" s="2">
        <f t="shared" si="207"/>
        <v>-6.4208354909553123E-2</v>
      </c>
      <c r="U1211" s="2">
        <f t="shared" si="208"/>
        <v>1.6474776933431419E-3</v>
      </c>
    </row>
    <row r="1212" spans="1:21" x14ac:dyDescent="0.25">
      <c r="A1212">
        <v>120444</v>
      </c>
      <c r="B1212" s="2">
        <v>0.29944999999999999</v>
      </c>
      <c r="C1212" s="2">
        <v>1.47E-3</v>
      </c>
      <c r="D1212" s="2">
        <v>21.315000000000001</v>
      </c>
      <c r="E1212" s="2">
        <v>0.18323999999999999</v>
      </c>
      <c r="F1212" s="2">
        <v>0.27739999999999998</v>
      </c>
      <c r="G1212" s="2">
        <v>0.83787999999999996</v>
      </c>
      <c r="H1212" s="2">
        <v>-0.18589700000000001</v>
      </c>
      <c r="I1212" s="2">
        <v>0.11937</v>
      </c>
      <c r="J1212" s="2">
        <f t="shared" si="200"/>
        <v>1.14049</v>
      </c>
      <c r="K1212" s="2">
        <f t="shared" si="209"/>
        <v>41.130635409999996</v>
      </c>
      <c r="L1212" s="2">
        <f t="shared" si="201"/>
        <v>1683.1665123523981</v>
      </c>
      <c r="M1212" s="1">
        <f t="shared" si="202"/>
        <v>4.3806554850067327E+25</v>
      </c>
      <c r="N1212" s="2">
        <f t="shared" si="210"/>
        <v>1419.6737576862236</v>
      </c>
      <c r="O1212" s="2">
        <f t="shared" si="203"/>
        <v>40.760942772918497</v>
      </c>
      <c r="P1212" s="2">
        <f t="shared" si="204"/>
        <v>0.36969263708149924</v>
      </c>
      <c r="Q1212" s="2">
        <f t="shared" si="205"/>
        <v>0.10507481617357697</v>
      </c>
      <c r="R1212" s="2">
        <v>1603.9411302355404</v>
      </c>
      <c r="S1212" s="2">
        <f t="shared" si="206"/>
        <v>41.025942121227502</v>
      </c>
      <c r="T1212" s="2">
        <f t="shared" si="207"/>
        <v>0.10469328877249495</v>
      </c>
      <c r="U1212" s="2">
        <f t="shared" si="208"/>
        <v>8.4266454620292898E-3</v>
      </c>
    </row>
    <row r="1213" spans="1:21" x14ac:dyDescent="0.25">
      <c r="A1213">
        <v>14735</v>
      </c>
      <c r="B1213" s="2">
        <v>0.29947000000000001</v>
      </c>
      <c r="C1213" s="2">
        <v>1.08E-3</v>
      </c>
      <c r="D1213" s="2">
        <v>21.4604</v>
      </c>
      <c r="E1213" s="2">
        <v>5.0590400000000001E-2</v>
      </c>
      <c r="F1213" s="2">
        <v>8.5089999999999992E-3</v>
      </c>
      <c r="G1213" s="2">
        <v>0.43378</v>
      </c>
      <c r="H1213" s="2">
        <v>3.5333000000000003E-2</v>
      </c>
      <c r="I1213" s="2">
        <v>4.5199000000000003E-2</v>
      </c>
      <c r="J1213" s="2">
        <f t="shared" si="200"/>
        <v>0.52956939999999997</v>
      </c>
      <c r="K1213" s="2">
        <f t="shared" si="209"/>
        <v>40.544058532999998</v>
      </c>
      <c r="L1213" s="2">
        <f t="shared" si="201"/>
        <v>1284.7295298176182</v>
      </c>
      <c r="M1213" s="1">
        <f t="shared" si="202"/>
        <v>4.3809773882631812E+25</v>
      </c>
      <c r="N1213" s="2">
        <f t="shared" si="210"/>
        <v>1419.7780794269445</v>
      </c>
      <c r="O1213" s="2">
        <f t="shared" si="203"/>
        <v>40.761102333139824</v>
      </c>
      <c r="P1213" s="2">
        <f t="shared" si="204"/>
        <v>-0.21704380013982671</v>
      </c>
      <c r="Q1213" s="2">
        <f t="shared" si="205"/>
        <v>0.1679766843695927</v>
      </c>
      <c r="R1213" s="2">
        <v>1604.0643516732284</v>
      </c>
      <c r="S1213" s="2">
        <f t="shared" si="206"/>
        <v>41.026108936374072</v>
      </c>
      <c r="T1213" s="2">
        <f t="shared" si="207"/>
        <v>-0.48205040337407468</v>
      </c>
      <c r="U1213" s="2">
        <f t="shared" si="208"/>
        <v>0.82858894832459562</v>
      </c>
    </row>
    <row r="1214" spans="1:21" x14ac:dyDescent="0.25">
      <c r="A1214">
        <v>170428</v>
      </c>
      <c r="B1214" s="2">
        <v>0.30020000000000002</v>
      </c>
      <c r="C1214" s="2">
        <v>1.47E-3</v>
      </c>
      <c r="D1214" s="2">
        <v>21.8186</v>
      </c>
      <c r="E1214" s="2">
        <v>4.3286699999999997E-2</v>
      </c>
      <c r="F1214" s="2">
        <v>-0.98564399999999996</v>
      </c>
      <c r="G1214" s="2">
        <v>0.23041</v>
      </c>
      <c r="H1214" s="2">
        <v>-2.0039999999999999E-2</v>
      </c>
      <c r="I1214" s="2">
        <v>3.0349999999999999E-2</v>
      </c>
      <c r="J1214" s="2">
        <f t="shared" si="200"/>
        <v>0.3040467</v>
      </c>
      <c r="K1214" s="2">
        <f t="shared" si="209"/>
        <v>40.929435531999999</v>
      </c>
      <c r="L1214" s="2">
        <f t="shared" si="201"/>
        <v>1534.2181153780816</v>
      </c>
      <c r="M1214" s="1">
        <f t="shared" si="202"/>
        <v>4.3927291877677553E+25</v>
      </c>
      <c r="N1214" s="2">
        <f t="shared" si="210"/>
        <v>1423.5865782735978</v>
      </c>
      <c r="O1214" s="2">
        <f t="shared" si="203"/>
        <v>40.766919423881603</v>
      </c>
      <c r="P1214" s="2">
        <f t="shared" si="204"/>
        <v>0.16251610811839612</v>
      </c>
      <c r="Q1214" s="2">
        <f t="shared" si="205"/>
        <v>0.2857013145561601</v>
      </c>
      <c r="R1214" s="2">
        <v>1608.5632272926309</v>
      </c>
      <c r="S1214" s="2">
        <f t="shared" si="206"/>
        <v>41.032190681255599</v>
      </c>
      <c r="T1214" s="2">
        <f t="shared" si="207"/>
        <v>-0.10275514925560003</v>
      </c>
      <c r="U1214" s="2">
        <f t="shared" si="208"/>
        <v>0.11421590902672442</v>
      </c>
    </row>
    <row r="1215" spans="1:21" x14ac:dyDescent="0.25">
      <c r="A1215">
        <v>5391</v>
      </c>
      <c r="B1215" s="2">
        <v>0.30030000000000001</v>
      </c>
      <c r="C1215" s="2">
        <v>1.1900000000000001E-3</v>
      </c>
      <c r="D1215" s="2">
        <v>21.482500000000002</v>
      </c>
      <c r="E1215" s="2">
        <v>8.1274799999999994E-2</v>
      </c>
      <c r="F1215" s="2">
        <v>0.31208000000000002</v>
      </c>
      <c r="G1215" s="2">
        <v>0.59077999999999997</v>
      </c>
      <c r="H1215" s="2">
        <v>-2.1944000000000002E-2</v>
      </c>
      <c r="I1215" s="2">
        <v>5.8339000000000002E-2</v>
      </c>
      <c r="J1215" s="2">
        <f t="shared" si="200"/>
        <v>0.73039379999999998</v>
      </c>
      <c r="K1215" s="2">
        <f t="shared" si="209"/>
        <v>40.790060480000001</v>
      </c>
      <c r="L1215" s="2">
        <f t="shared" si="201"/>
        <v>1438.838652331606</v>
      </c>
      <c r="M1215" s="1">
        <f t="shared" si="202"/>
        <v>4.3943393765071737E+25</v>
      </c>
      <c r="N1215" s="2">
        <f t="shared" si="210"/>
        <v>1424.1084049057304</v>
      </c>
      <c r="O1215" s="2">
        <f t="shared" si="203"/>
        <v>40.767715247980462</v>
      </c>
      <c r="P1215" s="2">
        <f t="shared" si="204"/>
        <v>2.2345232019539196E-2</v>
      </c>
      <c r="Q1215" s="2">
        <f t="shared" si="205"/>
        <v>9.3595631947162E-4</v>
      </c>
      <c r="R1215" s="2">
        <v>1609.1797075914933</v>
      </c>
      <c r="S1215" s="2">
        <f t="shared" si="206"/>
        <v>41.033022736521332</v>
      </c>
      <c r="T1215" s="2">
        <f t="shared" si="207"/>
        <v>-0.24296225652133074</v>
      </c>
      <c r="U1215" s="2">
        <f t="shared" si="208"/>
        <v>0.11065307031817997</v>
      </c>
    </row>
    <row r="1216" spans="1:21" x14ac:dyDescent="0.25">
      <c r="A1216">
        <v>350078</v>
      </c>
      <c r="B1216" s="2">
        <v>0.30088999999999999</v>
      </c>
      <c r="C1216" s="2">
        <v>1.48E-3</v>
      </c>
      <c r="D1216" s="2">
        <v>22.2636</v>
      </c>
      <c r="E1216" s="2">
        <v>0.13619000000000001</v>
      </c>
      <c r="F1216" s="2">
        <v>0.30460999999999999</v>
      </c>
      <c r="G1216" s="2">
        <v>0.49375999999999998</v>
      </c>
      <c r="H1216" s="2">
        <v>0.11892999999999999</v>
      </c>
      <c r="I1216" s="2">
        <v>7.9340999999999995E-2</v>
      </c>
      <c r="J1216" s="2">
        <f t="shared" si="200"/>
        <v>0.709291</v>
      </c>
      <c r="K1216" s="2">
        <f t="shared" si="209"/>
        <v>41.129126769999999</v>
      </c>
      <c r="L1216" s="2">
        <f t="shared" si="201"/>
        <v>1681.9975311449671</v>
      </c>
      <c r="M1216" s="1">
        <f t="shared" si="202"/>
        <v>4.4038412213379086E+25</v>
      </c>
      <c r="N1216" s="2">
        <f t="shared" si="210"/>
        <v>1427.1877431011146</v>
      </c>
      <c r="O1216" s="2">
        <f t="shared" si="203"/>
        <v>40.77240553631492</v>
      </c>
      <c r="P1216" s="2">
        <f t="shared" si="204"/>
        <v>0.35672123368507869</v>
      </c>
      <c r="Q1216" s="2">
        <f t="shared" si="205"/>
        <v>0.25293505528887467</v>
      </c>
      <c r="R1216" s="2">
        <v>1612.8179019597621</v>
      </c>
      <c r="S1216" s="2">
        <f t="shared" si="206"/>
        <v>41.037926676875244</v>
      </c>
      <c r="T1216" s="2">
        <f t="shared" si="207"/>
        <v>9.1200093124754744E-2</v>
      </c>
      <c r="U1216" s="2">
        <f t="shared" si="208"/>
        <v>1.6532619293359467E-2</v>
      </c>
    </row>
    <row r="1217" spans="1:21" x14ac:dyDescent="0.25">
      <c r="A1217">
        <v>350192</v>
      </c>
      <c r="B1217" s="2">
        <v>0.30142000000000002</v>
      </c>
      <c r="C1217" s="2">
        <v>1.0059999999999999E-2</v>
      </c>
      <c r="D1217" s="2">
        <v>21.4754</v>
      </c>
      <c r="E1217" s="2">
        <v>3.3810699999999999E-2</v>
      </c>
      <c r="F1217" s="2">
        <v>0.13433</v>
      </c>
      <c r="G1217" s="2">
        <v>0.22628000000000001</v>
      </c>
      <c r="H1217" s="2">
        <v>-5.2851000000000002E-2</v>
      </c>
      <c r="I1217" s="2">
        <v>2.6568999999999999E-2</v>
      </c>
      <c r="J1217" s="2">
        <f t="shared" si="200"/>
        <v>0.28665970000000002</v>
      </c>
      <c r="K1217" s="2">
        <f t="shared" si="209"/>
        <v>40.853570140000002</v>
      </c>
      <c r="L1217" s="2">
        <f t="shared" si="201"/>
        <v>1481.5422055824879</v>
      </c>
      <c r="M1217" s="1">
        <f t="shared" si="202"/>
        <v>4.4123792999195805E+25</v>
      </c>
      <c r="N1217" s="2">
        <f t="shared" si="210"/>
        <v>1429.9547459263649</v>
      </c>
      <c r="O1217" s="2">
        <f t="shared" si="203"/>
        <v>40.776611467376185</v>
      </c>
      <c r="P1217" s="2">
        <f t="shared" si="204"/>
        <v>7.6958672623817392E-2</v>
      </c>
      <c r="Q1217" s="2">
        <f t="shared" si="205"/>
        <v>7.2074535603166678E-2</v>
      </c>
      <c r="R1217" s="2">
        <v>1616.0875104098177</v>
      </c>
      <c r="S1217" s="2">
        <f t="shared" si="206"/>
        <v>41.042324369628133</v>
      </c>
      <c r="T1217" s="2">
        <f t="shared" si="207"/>
        <v>-0.18875422962813104</v>
      </c>
      <c r="U1217" s="2">
        <f t="shared" si="208"/>
        <v>0.4335708743090651</v>
      </c>
    </row>
    <row r="1218" spans="1:21" x14ac:dyDescent="0.25">
      <c r="A1218">
        <v>570022</v>
      </c>
      <c r="B1218" s="2">
        <v>0.30152000000000001</v>
      </c>
      <c r="C1218" s="2">
        <v>1.48E-3</v>
      </c>
      <c r="D1218" s="2">
        <v>21.4176</v>
      </c>
      <c r="E1218" s="2">
        <v>4.2289800000000002E-2</v>
      </c>
      <c r="F1218" s="2">
        <v>1.76431</v>
      </c>
      <c r="G1218" s="2">
        <v>0.64395999999999998</v>
      </c>
      <c r="H1218" s="2">
        <v>-0.104472</v>
      </c>
      <c r="I1218" s="2">
        <v>3.4643E-2</v>
      </c>
      <c r="J1218" s="2">
        <f t="shared" si="200"/>
        <v>0.7208928</v>
      </c>
      <c r="K1218" s="2">
        <f t="shared" si="209"/>
        <v>41.19695093</v>
      </c>
      <c r="L1218" s="2">
        <f t="shared" si="201"/>
        <v>1735.36241045509</v>
      </c>
      <c r="M1218" s="1">
        <f t="shared" si="202"/>
        <v>4.4139905257777373E+25</v>
      </c>
      <c r="N1218" s="2">
        <f t="shared" si="210"/>
        <v>1430.4769086657905</v>
      </c>
      <c r="O1218" s="2">
        <f t="shared" si="203"/>
        <v>40.77740425820739</v>
      </c>
      <c r="P1218" s="2">
        <f t="shared" si="204"/>
        <v>0.41954667179260952</v>
      </c>
      <c r="Q1218" s="2">
        <f t="shared" si="205"/>
        <v>0.33870311010401449</v>
      </c>
      <c r="R1218" s="2">
        <v>1616.7045661670895</v>
      </c>
      <c r="S1218" s="2">
        <f t="shared" si="206"/>
        <v>41.043153324622203</v>
      </c>
      <c r="T1218" s="2">
        <f t="shared" si="207"/>
        <v>0.15379760537779674</v>
      </c>
      <c r="U1218" s="2">
        <f t="shared" si="208"/>
        <v>4.551533789573782E-2</v>
      </c>
    </row>
    <row r="1219" spans="1:21" x14ac:dyDescent="0.25">
      <c r="A1219">
        <v>460037</v>
      </c>
      <c r="B1219" s="2">
        <v>0.30251</v>
      </c>
      <c r="C1219" s="2">
        <v>1.48E-3</v>
      </c>
      <c r="D1219" s="2">
        <v>21.380099999999999</v>
      </c>
      <c r="E1219" s="2">
        <v>7.6159599999999994E-2</v>
      </c>
      <c r="F1219" s="2">
        <v>0.80778000000000005</v>
      </c>
      <c r="G1219" s="2">
        <v>0.67564000000000002</v>
      </c>
      <c r="H1219" s="2">
        <v>-6.6491999999999996E-2</v>
      </c>
      <c r="I1219" s="2">
        <v>5.3810999999999998E-2</v>
      </c>
      <c r="J1219" s="2">
        <f t="shared" si="200"/>
        <v>0.80561060000000007</v>
      </c>
      <c r="K1219" s="2">
        <f t="shared" si="209"/>
        <v>40.899963620000001</v>
      </c>
      <c r="L1219" s="2">
        <f t="shared" si="201"/>
        <v>1513.5358910350649</v>
      </c>
      <c r="M1219" s="1">
        <f t="shared" si="202"/>
        <v>4.4299462427567642E+25</v>
      </c>
      <c r="N1219" s="2">
        <f t="shared" si="210"/>
        <v>1435.6478043816765</v>
      </c>
      <c r="O1219" s="2">
        <f t="shared" si="203"/>
        <v>40.78523955547206</v>
      </c>
      <c r="P1219" s="2">
        <f t="shared" si="204"/>
        <v>0.11472406452794104</v>
      </c>
      <c r="Q1219" s="2">
        <f t="shared" si="205"/>
        <v>2.0279568329635917E-2</v>
      </c>
      <c r="R1219" s="2">
        <v>1622.8159600496822</v>
      </c>
      <c r="S1219" s="2">
        <f t="shared" si="206"/>
        <v>41.05134635123558</v>
      </c>
      <c r="T1219" s="2">
        <f t="shared" si="207"/>
        <v>-0.15138273123557866</v>
      </c>
      <c r="U1219" s="2">
        <f t="shared" si="208"/>
        <v>3.5310374943002661E-2</v>
      </c>
    </row>
    <row r="1220" spans="1:21" x14ac:dyDescent="0.25">
      <c r="A1220">
        <v>1339002</v>
      </c>
      <c r="B1220" s="2">
        <v>0.30303999999999998</v>
      </c>
      <c r="C1220" s="2">
        <v>1.1999999999999999E-3</v>
      </c>
      <c r="D1220" s="2">
        <v>21.993600000000001</v>
      </c>
      <c r="E1220" s="2">
        <v>4.7461700000000002E-2</v>
      </c>
      <c r="F1220" s="2">
        <v>-1.2376499999999999</v>
      </c>
      <c r="G1220" s="2">
        <v>0.38785999999999998</v>
      </c>
      <c r="H1220" s="2">
        <v>9.6184000000000006E-2</v>
      </c>
      <c r="I1220" s="2">
        <v>4.5762999999999998E-2</v>
      </c>
      <c r="J1220" s="2">
        <f t="shared" si="200"/>
        <v>0.48108469999999998</v>
      </c>
      <c r="K1220" s="2">
        <f t="shared" si="209"/>
        <v>40.703609530000001</v>
      </c>
      <c r="L1220" s="2">
        <f t="shared" si="201"/>
        <v>1382.6807164483989</v>
      </c>
      <c r="M1220" s="1">
        <f t="shared" si="202"/>
        <v>4.4384916097690773E+25</v>
      </c>
      <c r="N1220" s="2">
        <f t="shared" si="210"/>
        <v>1438.4171692264354</v>
      </c>
      <c r="O1220" s="2">
        <f t="shared" si="203"/>
        <v>40.789424291216477</v>
      </c>
      <c r="P1220" s="2">
        <f t="shared" si="204"/>
        <v>-8.5814761216475688E-2</v>
      </c>
      <c r="Q1220" s="2">
        <f t="shared" si="205"/>
        <v>3.1818588229029096E-2</v>
      </c>
      <c r="R1220" s="2">
        <v>1626.0896127041278</v>
      </c>
      <c r="S1220" s="2">
        <f t="shared" si="206"/>
        <v>41.055722377970781</v>
      </c>
      <c r="T1220" s="2">
        <f t="shared" si="207"/>
        <v>-0.3521128479707798</v>
      </c>
      <c r="U1220" s="2">
        <f t="shared" si="208"/>
        <v>0.53569877540615696</v>
      </c>
    </row>
    <row r="1221" spans="1:21" x14ac:dyDescent="0.25">
      <c r="A1221">
        <v>150457</v>
      </c>
      <c r="B1221" s="2">
        <v>0.30352000000000001</v>
      </c>
      <c r="C1221" s="2">
        <v>1.48E-3</v>
      </c>
      <c r="D1221" s="2">
        <v>21.3581</v>
      </c>
      <c r="E1221" s="2">
        <v>3.7532900000000001E-2</v>
      </c>
      <c r="F1221" s="2">
        <v>0.54176000000000002</v>
      </c>
      <c r="G1221" s="2">
        <v>0.28736</v>
      </c>
      <c r="H1221" s="2">
        <v>-9.2491000000000004E-2</v>
      </c>
      <c r="I1221" s="2">
        <v>2.9146999999999999E-2</v>
      </c>
      <c r="J1221" s="2">
        <f t="shared" si="200"/>
        <v>0.35403989999999996</v>
      </c>
      <c r="K1221" s="2">
        <f t="shared" si="209"/>
        <v>40.920235550000001</v>
      </c>
      <c r="L1221" s="2">
        <f t="shared" si="201"/>
        <v>1527.7317696234677</v>
      </c>
      <c r="M1221" s="1">
        <f t="shared" si="202"/>
        <v>4.4462328649163537E+25</v>
      </c>
      <c r="N1221" s="2">
        <f t="shared" si="210"/>
        <v>1440.9259391632077</v>
      </c>
      <c r="O1221" s="2">
        <f t="shared" si="203"/>
        <v>40.793208297410267</v>
      </c>
      <c r="P1221" s="2">
        <f t="shared" si="204"/>
        <v>0.12702725258973402</v>
      </c>
      <c r="Q1221" s="2">
        <f t="shared" si="205"/>
        <v>0.12873285211358626</v>
      </c>
      <c r="R1221" s="2">
        <v>1629.0555704223377</v>
      </c>
      <c r="S1221" s="2">
        <f t="shared" si="206"/>
        <v>41.059679496177736</v>
      </c>
      <c r="T1221" s="2">
        <f t="shared" si="207"/>
        <v>-0.13944394617773526</v>
      </c>
      <c r="U1221" s="2">
        <f t="shared" si="208"/>
        <v>0.15512968486990725</v>
      </c>
    </row>
    <row r="1222" spans="1:21" x14ac:dyDescent="0.25">
      <c r="A1222">
        <v>7143</v>
      </c>
      <c r="B1222" s="2">
        <v>0.30364999999999998</v>
      </c>
      <c r="C1222" s="2">
        <v>1.09E-3</v>
      </c>
      <c r="D1222" s="2">
        <v>21.8109</v>
      </c>
      <c r="E1222" s="2">
        <v>5.2624299999999999E-2</v>
      </c>
      <c r="F1222" s="2">
        <v>-0.46085399999999999</v>
      </c>
      <c r="G1222" s="2">
        <v>0.64910000000000001</v>
      </c>
      <c r="H1222" s="2">
        <v>1.6251999999999999E-2</v>
      </c>
      <c r="I1222" s="2">
        <v>4.5319999999999999E-2</v>
      </c>
      <c r="J1222" s="2">
        <f t="shared" si="200"/>
        <v>0.74704429999999999</v>
      </c>
      <c r="K1222" s="2">
        <f t="shared" si="209"/>
        <v>40.885285702000004</v>
      </c>
      <c r="L1222" s="2">
        <f t="shared" si="201"/>
        <v>1503.339748441256</v>
      </c>
      <c r="M1222" s="1">
        <f t="shared" si="202"/>
        <v>4.448329790800334E+25</v>
      </c>
      <c r="N1222" s="2">
        <f t="shared" si="210"/>
        <v>1441.6055065611665</v>
      </c>
      <c r="O1222" s="2">
        <f t="shared" si="203"/>
        <v>40.794232162655248</v>
      </c>
      <c r="P1222" s="2">
        <f t="shared" si="204"/>
        <v>9.1053539344756018E-2</v>
      </c>
      <c r="Q1222" s="2">
        <f t="shared" si="205"/>
        <v>1.4855967856619749E-2</v>
      </c>
      <c r="R1222" s="2">
        <v>1629.859037056043</v>
      </c>
      <c r="S1222" s="2">
        <f t="shared" si="206"/>
        <v>41.060750224240635</v>
      </c>
      <c r="T1222" s="2">
        <f t="shared" si="207"/>
        <v>-0.17546452224063103</v>
      </c>
      <c r="U1222" s="2">
        <f t="shared" si="208"/>
        <v>5.5167832809123823E-2</v>
      </c>
    </row>
    <row r="1223" spans="1:21" x14ac:dyDescent="0.25">
      <c r="A1223">
        <v>1287626</v>
      </c>
      <c r="B1223" s="2">
        <v>0.30403999999999998</v>
      </c>
      <c r="C1223" s="2">
        <v>5.1200000000000004E-3</v>
      </c>
      <c r="D1223" s="2">
        <v>21.442699999999999</v>
      </c>
      <c r="E1223" s="2">
        <v>3.61608E-2</v>
      </c>
      <c r="F1223" s="2">
        <v>0.15425</v>
      </c>
      <c r="G1223" s="2">
        <v>0.42959999999999998</v>
      </c>
      <c r="H1223" s="2">
        <v>-1.7824E-2</v>
      </c>
      <c r="I1223" s="2">
        <v>3.1373999999999999E-2</v>
      </c>
      <c r="J1223" s="2">
        <f t="shared" ref="J1223:J1286" si="211">PeakMagnitudeError+StretchError+ColorError</f>
        <v>0.49713479999999999</v>
      </c>
      <c r="K1223" s="2">
        <f t="shared" si="209"/>
        <v>40.71416387</v>
      </c>
      <c r="L1223" s="2">
        <f t="shared" ref="L1223:L1286" si="212">10^((ObservedDistanceModuli-25)/5)</f>
        <v>1389.4175300686065</v>
      </c>
      <c r="M1223" s="1">
        <f t="shared" ref="M1223:M1286" si="213">-(RedShift*Age*(-2*InitialTangentVelocity+UniverseAcceleration*Age))/(2+RedShift)*(1+RedShift)</f>
        <v>4.4546214272257649E+25</v>
      </c>
      <c r="N1223" s="2">
        <f t="shared" si="210"/>
        <v>1443.6444870645769</v>
      </c>
      <c r="O1223" s="2">
        <f t="shared" ref="O1223:O1286" si="214">(LOG10(T2LuminousDistance)*5+25)</f>
        <v>40.797301283635086</v>
      </c>
      <c r="P1223" s="2">
        <f t="shared" ref="P1223:P1286" si="215">ObservedDistanceModuli-T2DistanceModuli</f>
        <v>-8.3137413635085977E-2</v>
      </c>
      <c r="Q1223" s="2">
        <f t="shared" ref="Q1223:Q1286" si="216">(ObservedDistanceModuli-T2DistanceModuli)^2/TotalError^2</f>
        <v>2.7966923132972506E-2</v>
      </c>
      <c r="R1223" s="2">
        <v>1632.2699134965421</v>
      </c>
      <c r="S1223" s="2">
        <f t="shared" ref="S1223:S1286" si="217">(LOG10(ΛCDMLuminousDistance)*5+25)</f>
        <v>41.063959878246216</v>
      </c>
      <c r="T1223" s="2">
        <f t="shared" ref="T1223:T1286" si="218">ObservedDistanceModuli-ΛCDMDistanceModuli</f>
        <v>-0.34979600824621571</v>
      </c>
      <c r="U1223" s="2">
        <f t="shared" ref="U1223:U1286" si="219">(ObservedDistanceModuli-ΛCDMDistanceModuli)^2/TotalError^2</f>
        <v>0.49508682319753411</v>
      </c>
    </row>
    <row r="1224" spans="1:21" x14ac:dyDescent="0.25">
      <c r="A1224">
        <v>19818</v>
      </c>
      <c r="B1224" s="2">
        <v>0.30406</v>
      </c>
      <c r="C1224" s="2">
        <v>1.09E-3</v>
      </c>
      <c r="D1224" s="2">
        <v>21.241499999999998</v>
      </c>
      <c r="E1224" s="2">
        <v>6.09962E-2</v>
      </c>
      <c r="F1224" s="2">
        <v>1.1359300000000001</v>
      </c>
      <c r="G1224" s="2">
        <v>0.56459000000000004</v>
      </c>
      <c r="H1224" s="2">
        <v>-2.9144E-2</v>
      </c>
      <c r="I1224" s="2">
        <v>4.5796999999999997E-2</v>
      </c>
      <c r="J1224" s="2">
        <f t="shared" si="211"/>
        <v>0.67138320000000007</v>
      </c>
      <c r="K1224" s="2">
        <f t="shared" si="209"/>
        <v>40.692702429999997</v>
      </c>
      <c r="L1224" s="2">
        <f t="shared" si="212"/>
        <v>1375.7530553818294</v>
      </c>
      <c r="M1224" s="1">
        <f t="shared" si="213"/>
        <v>4.4549441099630273E+25</v>
      </c>
      <c r="N1224" s="2">
        <f t="shared" si="210"/>
        <v>1443.7490614178257</v>
      </c>
      <c r="O1224" s="2">
        <f t="shared" si="214"/>
        <v>40.797458574505974</v>
      </c>
      <c r="P1224" s="2">
        <f t="shared" si="215"/>
        <v>-0.10475614450597703</v>
      </c>
      <c r="Q1224" s="2">
        <f t="shared" si="216"/>
        <v>2.4345464927351349E-2</v>
      </c>
      <c r="R1224" s="2">
        <v>1632.3935674497332</v>
      </c>
      <c r="S1224" s="2">
        <f t="shared" si="217"/>
        <v>41.064124373698434</v>
      </c>
      <c r="T1224" s="2">
        <f t="shared" si="218"/>
        <v>-0.37142194369843651</v>
      </c>
      <c r="U1224" s="2">
        <f t="shared" si="219"/>
        <v>0.30605126390174225</v>
      </c>
    </row>
    <row r="1225" spans="1:21" x14ac:dyDescent="0.25">
      <c r="A1225">
        <v>1335717</v>
      </c>
      <c r="B1225" s="2">
        <v>0.30475999999999998</v>
      </c>
      <c r="C1225" s="2">
        <v>1.1999999999999999E-3</v>
      </c>
      <c r="D1225" s="2">
        <v>21.977499999999999</v>
      </c>
      <c r="E1225" s="2">
        <v>3.0033199999999999E-2</v>
      </c>
      <c r="F1225" s="2">
        <v>-7.3607000000000006E-2</v>
      </c>
      <c r="G1225" s="2">
        <v>0.12239999999999999</v>
      </c>
      <c r="H1225" s="2">
        <v>3.9785000000000001E-2</v>
      </c>
      <c r="I1225" s="2">
        <v>2.7337E-2</v>
      </c>
      <c r="J1225" s="2">
        <f t="shared" si="211"/>
        <v>0.17977019999999999</v>
      </c>
      <c r="K1225" s="2">
        <f t="shared" si="209"/>
        <v>41.035152721000003</v>
      </c>
      <c r="L1225" s="2">
        <f t="shared" si="212"/>
        <v>1610.7589168672864</v>
      </c>
      <c r="M1225" s="1">
        <f t="shared" si="213"/>
        <v>4.4662401384693217E+25</v>
      </c>
      <c r="N1225" s="2">
        <f t="shared" si="210"/>
        <v>1447.4098549432122</v>
      </c>
      <c r="O1225" s="2">
        <f t="shared" si="214"/>
        <v>40.802957626350292</v>
      </c>
      <c r="P1225" s="2">
        <f t="shared" si="215"/>
        <v>0.23219509464971111</v>
      </c>
      <c r="Q1225" s="2">
        <f t="shared" si="216"/>
        <v>1.6682866635661402</v>
      </c>
      <c r="R1225" s="2">
        <v>1636.7226392799146</v>
      </c>
      <c r="S1225" s="2">
        <f t="shared" si="217"/>
        <v>41.069875448263218</v>
      </c>
      <c r="T1225" s="2">
        <f t="shared" si="218"/>
        <v>-3.4722727263215347E-2</v>
      </c>
      <c r="U1225" s="2">
        <f t="shared" si="219"/>
        <v>3.7307165607212908E-2</v>
      </c>
    </row>
    <row r="1226" spans="1:21" x14ac:dyDescent="0.25">
      <c r="A1226">
        <v>1259412</v>
      </c>
      <c r="B1226" s="2">
        <v>0.30486000000000002</v>
      </c>
      <c r="C1226" s="2">
        <v>1.1999999999999999E-3</v>
      </c>
      <c r="D1226" s="2">
        <v>21.4025</v>
      </c>
      <c r="E1226" s="2">
        <v>3.0948199999999999E-2</v>
      </c>
      <c r="F1226" s="2">
        <v>0.87031000000000003</v>
      </c>
      <c r="G1226" s="2">
        <v>0.14363999999999999</v>
      </c>
      <c r="H1226" s="2">
        <v>-4.8355000000000002E-2</v>
      </c>
      <c r="I1226" s="2">
        <v>2.7546999999999999E-2</v>
      </c>
      <c r="J1226" s="2">
        <f t="shared" si="211"/>
        <v>0.20213519999999999</v>
      </c>
      <c r="K1226" s="2">
        <f t="shared" si="209"/>
        <v>40.874786720000003</v>
      </c>
      <c r="L1226" s="2">
        <f t="shared" si="212"/>
        <v>1496.0887044370486</v>
      </c>
      <c r="M1226" s="1">
        <f t="shared" si="213"/>
        <v>4.4678541952310772E+25</v>
      </c>
      <c r="N1226" s="2">
        <f t="shared" si="210"/>
        <v>1447.9329351160134</v>
      </c>
      <c r="O1226" s="2">
        <f t="shared" si="214"/>
        <v>40.80374223408618</v>
      </c>
      <c r="P1226" s="2">
        <f t="shared" si="215"/>
        <v>7.1044485913823507E-2</v>
      </c>
      <c r="Q1226" s="2">
        <f t="shared" si="216"/>
        <v>0.12353125538507431</v>
      </c>
      <c r="R1226" s="2">
        <v>1637.3412658994575</v>
      </c>
      <c r="S1226" s="2">
        <f t="shared" si="217"/>
        <v>41.070696037409313</v>
      </c>
      <c r="T1226" s="2">
        <f t="shared" si="218"/>
        <v>-0.19590931740930984</v>
      </c>
      <c r="U1226" s="2">
        <f t="shared" si="219"/>
        <v>0.93934750429488578</v>
      </c>
    </row>
    <row r="1227" spans="1:21" x14ac:dyDescent="0.25">
      <c r="A1227">
        <v>12883</v>
      </c>
      <c r="B1227" s="2">
        <v>0.30525999999999998</v>
      </c>
      <c r="C1227" s="2">
        <v>1.1999999999999999E-3</v>
      </c>
      <c r="D1227" s="2">
        <v>21.361499999999999</v>
      </c>
      <c r="E1227" s="2">
        <v>0.10635</v>
      </c>
      <c r="F1227" s="2">
        <v>-2.0383399999999998</v>
      </c>
      <c r="G1227" s="2">
        <v>0.89322999999999997</v>
      </c>
      <c r="H1227" s="2">
        <v>-5.4350000000000002E-2</v>
      </c>
      <c r="I1227" s="2">
        <v>7.5442999999999996E-2</v>
      </c>
      <c r="J1227" s="2">
        <f t="shared" si="211"/>
        <v>1.0750229999999998</v>
      </c>
      <c r="K1227" s="2">
        <f t="shared" si="209"/>
        <v>40.424979520000001</v>
      </c>
      <c r="L1227" s="2">
        <f t="shared" si="212"/>
        <v>1216.1745303777498</v>
      </c>
      <c r="M1227" s="1">
        <f t="shared" si="213"/>
        <v>4.4743112678469868E+25</v>
      </c>
      <c r="N1227" s="2">
        <f t="shared" si="210"/>
        <v>1450.0255298374327</v>
      </c>
      <c r="O1227" s="2">
        <f t="shared" si="214"/>
        <v>40.806878243484924</v>
      </c>
      <c r="P1227" s="2">
        <f t="shared" si="215"/>
        <v>-0.38189872348492315</v>
      </c>
      <c r="Q1227" s="2">
        <f t="shared" si="216"/>
        <v>0.12620044938490577</v>
      </c>
      <c r="R1227" s="2">
        <v>1639.8162416047796</v>
      </c>
      <c r="S1227" s="2">
        <f t="shared" si="217"/>
        <v>41.073975917895858</v>
      </c>
      <c r="T1227" s="2">
        <f t="shared" si="218"/>
        <v>-0.64899639789585706</v>
      </c>
      <c r="U1227" s="2">
        <f t="shared" si="219"/>
        <v>0.3644593200870701</v>
      </c>
    </row>
    <row r="1228" spans="1:21" x14ac:dyDescent="0.25">
      <c r="A1228">
        <v>350630</v>
      </c>
      <c r="B1228" s="2">
        <v>0.30537999999999998</v>
      </c>
      <c r="C1228" s="2">
        <v>1.48E-3</v>
      </c>
      <c r="D1228" s="2">
        <v>21.463899999999999</v>
      </c>
      <c r="E1228" s="2">
        <v>3.75961E-2</v>
      </c>
      <c r="F1228" s="2">
        <v>0.71189999999999998</v>
      </c>
      <c r="G1228" s="2">
        <v>0.23401</v>
      </c>
      <c r="H1228" s="2">
        <v>-2.9881999999999999E-2</v>
      </c>
      <c r="I1228" s="2">
        <v>2.8542999999999999E-2</v>
      </c>
      <c r="J1228" s="2">
        <f t="shared" si="211"/>
        <v>0.3001491</v>
      </c>
      <c r="K1228" s="2">
        <f t="shared" si="209"/>
        <v>40.855079959999998</v>
      </c>
      <c r="L1228" s="2">
        <f t="shared" si="212"/>
        <v>1482.5726768267557</v>
      </c>
      <c r="M1228" s="1">
        <f t="shared" si="213"/>
        <v>4.4762486533783045E+25</v>
      </c>
      <c r="N1228" s="2">
        <f t="shared" si="210"/>
        <v>1450.6533937282925</v>
      </c>
      <c r="O1228" s="2">
        <f t="shared" si="214"/>
        <v>40.807818291779242</v>
      </c>
      <c r="P1228" s="2">
        <f t="shared" si="215"/>
        <v>4.7261668220755837E-2</v>
      </c>
      <c r="Q1228" s="2">
        <f t="shared" si="216"/>
        <v>2.4793851931417848E-2</v>
      </c>
      <c r="R1228" s="2">
        <v>1640.5588806766559</v>
      </c>
      <c r="S1228" s="2">
        <f t="shared" si="217"/>
        <v>41.07495911050173</v>
      </c>
      <c r="T1228" s="2">
        <f t="shared" si="218"/>
        <v>-0.21987915050173257</v>
      </c>
      <c r="U1228" s="2">
        <f t="shared" si="219"/>
        <v>0.53665355409079341</v>
      </c>
    </row>
    <row r="1229" spans="1:21" x14ac:dyDescent="0.25">
      <c r="A1229">
        <v>440005</v>
      </c>
      <c r="B1229" s="2">
        <v>0.30547999999999997</v>
      </c>
      <c r="C1229" s="2">
        <v>1.48E-3</v>
      </c>
      <c r="D1229" s="2">
        <v>22.014099999999999</v>
      </c>
      <c r="E1229" s="2">
        <v>5.30015E-2</v>
      </c>
      <c r="F1229" s="2">
        <v>0.19459000000000001</v>
      </c>
      <c r="G1229" s="2">
        <v>0.44286999999999999</v>
      </c>
      <c r="H1229" s="2">
        <v>0.12966</v>
      </c>
      <c r="I1229" s="2">
        <v>4.0080999999999999E-2</v>
      </c>
      <c r="J1229" s="2">
        <f t="shared" si="211"/>
        <v>0.53595249999999994</v>
      </c>
      <c r="K1229" s="2">
        <f t="shared" si="209"/>
        <v>40.829868930000004</v>
      </c>
      <c r="L1229" s="2">
        <f t="shared" si="212"/>
        <v>1465.4593832082899</v>
      </c>
      <c r="M1229" s="1">
        <f t="shared" si="213"/>
        <v>4.4778632342836249E+25</v>
      </c>
      <c r="N1229" s="2">
        <f t="shared" si="210"/>
        <v>1451.1766437644549</v>
      </c>
      <c r="O1229" s="2">
        <f t="shared" si="214"/>
        <v>40.808601399690069</v>
      </c>
      <c r="P1229" s="2">
        <f t="shared" si="215"/>
        <v>2.1267530309934557E-2</v>
      </c>
      <c r="Q1229" s="2">
        <f t="shared" si="216"/>
        <v>1.5746408674126001E-3</v>
      </c>
      <c r="R1229" s="2">
        <v>1641.1777981576633</v>
      </c>
      <c r="S1229" s="2">
        <f t="shared" si="217"/>
        <v>41.07577816600876</v>
      </c>
      <c r="T1229" s="2">
        <f t="shared" si="218"/>
        <v>-0.24590923600875669</v>
      </c>
      <c r="U1229" s="2">
        <f t="shared" si="219"/>
        <v>0.2105218020772387</v>
      </c>
    </row>
    <row r="1230" spans="1:21" x14ac:dyDescent="0.25">
      <c r="A1230">
        <v>350027</v>
      </c>
      <c r="B1230" s="2">
        <v>0.30581000000000003</v>
      </c>
      <c r="C1230" s="2">
        <v>1.48E-3</v>
      </c>
      <c r="D1230" s="2">
        <v>21.813600000000001</v>
      </c>
      <c r="E1230" s="2">
        <v>5.6531999999999999E-2</v>
      </c>
      <c r="F1230" s="2">
        <v>-0.431367</v>
      </c>
      <c r="G1230" s="2">
        <v>0.30676999999999999</v>
      </c>
      <c r="H1230" s="2">
        <v>3.3502999999999998E-2</v>
      </c>
      <c r="I1230" s="2">
        <v>3.9538999999999998E-2</v>
      </c>
      <c r="J1230" s="2">
        <f t="shared" si="211"/>
        <v>0.402841</v>
      </c>
      <c r="K1230" s="2">
        <f t="shared" si="209"/>
        <v>40.838324661000001</v>
      </c>
      <c r="L1230" s="2">
        <f t="shared" si="212"/>
        <v>1471.1770188491223</v>
      </c>
      <c r="M1230" s="1">
        <f t="shared" si="213"/>
        <v>4.483191950736656E+25</v>
      </c>
      <c r="N1230" s="2">
        <f t="shared" si="210"/>
        <v>1452.9035631573199</v>
      </c>
      <c r="O1230" s="2">
        <f t="shared" si="214"/>
        <v>40.811183944241101</v>
      </c>
      <c r="P1230" s="2">
        <f t="shared" si="215"/>
        <v>2.7140716758900396E-2</v>
      </c>
      <c r="Q1230" s="2">
        <f t="shared" si="216"/>
        <v>4.5391579449395088E-3</v>
      </c>
      <c r="R1230" s="2">
        <v>1643.2205585083375</v>
      </c>
      <c r="S1230" s="2">
        <f t="shared" si="217"/>
        <v>41.078479298959763</v>
      </c>
      <c r="T1230" s="2">
        <f t="shared" si="218"/>
        <v>-0.24015463795976189</v>
      </c>
      <c r="U1230" s="2">
        <f t="shared" si="219"/>
        <v>0.35539771063785797</v>
      </c>
    </row>
    <row r="1231" spans="1:21" x14ac:dyDescent="0.25">
      <c r="A1231">
        <v>560087</v>
      </c>
      <c r="B1231" s="2">
        <v>0.30652000000000001</v>
      </c>
      <c r="C1231" s="2">
        <v>1.48E-3</v>
      </c>
      <c r="D1231" s="2">
        <v>21.548300000000001</v>
      </c>
      <c r="E1231" s="2">
        <v>6.16733E-2</v>
      </c>
      <c r="F1231" s="2">
        <v>-1.46628</v>
      </c>
      <c r="G1231" s="2">
        <v>0.44651999999999997</v>
      </c>
      <c r="H1231" s="2">
        <v>-0.13041900000000001</v>
      </c>
      <c r="I1231" s="2">
        <v>4.9274999999999999E-2</v>
      </c>
      <c r="J1231" s="2">
        <f t="shared" si="211"/>
        <v>0.55746829999999992</v>
      </c>
      <c r="K1231" s="2">
        <f t="shared" si="209"/>
        <v>40.933968309999997</v>
      </c>
      <c r="L1231" s="2">
        <f t="shared" si="212"/>
        <v>1537.4240199934125</v>
      </c>
      <c r="M1231" s="1">
        <f t="shared" si="213"/>
        <v>4.4946598827989167E+25</v>
      </c>
      <c r="N1231" s="2">
        <f t="shared" si="210"/>
        <v>1456.6200668311292</v>
      </c>
      <c r="O1231" s="2">
        <f t="shared" si="214"/>
        <v>40.816731443146864</v>
      </c>
      <c r="P1231" s="2">
        <f t="shared" si="215"/>
        <v>0.11723686685313339</v>
      </c>
      <c r="Q1231" s="2">
        <f t="shared" si="216"/>
        <v>4.4227058280148633E-2</v>
      </c>
      <c r="R1231" s="2">
        <v>1647.6173185832295</v>
      </c>
      <c r="S1231" s="2">
        <f t="shared" si="217"/>
        <v>41.084281741517799</v>
      </c>
      <c r="T1231" s="2">
        <f t="shared" si="218"/>
        <v>-0.15031343151780163</v>
      </c>
      <c r="U1231" s="2">
        <f t="shared" si="219"/>
        <v>7.2703484446041008E-2</v>
      </c>
    </row>
    <row r="1232" spans="1:21" x14ac:dyDescent="0.25">
      <c r="A1232">
        <v>340334</v>
      </c>
      <c r="B1232" s="2">
        <v>0.30681000000000003</v>
      </c>
      <c r="C1232" s="2">
        <v>1.48E-3</v>
      </c>
      <c r="D1232" s="2">
        <v>21.6995</v>
      </c>
      <c r="E1232" s="2">
        <v>5.7655699999999997E-2</v>
      </c>
      <c r="F1232" s="2">
        <v>-0.29310700000000001</v>
      </c>
      <c r="G1232" s="2">
        <v>0.53544000000000003</v>
      </c>
      <c r="H1232" s="2">
        <v>-0.106362</v>
      </c>
      <c r="I1232" s="2">
        <v>4.6016000000000001E-2</v>
      </c>
      <c r="J1232" s="2">
        <f t="shared" si="211"/>
        <v>0.63911169999999995</v>
      </c>
      <c r="K1232" s="2">
        <f t="shared" si="209"/>
        <v>41.182326330999999</v>
      </c>
      <c r="L1232" s="2">
        <f t="shared" si="212"/>
        <v>1723.714227107539</v>
      </c>
      <c r="M1232" s="1">
        <f t="shared" si="213"/>
        <v>4.4993451915374654E+25</v>
      </c>
      <c r="N1232" s="2">
        <f t="shared" si="210"/>
        <v>1458.1384719843172</v>
      </c>
      <c r="O1232" s="2">
        <f t="shared" si="214"/>
        <v>40.81899384337725</v>
      </c>
      <c r="P1232" s="2">
        <f t="shared" si="215"/>
        <v>0.36333248762274906</v>
      </c>
      <c r="Q1232" s="2">
        <f t="shared" si="216"/>
        <v>0.32318777783700153</v>
      </c>
      <c r="R1232" s="2">
        <v>1649.4138574800447</v>
      </c>
      <c r="S1232" s="2">
        <f t="shared" si="217"/>
        <v>41.086648194744861</v>
      </c>
      <c r="T1232" s="2">
        <f t="shared" si="218"/>
        <v>9.5678136255138213E-2</v>
      </c>
      <c r="U1232" s="2">
        <f t="shared" si="219"/>
        <v>2.2411549175074492E-2</v>
      </c>
    </row>
    <row r="1233" spans="1:21" x14ac:dyDescent="0.25">
      <c r="A1233">
        <v>1281668</v>
      </c>
      <c r="B1233" s="2">
        <v>0.30691000000000002</v>
      </c>
      <c r="C1233" s="2">
        <v>1.1999999999999999E-3</v>
      </c>
      <c r="D1233" s="2">
        <v>21.383099999999999</v>
      </c>
      <c r="E1233" s="2">
        <v>3.6457000000000003E-2</v>
      </c>
      <c r="F1233" s="2">
        <v>0.19719999999999999</v>
      </c>
      <c r="G1233" s="2">
        <v>0.27810000000000001</v>
      </c>
      <c r="H1233" s="2">
        <v>-0.12532099999999999</v>
      </c>
      <c r="I1233" s="2">
        <v>3.1352999999999999E-2</v>
      </c>
      <c r="J1233" s="2">
        <f t="shared" si="211"/>
        <v>0.34591000000000005</v>
      </c>
      <c r="K1233" s="2">
        <f t="shared" si="209"/>
        <v>40.997343130000004</v>
      </c>
      <c r="L1233" s="2">
        <f t="shared" si="212"/>
        <v>1582.9552078262684</v>
      </c>
      <c r="M1233" s="1">
        <f t="shared" si="213"/>
        <v>4.5009609797435105E+25</v>
      </c>
      <c r="N1233" s="2">
        <f t="shared" si="210"/>
        <v>1458.6621132799983</v>
      </c>
      <c r="O1233" s="2">
        <f t="shared" si="214"/>
        <v>40.819773514530652</v>
      </c>
      <c r="P1233" s="2">
        <f t="shared" si="215"/>
        <v>0.17756961546935202</v>
      </c>
      <c r="Q1233" s="2">
        <f t="shared" si="216"/>
        <v>0.26351847818382795</v>
      </c>
      <c r="R1233" s="2">
        <v>1650.0334449423231</v>
      </c>
      <c r="S1233" s="2">
        <f t="shared" si="217"/>
        <v>41.087463735635268</v>
      </c>
      <c r="T1233" s="2">
        <f t="shared" si="218"/>
        <v>-9.0120605635263473E-2</v>
      </c>
      <c r="U1233" s="2">
        <f t="shared" si="219"/>
        <v>6.78768951793879E-2</v>
      </c>
    </row>
    <row r="1234" spans="1:21" x14ac:dyDescent="0.25">
      <c r="A1234">
        <v>520062</v>
      </c>
      <c r="B1234" s="2">
        <v>0.30818000000000001</v>
      </c>
      <c r="C1234" s="2">
        <v>1.48E-3</v>
      </c>
      <c r="D1234" s="2">
        <v>21.7624</v>
      </c>
      <c r="E1234" s="2">
        <v>4.5592599999999997E-2</v>
      </c>
      <c r="F1234" s="2">
        <v>0.31474000000000002</v>
      </c>
      <c r="G1234" s="2">
        <v>0.28254000000000001</v>
      </c>
      <c r="H1234" s="2">
        <v>-5.0765999999999999E-2</v>
      </c>
      <c r="I1234" s="2">
        <v>3.4160000000000003E-2</v>
      </c>
      <c r="J1234" s="2">
        <f t="shared" si="211"/>
        <v>0.36229260000000002</v>
      </c>
      <c r="K1234" s="2">
        <f t="shared" si="209"/>
        <v>41.160564360000002</v>
      </c>
      <c r="L1234" s="2">
        <f t="shared" si="212"/>
        <v>1706.5258529790369</v>
      </c>
      <c r="M1234" s="1">
        <f t="shared" si="213"/>
        <v>4.5214888236294223E+25</v>
      </c>
      <c r="N1234" s="2">
        <f t="shared" si="210"/>
        <v>1465.3147344154545</v>
      </c>
      <c r="O1234" s="2">
        <f t="shared" si="214"/>
        <v>40.829654583311822</v>
      </c>
      <c r="P1234" s="2">
        <f t="shared" si="215"/>
        <v>0.33090977668818056</v>
      </c>
      <c r="Q1234" s="2">
        <f t="shared" si="216"/>
        <v>0.83425778906921344</v>
      </c>
      <c r="R1234" s="2">
        <v>1657.9062755863752</v>
      </c>
      <c r="S1234" s="2">
        <f t="shared" si="217"/>
        <v>41.097799877313221</v>
      </c>
      <c r="T1234" s="2">
        <f t="shared" si="218"/>
        <v>6.2764482686780809E-2</v>
      </c>
      <c r="U1234" s="2">
        <f t="shared" si="219"/>
        <v>3.0012970435104581E-2</v>
      </c>
    </row>
    <row r="1235" spans="1:21" x14ac:dyDescent="0.25">
      <c r="A1235">
        <v>5966</v>
      </c>
      <c r="B1235" s="2">
        <v>0.30834</v>
      </c>
      <c r="C1235" s="2">
        <v>1.09E-3</v>
      </c>
      <c r="D1235" s="2">
        <v>21.5731</v>
      </c>
      <c r="E1235" s="2">
        <v>7.8201999999999994E-2</v>
      </c>
      <c r="F1235" s="2">
        <v>0.49123</v>
      </c>
      <c r="G1235" s="2">
        <v>0.88817999999999997</v>
      </c>
      <c r="H1235" s="2">
        <v>1.6479999999999999E-3</v>
      </c>
      <c r="I1235" s="2">
        <v>5.9415999999999997E-2</v>
      </c>
      <c r="J1235" s="2">
        <f t="shared" si="211"/>
        <v>1.025798</v>
      </c>
      <c r="K1235" s="2">
        <f t="shared" si="209"/>
        <v>40.833152569999996</v>
      </c>
      <c r="L1235" s="2">
        <f t="shared" si="212"/>
        <v>1467.6770863574027</v>
      </c>
      <c r="M1235" s="1">
        <f t="shared" si="213"/>
        <v>4.5240759724374722E+25</v>
      </c>
      <c r="N1235" s="2">
        <f t="shared" si="210"/>
        <v>1466.1531722434436</v>
      </c>
      <c r="O1235" s="2">
        <f t="shared" si="214"/>
        <v>40.830896721870516</v>
      </c>
      <c r="P1235" s="2">
        <f t="shared" si="215"/>
        <v>2.2558481294794319E-3</v>
      </c>
      <c r="Q1235" s="2">
        <f t="shared" si="216"/>
        <v>4.8361083298093876E-6</v>
      </c>
      <c r="R1235" s="2">
        <v>1658.8986631134378</v>
      </c>
      <c r="S1235" s="2">
        <f t="shared" si="217"/>
        <v>41.099099285773292</v>
      </c>
      <c r="T1235" s="2">
        <f t="shared" si="218"/>
        <v>-0.26594671577329621</v>
      </c>
      <c r="U1235" s="2">
        <f t="shared" si="219"/>
        <v>6.7214901578006178E-2</v>
      </c>
    </row>
    <row r="1236" spans="1:21" x14ac:dyDescent="0.25">
      <c r="A1236">
        <v>1319821</v>
      </c>
      <c r="B1236" s="2">
        <v>0.30878</v>
      </c>
      <c r="C1236" s="2">
        <v>1.1999999999999999E-3</v>
      </c>
      <c r="D1236" s="2">
        <v>21.5823</v>
      </c>
      <c r="E1236" s="2">
        <v>3.78362E-2</v>
      </c>
      <c r="F1236" s="2">
        <v>-0.49591099999999999</v>
      </c>
      <c r="G1236" s="2">
        <v>0.22339999999999999</v>
      </c>
      <c r="H1236" s="2">
        <v>-9.7956000000000001E-2</v>
      </c>
      <c r="I1236" s="2">
        <v>3.2228E-2</v>
      </c>
      <c r="J1236" s="2">
        <f t="shared" si="211"/>
        <v>0.29346419999999995</v>
      </c>
      <c r="K1236" s="2">
        <f t="shared" si="209"/>
        <v>41.009003363000005</v>
      </c>
      <c r="L1236" s="2">
        <f t="shared" si="212"/>
        <v>1591.4781213939327</v>
      </c>
      <c r="M1236" s="1">
        <f t="shared" si="213"/>
        <v>4.5311917427799499E+25</v>
      </c>
      <c r="N1236" s="2">
        <f t="shared" si="210"/>
        <v>1468.4592363599927</v>
      </c>
      <c r="O1236" s="2">
        <f t="shared" si="214"/>
        <v>40.834309476222479</v>
      </c>
      <c r="P1236" s="2">
        <f t="shared" si="215"/>
        <v>0.17469388677752562</v>
      </c>
      <c r="Q1236" s="2">
        <f t="shared" si="216"/>
        <v>0.35436037908109846</v>
      </c>
      <c r="R1236" s="2">
        <v>1661.6283454538407</v>
      </c>
      <c r="S1236" s="2">
        <f t="shared" si="217"/>
        <v>41.102669460753866</v>
      </c>
      <c r="T1236" s="2">
        <f t="shared" si="218"/>
        <v>-9.3666097753860811E-2</v>
      </c>
      <c r="U1236" s="2">
        <f t="shared" si="219"/>
        <v>0.1018719447895037</v>
      </c>
    </row>
    <row r="1237" spans="1:21" x14ac:dyDescent="0.25">
      <c r="A1237">
        <v>6699</v>
      </c>
      <c r="B1237" s="2">
        <v>0.30921999999999999</v>
      </c>
      <c r="C1237" s="2">
        <v>1.1999999999999999E-3</v>
      </c>
      <c r="D1237" s="2">
        <v>21.553999999999998</v>
      </c>
      <c r="E1237" s="2">
        <v>5.95206E-2</v>
      </c>
      <c r="F1237" s="2">
        <v>-0.64651000000000003</v>
      </c>
      <c r="G1237" s="2">
        <v>0.88804000000000005</v>
      </c>
      <c r="H1237" s="2">
        <v>-0.13186700000000001</v>
      </c>
      <c r="I1237" s="2">
        <v>4.9838E-2</v>
      </c>
      <c r="J1237" s="2">
        <f t="shared" si="211"/>
        <v>0.99739860000000014</v>
      </c>
      <c r="K1237" s="2">
        <f t="shared" si="209"/>
        <v>41.064706739999998</v>
      </c>
      <c r="L1237" s="2">
        <f t="shared" si="212"/>
        <v>1632.8314171268303</v>
      </c>
      <c r="M1237" s="1">
        <f t="shared" si="213"/>
        <v>4.5383091420316616E+25</v>
      </c>
      <c r="N1237" s="2">
        <f t="shared" si="210"/>
        <v>1470.765828370073</v>
      </c>
      <c r="O1237" s="2">
        <f t="shared" si="214"/>
        <v>40.837717654791859</v>
      </c>
      <c r="P1237" s="2">
        <f t="shared" si="215"/>
        <v>0.22698908520813887</v>
      </c>
      <c r="Q1237" s="2">
        <f t="shared" si="216"/>
        <v>5.1793163777184771E-2</v>
      </c>
      <c r="R1237" s="2">
        <v>1664.358931800987</v>
      </c>
      <c r="S1237" s="2">
        <f t="shared" si="217"/>
        <v>41.106234954998143</v>
      </c>
      <c r="T1237" s="2">
        <f t="shared" si="218"/>
        <v>-4.1528214998145074E-2</v>
      </c>
      <c r="U1237" s="2">
        <f t="shared" si="219"/>
        <v>1.7336004857762646E-3</v>
      </c>
    </row>
    <row r="1238" spans="1:21" x14ac:dyDescent="0.25">
      <c r="A1238">
        <v>5844</v>
      </c>
      <c r="B1238" s="2">
        <v>0.30937999999999999</v>
      </c>
      <c r="C1238" s="2">
        <v>1.1999999999999999E-3</v>
      </c>
      <c r="D1238" s="2">
        <v>21.391200000000001</v>
      </c>
      <c r="E1238" s="2">
        <v>9.2011200000000001E-2</v>
      </c>
      <c r="F1238" s="2">
        <v>0.14729999999999999</v>
      </c>
      <c r="G1238" s="2">
        <v>0.88019000000000003</v>
      </c>
      <c r="H1238" s="2">
        <v>-0.13841400000000001</v>
      </c>
      <c r="I1238" s="2">
        <v>6.1489000000000002E-2</v>
      </c>
      <c r="J1238" s="2">
        <f t="shared" si="211"/>
        <v>1.0336901999999999</v>
      </c>
      <c r="K1238" s="2">
        <f t="shared" si="209"/>
        <v>41.039088919999998</v>
      </c>
      <c r="L1238" s="2">
        <f t="shared" si="212"/>
        <v>1613.6813659589395</v>
      </c>
      <c r="M1238" s="1">
        <f t="shared" si="213"/>
        <v>4.54089769089402E+25</v>
      </c>
      <c r="N1238" s="2">
        <f t="shared" si="210"/>
        <v>1471.604719924763</v>
      </c>
      <c r="O1238" s="2">
        <f t="shared" si="214"/>
        <v>40.838955860439341</v>
      </c>
      <c r="P1238" s="2">
        <f t="shared" si="215"/>
        <v>0.20013305956065608</v>
      </c>
      <c r="Q1238" s="2">
        <f t="shared" si="216"/>
        <v>3.7484944457003525E-2</v>
      </c>
      <c r="R1238" s="2">
        <v>1665.3520963256158</v>
      </c>
      <c r="S1238" s="2">
        <f t="shared" si="217"/>
        <v>41.10753034033884</v>
      </c>
      <c r="T1238" s="2">
        <f t="shared" si="218"/>
        <v>-6.8441420338842818E-2</v>
      </c>
      <c r="U1238" s="2">
        <f t="shared" si="219"/>
        <v>4.3838655842871194E-3</v>
      </c>
    </row>
    <row r="1239" spans="1:21" x14ac:dyDescent="0.25">
      <c r="A1239">
        <v>16211</v>
      </c>
      <c r="B1239" s="2">
        <v>0.30948999999999999</v>
      </c>
      <c r="C1239" s="2">
        <v>1.09E-3</v>
      </c>
      <c r="D1239" s="2">
        <v>21.882300000000001</v>
      </c>
      <c r="E1239" s="2">
        <v>9.7962499999999994E-2</v>
      </c>
      <c r="F1239" s="2">
        <v>-1.95275</v>
      </c>
      <c r="G1239" s="2">
        <v>0.79923</v>
      </c>
      <c r="H1239" s="2">
        <v>1.7108000000000002E-2</v>
      </c>
      <c r="I1239" s="2">
        <v>7.3649999999999993E-2</v>
      </c>
      <c r="J1239" s="2">
        <f t="shared" si="211"/>
        <v>0.97084249999999994</v>
      </c>
      <c r="K1239" s="2">
        <f t="shared" si="209"/>
        <v>40.734697710000006</v>
      </c>
      <c r="L1239" s="2">
        <f t="shared" si="212"/>
        <v>1402.61843289382</v>
      </c>
      <c r="M1239" s="1">
        <f t="shared" si="213"/>
        <v>4.5426774430869728E+25</v>
      </c>
      <c r="N1239" s="2">
        <f t="shared" si="210"/>
        <v>1472.1814983297681</v>
      </c>
      <c r="O1239" s="2">
        <f t="shared" si="214"/>
        <v>40.839806777126931</v>
      </c>
      <c r="P1239" s="2">
        <f t="shared" si="215"/>
        <v>-0.10510906712692503</v>
      </c>
      <c r="Q1239" s="2">
        <f t="shared" si="216"/>
        <v>1.1721489514050033E-2</v>
      </c>
      <c r="R1239" s="2">
        <v>1666.0349662261181</v>
      </c>
      <c r="S1239" s="2">
        <f t="shared" si="217"/>
        <v>41.108420560022807</v>
      </c>
      <c r="T1239" s="2">
        <f t="shared" si="218"/>
        <v>-0.37372285002280137</v>
      </c>
      <c r="U1239" s="2">
        <f t="shared" si="219"/>
        <v>0.14818414695307067</v>
      </c>
    </row>
    <row r="1240" spans="1:21" x14ac:dyDescent="0.25">
      <c r="A1240">
        <v>21042</v>
      </c>
      <c r="B1240" s="2">
        <v>0.30962000000000001</v>
      </c>
      <c r="C1240" s="2">
        <v>1.1999999999999999E-3</v>
      </c>
      <c r="D1240" s="2">
        <v>21.145900000000001</v>
      </c>
      <c r="E1240" s="2">
        <v>6.8443000000000004E-2</v>
      </c>
      <c r="F1240" s="2">
        <v>1.2566299999999999</v>
      </c>
      <c r="G1240" s="2">
        <v>0.77098999999999995</v>
      </c>
      <c r="H1240" s="2">
        <v>-8.9551000000000006E-2</v>
      </c>
      <c r="I1240" s="2">
        <v>5.2625999999999999E-2</v>
      </c>
      <c r="J1240" s="2">
        <f t="shared" si="211"/>
        <v>0.89205899999999994</v>
      </c>
      <c r="K1240" s="2">
        <f t="shared" si="209"/>
        <v>40.803919239999999</v>
      </c>
      <c r="L1240" s="2">
        <f t="shared" si="212"/>
        <v>1448.050967073154</v>
      </c>
      <c r="M1240" s="1">
        <f t="shared" si="213"/>
        <v>4.5447809177206601E+25</v>
      </c>
      <c r="N1240" s="2">
        <f t="shared" si="210"/>
        <v>1472.8631880329701</v>
      </c>
      <c r="O1240" s="2">
        <f t="shared" si="214"/>
        <v>40.840812038891308</v>
      </c>
      <c r="P1240" s="2">
        <f t="shared" si="215"/>
        <v>-3.6892798891308587E-2</v>
      </c>
      <c r="Q1240" s="2">
        <f t="shared" si="216"/>
        <v>1.7103935516712906E-3</v>
      </c>
      <c r="R1240" s="2">
        <v>1666.8420670672676</v>
      </c>
      <c r="S1240" s="2">
        <f t="shared" si="217"/>
        <v>41.109472262335856</v>
      </c>
      <c r="T1240" s="2">
        <f t="shared" si="218"/>
        <v>-0.30555302233585735</v>
      </c>
      <c r="U1240" s="2">
        <f t="shared" si="219"/>
        <v>0.11732376985694069</v>
      </c>
    </row>
    <row r="1241" spans="1:21" x14ac:dyDescent="0.25">
      <c r="A1241">
        <v>1300516</v>
      </c>
      <c r="B1241" s="2">
        <v>0.31052000000000002</v>
      </c>
      <c r="C1241" s="2">
        <v>1.1999999999999999E-3</v>
      </c>
      <c r="D1241" s="2">
        <v>21.7803</v>
      </c>
      <c r="E1241" s="2">
        <v>3.8681399999999998E-2</v>
      </c>
      <c r="F1241" s="2">
        <v>0.89671000000000001</v>
      </c>
      <c r="G1241" s="2">
        <v>0.28608</v>
      </c>
      <c r="H1241" s="2">
        <v>0.14707999999999999</v>
      </c>
      <c r="I1241" s="2">
        <v>3.3940999999999999E-2</v>
      </c>
      <c r="J1241" s="2">
        <f t="shared" si="211"/>
        <v>0.35870239999999998</v>
      </c>
      <c r="K1241" s="2">
        <f t="shared" si="209"/>
        <v>40.644755970000006</v>
      </c>
      <c r="L1241" s="2">
        <f t="shared" si="212"/>
        <v>1345.7091148106556</v>
      </c>
      <c r="M1241" s="1">
        <f t="shared" si="213"/>
        <v>4.5593473286540391E+25</v>
      </c>
      <c r="N1241" s="2">
        <f t="shared" si="210"/>
        <v>1477.5838403226949</v>
      </c>
      <c r="O1241" s="2">
        <f t="shared" si="214"/>
        <v>40.847760663862807</v>
      </c>
      <c r="P1241" s="2">
        <f t="shared" si="215"/>
        <v>-0.20300469386280184</v>
      </c>
      <c r="Q1241" s="2">
        <f t="shared" si="216"/>
        <v>0.32029015867168192</v>
      </c>
      <c r="R1241" s="2">
        <v>1672.4318495410539</v>
      </c>
      <c r="S1241" s="2">
        <f t="shared" si="217"/>
        <v>41.116742147980204</v>
      </c>
      <c r="T1241" s="2">
        <f t="shared" si="218"/>
        <v>-0.47198617798019882</v>
      </c>
      <c r="U1241" s="2">
        <f t="shared" si="219"/>
        <v>1.7313704313094611</v>
      </c>
    </row>
    <row r="1242" spans="1:21" x14ac:dyDescent="0.25">
      <c r="A1242">
        <v>15213</v>
      </c>
      <c r="B1242" s="2">
        <v>0.31061</v>
      </c>
      <c r="C1242" s="2">
        <v>1.1999999999999999E-3</v>
      </c>
      <c r="D1242" s="2">
        <v>21.509699999999999</v>
      </c>
      <c r="E1242" s="2">
        <v>7.7513499999999999E-2</v>
      </c>
      <c r="F1242" s="2">
        <v>-7.2398000000000004E-2</v>
      </c>
      <c r="G1242" s="2">
        <v>0.62448000000000004</v>
      </c>
      <c r="H1242" s="2">
        <v>-8.6288000000000004E-2</v>
      </c>
      <c r="I1242" s="2">
        <v>5.8927E-2</v>
      </c>
      <c r="J1242" s="2">
        <f t="shared" si="211"/>
        <v>0.7609205</v>
      </c>
      <c r="K1242" s="2">
        <f t="shared" si="209"/>
        <v>40.962138933999995</v>
      </c>
      <c r="L1242" s="2">
        <f t="shared" si="212"/>
        <v>1557.4990369731952</v>
      </c>
      <c r="M1242" s="1">
        <f t="shared" si="213"/>
        <v>4.5608043438665509E+25</v>
      </c>
      <c r="N1242" s="2">
        <f t="shared" si="210"/>
        <v>1478.0560267954345</v>
      </c>
      <c r="O1242" s="2">
        <f t="shared" si="214"/>
        <v>40.848454483105016</v>
      </c>
      <c r="P1242" s="2">
        <f t="shared" si="215"/>
        <v>0.11368445089497925</v>
      </c>
      <c r="Q1242" s="2">
        <f t="shared" si="216"/>
        <v>2.2321509865101754E-2</v>
      </c>
      <c r="R1242" s="2">
        <v>1672.9910354227825</v>
      </c>
      <c r="S1242" s="2">
        <f t="shared" si="217"/>
        <v>41.117468069196761</v>
      </c>
      <c r="T1242" s="2">
        <f t="shared" si="218"/>
        <v>-0.15532913519676583</v>
      </c>
      <c r="U1242" s="2">
        <f t="shared" si="219"/>
        <v>4.1670362583657486E-2</v>
      </c>
    </row>
    <row r="1243" spans="1:21" x14ac:dyDescent="0.25">
      <c r="A1243">
        <v>500100</v>
      </c>
      <c r="B1243" s="2">
        <v>0.31087999999999999</v>
      </c>
      <c r="C1243" s="2">
        <v>1.0059999999999999E-2</v>
      </c>
      <c r="D1243" s="2">
        <v>21.634499999999999</v>
      </c>
      <c r="E1243" s="2">
        <v>3.6452900000000003E-2</v>
      </c>
      <c r="F1243" s="2">
        <v>-0.71181499999999998</v>
      </c>
      <c r="G1243" s="2">
        <v>0.41215000000000002</v>
      </c>
      <c r="H1243" s="2">
        <v>-0.106013</v>
      </c>
      <c r="I1243" s="2">
        <v>3.0308000000000002E-2</v>
      </c>
      <c r="J1243" s="2">
        <f t="shared" si="211"/>
        <v>0.47891090000000003</v>
      </c>
      <c r="K1243" s="2">
        <f t="shared" si="209"/>
        <v>41.054683885000003</v>
      </c>
      <c r="L1243" s="2">
        <f t="shared" si="212"/>
        <v>1625.3121315403278</v>
      </c>
      <c r="M1243" s="1">
        <f t="shared" si="213"/>
        <v>4.5651757974115623E+25</v>
      </c>
      <c r="N1243" s="2">
        <f t="shared" si="210"/>
        <v>1479.4727184074632</v>
      </c>
      <c r="O1243" s="2">
        <f t="shared" si="214"/>
        <v>40.850534805731527</v>
      </c>
      <c r="P1243" s="2">
        <f t="shared" si="215"/>
        <v>0.20414907926847548</v>
      </c>
      <c r="Q1243" s="2">
        <f t="shared" si="216"/>
        <v>0.18171275284015342</v>
      </c>
      <c r="R1243" s="2">
        <v>1674.6688194567591</v>
      </c>
      <c r="S1243" s="2">
        <f t="shared" si="217"/>
        <v>41.119644671481275</v>
      </c>
      <c r="T1243" s="2">
        <f t="shared" si="218"/>
        <v>-6.4960786481272237E-2</v>
      </c>
      <c r="U1243" s="2">
        <f t="shared" si="219"/>
        <v>1.839895279541395E-2</v>
      </c>
    </row>
    <row r="1244" spans="1:21" x14ac:dyDescent="0.25">
      <c r="A1244">
        <v>420</v>
      </c>
      <c r="B1244" s="2">
        <v>0.31143999999999999</v>
      </c>
      <c r="C1244" s="2">
        <v>1.48E-3</v>
      </c>
      <c r="D1244" s="2">
        <v>21.663900000000002</v>
      </c>
      <c r="E1244" s="2">
        <v>3.4052899999999997E-2</v>
      </c>
      <c r="F1244" s="2">
        <v>-0.74902100000000005</v>
      </c>
      <c r="G1244" s="2">
        <v>0.17802000000000001</v>
      </c>
      <c r="H1244" s="2">
        <v>-8.1778000000000003E-2</v>
      </c>
      <c r="I1244" s="2">
        <v>2.6322999999999999E-2</v>
      </c>
      <c r="J1244" s="2">
        <f t="shared" si="211"/>
        <v>0.23839589999999999</v>
      </c>
      <c r="K1244" s="2">
        <f t="shared" si="209"/>
        <v>41.002759053000005</v>
      </c>
      <c r="L1244" s="2">
        <f t="shared" si="212"/>
        <v>1586.9082231369491</v>
      </c>
      <c r="M1244" s="1">
        <f t="shared" si="213"/>
        <v>4.5742444656688298E+25</v>
      </c>
      <c r="N1244" s="2">
        <f t="shared" si="210"/>
        <v>1482.4116736359831</v>
      </c>
      <c r="O1244" s="2">
        <f t="shared" si="214"/>
        <v>40.854844131445361</v>
      </c>
      <c r="P1244" s="2">
        <f t="shared" si="215"/>
        <v>0.14791492155464425</v>
      </c>
      <c r="Q1244" s="2">
        <f t="shared" si="216"/>
        <v>0.38496957804149351</v>
      </c>
      <c r="R1244" s="2">
        <v>1678.1497499668124</v>
      </c>
      <c r="S1244" s="2">
        <f t="shared" si="217"/>
        <v>41.124153562804395</v>
      </c>
      <c r="T1244" s="2">
        <f t="shared" si="218"/>
        <v>-0.12139450980438937</v>
      </c>
      <c r="U1244" s="2">
        <f t="shared" si="219"/>
        <v>0.25929881227815121</v>
      </c>
    </row>
    <row r="1245" spans="1:21" x14ac:dyDescent="0.25">
      <c r="A1245">
        <v>1338128</v>
      </c>
      <c r="B1245" s="2">
        <v>0.31179000000000001</v>
      </c>
      <c r="C1245" s="2">
        <v>1.1999999999999999E-3</v>
      </c>
      <c r="D1245" s="2">
        <v>21.879799999999999</v>
      </c>
      <c r="E1245" s="2">
        <v>4.4334600000000002E-2</v>
      </c>
      <c r="F1245" s="2">
        <v>-0.71059399999999995</v>
      </c>
      <c r="G1245" s="2">
        <v>0.33205000000000001</v>
      </c>
      <c r="H1245" s="2">
        <v>-1.5518000000000001E-2</v>
      </c>
      <c r="I1245" s="2">
        <v>3.3779000000000003E-2</v>
      </c>
      <c r="J1245" s="2">
        <f t="shared" si="211"/>
        <v>0.41016360000000002</v>
      </c>
      <c r="K1245" s="2">
        <f t="shared" si="209"/>
        <v>41.016914021999995</v>
      </c>
      <c r="L1245" s="2">
        <f t="shared" si="212"/>
        <v>1597.2864386115746</v>
      </c>
      <c r="M1245" s="1">
        <f t="shared" si="213"/>
        <v>4.5799137187260575E+25</v>
      </c>
      <c r="N1245" s="2">
        <f t="shared" si="210"/>
        <v>1484.2489534263193</v>
      </c>
      <c r="O1245" s="2">
        <f t="shared" si="214"/>
        <v>40.857533756842308</v>
      </c>
      <c r="P1245" s="2">
        <f t="shared" si="215"/>
        <v>0.15938026515768655</v>
      </c>
      <c r="Q1245" s="2">
        <f t="shared" si="216"/>
        <v>0.15099231980217115</v>
      </c>
      <c r="R1245" s="2">
        <v>1680.3260726922706</v>
      </c>
      <c r="S1245" s="2">
        <f t="shared" si="217"/>
        <v>41.126967830742331</v>
      </c>
      <c r="T1245" s="2">
        <f t="shared" si="218"/>
        <v>-0.11005380874233595</v>
      </c>
      <c r="U1245" s="2">
        <f t="shared" si="219"/>
        <v>7.1993936711374884E-2</v>
      </c>
    </row>
    <row r="1246" spans="1:21" x14ac:dyDescent="0.25">
      <c r="A1246">
        <v>1337838</v>
      </c>
      <c r="B1246" s="2">
        <v>0.31202999999999997</v>
      </c>
      <c r="C1246" s="2">
        <v>1.1999999999999999E-3</v>
      </c>
      <c r="D1246" s="2">
        <v>21.480899999999998</v>
      </c>
      <c r="E1246" s="2">
        <v>3.3177900000000003E-2</v>
      </c>
      <c r="F1246" s="2">
        <v>0.99511000000000005</v>
      </c>
      <c r="G1246" s="2">
        <v>0.20136000000000001</v>
      </c>
      <c r="H1246" s="2">
        <v>-4.4097999999999998E-2</v>
      </c>
      <c r="I1246" s="2">
        <v>2.6237E-2</v>
      </c>
      <c r="J1246" s="2">
        <f t="shared" si="211"/>
        <v>0.26077490000000003</v>
      </c>
      <c r="K1246" s="2">
        <f t="shared" si="209"/>
        <v>40.958207909999999</v>
      </c>
      <c r="L1246" s="2">
        <f t="shared" si="212"/>
        <v>1554.6820416667547</v>
      </c>
      <c r="M1246" s="1">
        <f t="shared" si="213"/>
        <v>4.5838017999372961E+25</v>
      </c>
      <c r="N1246" s="2">
        <f t="shared" si="210"/>
        <v>1485.5089947334343</v>
      </c>
      <c r="O1246" s="2">
        <f t="shared" si="214"/>
        <v>40.85937642896927</v>
      </c>
      <c r="P1246" s="2">
        <f t="shared" si="215"/>
        <v>9.8831481030728696E-2</v>
      </c>
      <c r="Q1246" s="2">
        <f t="shared" si="216"/>
        <v>0.14363458764265641</v>
      </c>
      <c r="R1246" s="2">
        <v>1681.818737620616</v>
      </c>
      <c r="S1246" s="2">
        <f t="shared" si="217"/>
        <v>41.128895933845783</v>
      </c>
      <c r="T1246" s="2">
        <f t="shared" si="218"/>
        <v>-0.17068802384578419</v>
      </c>
      <c r="U1246" s="2">
        <f t="shared" si="219"/>
        <v>0.42842472400138715</v>
      </c>
    </row>
    <row r="1247" spans="1:21" x14ac:dyDescent="0.25">
      <c r="A1247">
        <v>1263369</v>
      </c>
      <c r="B1247" s="2">
        <v>0.31262000000000001</v>
      </c>
      <c r="C1247" s="2">
        <v>1.1999999999999999E-3</v>
      </c>
      <c r="D1247" s="2">
        <v>21.4467</v>
      </c>
      <c r="E1247" s="2">
        <v>4.58533E-2</v>
      </c>
      <c r="F1247" s="2">
        <v>0.17183999999999999</v>
      </c>
      <c r="G1247" s="2">
        <v>0.27034000000000002</v>
      </c>
      <c r="H1247" s="2">
        <v>-9.6006999999999995E-2</v>
      </c>
      <c r="I1247" s="2">
        <v>3.2125000000000001E-2</v>
      </c>
      <c r="J1247" s="2">
        <f t="shared" si="211"/>
        <v>0.34831830000000003</v>
      </c>
      <c r="K1247" s="2">
        <f t="shared" si="209"/>
        <v>40.965462389999999</v>
      </c>
      <c r="L1247" s="2">
        <f t="shared" si="212"/>
        <v>1559.884626901531</v>
      </c>
      <c r="M1247" s="1">
        <f t="shared" si="213"/>
        <v>4.5933620507114455E+25</v>
      </c>
      <c r="N1247" s="2">
        <f t="shared" si="210"/>
        <v>1488.6072610060075</v>
      </c>
      <c r="O1247" s="2">
        <f t="shared" si="214"/>
        <v>40.863900665134537</v>
      </c>
      <c r="P1247" s="2">
        <f t="shared" si="215"/>
        <v>0.10156172486546211</v>
      </c>
      <c r="Q1247" s="2">
        <f t="shared" si="216"/>
        <v>8.5017347676178551E-2</v>
      </c>
      <c r="R1247" s="2">
        <v>1685.4893439830707</v>
      </c>
      <c r="S1247" s="2">
        <f t="shared" si="217"/>
        <v>41.133630055824611</v>
      </c>
      <c r="T1247" s="2">
        <f t="shared" si="218"/>
        <v>-0.16816766582461184</v>
      </c>
      <c r="U1247" s="2">
        <f t="shared" si="219"/>
        <v>0.23309470502943549</v>
      </c>
    </row>
    <row r="1248" spans="1:21" x14ac:dyDescent="0.25">
      <c r="A1248">
        <v>1294743</v>
      </c>
      <c r="B1248" s="2">
        <v>0.31267</v>
      </c>
      <c r="C1248" s="2">
        <v>1.1999999999999999E-3</v>
      </c>
      <c r="D1248" s="2">
        <v>22.3384</v>
      </c>
      <c r="E1248" s="2">
        <v>5.7497300000000001E-2</v>
      </c>
      <c r="F1248" s="2">
        <v>-0.27016800000000002</v>
      </c>
      <c r="G1248" s="2">
        <v>0.36055999999999999</v>
      </c>
      <c r="H1248" s="2">
        <v>0.20479</v>
      </c>
      <c r="I1248" s="2">
        <v>3.8618E-2</v>
      </c>
      <c r="J1248" s="2">
        <f t="shared" si="211"/>
        <v>0.45667529999999995</v>
      </c>
      <c r="K1248" s="2">
        <f t="shared" si="209"/>
        <v>40.850692604000002</v>
      </c>
      <c r="L1248" s="2">
        <f t="shared" si="212"/>
        <v>1479.5802338034532</v>
      </c>
      <c r="M1248" s="1">
        <f t="shared" si="213"/>
        <v>4.5941723754374145E+25</v>
      </c>
      <c r="N1248" s="2">
        <f t="shared" si="210"/>
        <v>1488.869869365099</v>
      </c>
      <c r="O1248" s="2">
        <f t="shared" si="214"/>
        <v>40.864283705394989</v>
      </c>
      <c r="P1248" s="2">
        <f t="shared" si="215"/>
        <v>-1.3591101394986538E-2</v>
      </c>
      <c r="Q1248" s="2">
        <f t="shared" si="216"/>
        <v>8.8571552979743783E-4</v>
      </c>
      <c r="R1248" s="2">
        <v>1685.800486681941</v>
      </c>
      <c r="S1248" s="2">
        <f t="shared" si="217"/>
        <v>41.134030874396657</v>
      </c>
      <c r="T1248" s="2">
        <f t="shared" si="218"/>
        <v>-0.28333827039665493</v>
      </c>
      <c r="U1248" s="2">
        <f t="shared" si="219"/>
        <v>0.38494211795074124</v>
      </c>
    </row>
    <row r="1249" spans="1:21" x14ac:dyDescent="0.25">
      <c r="A1249">
        <v>20142</v>
      </c>
      <c r="B1249" s="2">
        <v>0.31269999999999998</v>
      </c>
      <c r="C1249" s="2">
        <v>1.1999999999999999E-3</v>
      </c>
      <c r="D1249" s="2">
        <v>21.0532</v>
      </c>
      <c r="E1249" s="2">
        <v>4.7198200000000003E-2</v>
      </c>
      <c r="F1249" s="2">
        <v>1.27633</v>
      </c>
      <c r="G1249" s="2">
        <v>0.65075000000000005</v>
      </c>
      <c r="H1249" s="2">
        <v>-8.7714E-2</v>
      </c>
      <c r="I1249" s="2">
        <v>3.977E-2</v>
      </c>
      <c r="J1249" s="2">
        <f t="shared" si="211"/>
        <v>0.73771819999999999</v>
      </c>
      <c r="K1249" s="2">
        <f t="shared" si="209"/>
        <v>40.708365329999999</v>
      </c>
      <c r="L1249" s="2">
        <f t="shared" si="212"/>
        <v>1385.7122811363761</v>
      </c>
      <c r="M1249" s="1">
        <f t="shared" si="213"/>
        <v>4.5946585803187637E+25</v>
      </c>
      <c r="N1249" s="2">
        <f t="shared" si="210"/>
        <v>1489.0274376361656</v>
      </c>
      <c r="O1249" s="2">
        <f t="shared" si="214"/>
        <v>40.864513501871009</v>
      </c>
      <c r="P1249" s="2">
        <f t="shared" si="215"/>
        <v>-0.15614817187100982</v>
      </c>
      <c r="Q1249" s="2">
        <f t="shared" si="216"/>
        <v>4.4801526546699492E-2</v>
      </c>
      <c r="R1249" s="2">
        <v>1685.9871778769032</v>
      </c>
      <c r="S1249" s="2">
        <f t="shared" si="217"/>
        <v>41.134271337213242</v>
      </c>
      <c r="T1249" s="2">
        <f t="shared" si="218"/>
        <v>-0.42590600721324279</v>
      </c>
      <c r="U1249" s="2">
        <f t="shared" si="219"/>
        <v>0.33330861228524133</v>
      </c>
    </row>
    <row r="1250" spans="1:21" x14ac:dyDescent="0.25">
      <c r="A1250">
        <v>1283878</v>
      </c>
      <c r="B1250" s="2">
        <v>0.31296000000000002</v>
      </c>
      <c r="C1250" s="2">
        <v>1.1999999999999999E-3</v>
      </c>
      <c r="D1250" s="2">
        <v>21.818999999999999</v>
      </c>
      <c r="E1250" s="2">
        <v>7.3825500000000002E-2</v>
      </c>
      <c r="F1250" s="2">
        <v>-0.84420200000000001</v>
      </c>
      <c r="G1250" s="2">
        <v>0.47434999999999999</v>
      </c>
      <c r="H1250" s="2">
        <v>-2.6058000000000001E-2</v>
      </c>
      <c r="I1250" s="2">
        <v>4.9022000000000003E-2</v>
      </c>
      <c r="J1250" s="2">
        <f t="shared" si="211"/>
        <v>0.59719750000000005</v>
      </c>
      <c r="K1250" s="2">
        <f t="shared" ref="K1250:K1313" si="220">PeakMagnitude+α*(Stretch-1)-β*Color-Mb</f>
        <v>40.969463845999996</v>
      </c>
      <c r="L1250" s="2">
        <f t="shared" si="212"/>
        <v>1562.7617365614094</v>
      </c>
      <c r="M1250" s="1">
        <f t="shared" si="213"/>
        <v>4.5988726715153058E+25</v>
      </c>
      <c r="N1250" s="2">
        <f t="shared" si="210"/>
        <v>1490.3931315841839</v>
      </c>
      <c r="O1250" s="2">
        <f t="shared" si="214"/>
        <v>40.866504202322162</v>
      </c>
      <c r="P1250" s="2">
        <f t="shared" si="215"/>
        <v>0.10295964367783483</v>
      </c>
      <c r="Q1250" s="2">
        <f t="shared" si="216"/>
        <v>2.9723373566693721E-2</v>
      </c>
      <c r="R1250" s="2">
        <v>1687.6053433759225</v>
      </c>
      <c r="S1250" s="2">
        <f t="shared" si="217"/>
        <v>41.136354458978829</v>
      </c>
      <c r="T1250" s="2">
        <f t="shared" si="218"/>
        <v>-0.16689061297883256</v>
      </c>
      <c r="U1250" s="2">
        <f t="shared" si="219"/>
        <v>7.8095832275663149E-2</v>
      </c>
    </row>
    <row r="1251" spans="1:21" x14ac:dyDescent="0.25">
      <c r="A1251">
        <v>1341894</v>
      </c>
      <c r="B1251" s="2">
        <v>0.31302999999999997</v>
      </c>
      <c r="C1251" s="2">
        <v>1.1999999999999999E-3</v>
      </c>
      <c r="D1251" s="2">
        <v>21.655000000000001</v>
      </c>
      <c r="E1251" s="2">
        <v>4.3512000000000002E-2</v>
      </c>
      <c r="F1251" s="2">
        <v>-0.24605399999999999</v>
      </c>
      <c r="G1251" s="2">
        <v>0.36792000000000002</v>
      </c>
      <c r="H1251" s="2">
        <v>-5.2450999999999998E-2</v>
      </c>
      <c r="I1251" s="2">
        <v>3.6143000000000002E-2</v>
      </c>
      <c r="J1251" s="2">
        <f t="shared" si="211"/>
        <v>0.447575</v>
      </c>
      <c r="K1251" s="2">
        <f t="shared" si="220"/>
        <v>40.976001691999997</v>
      </c>
      <c r="L1251" s="2">
        <f t="shared" si="212"/>
        <v>1567.4739731675231</v>
      </c>
      <c r="M1251" s="1">
        <f t="shared" si="213"/>
        <v>4.6000073311910207E+25</v>
      </c>
      <c r="N1251" s="2">
        <f t="shared" ref="N1251:N1314" si="221">M1251/Mpc</f>
        <v>1490.760849742124</v>
      </c>
      <c r="O1251" s="2">
        <f t="shared" si="214"/>
        <v>40.867039894100245</v>
      </c>
      <c r="P1251" s="2">
        <f t="shared" si="215"/>
        <v>0.10896179789975236</v>
      </c>
      <c r="Q1251" s="2">
        <f t="shared" si="216"/>
        <v>5.926753714171689E-2</v>
      </c>
      <c r="R1251" s="2">
        <v>1688.0410569675159</v>
      </c>
      <c r="S1251" s="2">
        <f t="shared" si="217"/>
        <v>41.136915027199336</v>
      </c>
      <c r="T1251" s="2">
        <f t="shared" si="218"/>
        <v>-0.16091333519933926</v>
      </c>
      <c r="U1251" s="2">
        <f t="shared" si="219"/>
        <v>0.12925651196674895</v>
      </c>
    </row>
    <row r="1252" spans="1:21" x14ac:dyDescent="0.25">
      <c r="A1252">
        <v>19632</v>
      </c>
      <c r="B1252" s="2">
        <v>0.31386999999999998</v>
      </c>
      <c r="C1252" s="2">
        <v>1.1000000000000001E-3</v>
      </c>
      <c r="D1252" s="2">
        <v>21.5684</v>
      </c>
      <c r="E1252" s="2">
        <v>6.6749799999999998E-2</v>
      </c>
      <c r="F1252" s="2">
        <v>0.13675000000000001</v>
      </c>
      <c r="G1252" s="2">
        <v>0.55747999999999998</v>
      </c>
      <c r="H1252" s="2">
        <v>-5.2096999999999997E-2</v>
      </c>
      <c r="I1252" s="2">
        <v>5.3369E-2</v>
      </c>
      <c r="J1252" s="2">
        <f t="shared" si="211"/>
        <v>0.67759879999999995</v>
      </c>
      <c r="K1252" s="2">
        <f t="shared" si="220"/>
        <v>40.944565859999997</v>
      </c>
      <c r="L1252" s="2">
        <f t="shared" si="212"/>
        <v>1544.9455294633422</v>
      </c>
      <c r="M1252" s="1">
        <f t="shared" si="213"/>
        <v>4.6136264442913298E+25</v>
      </c>
      <c r="N1252" s="2">
        <f t="shared" si="221"/>
        <v>1495.1745037118656</v>
      </c>
      <c r="O1252" s="2">
        <f t="shared" si="214"/>
        <v>40.873459413390613</v>
      </c>
      <c r="P1252" s="2">
        <f t="shared" si="215"/>
        <v>7.1106446609384477E-2</v>
      </c>
      <c r="Q1252" s="2">
        <f t="shared" si="216"/>
        <v>1.1012164647842151E-2</v>
      </c>
      <c r="R1252" s="2">
        <v>1693.2713944952727</v>
      </c>
      <c r="S1252" s="2">
        <f t="shared" si="217"/>
        <v>41.143632858133586</v>
      </c>
      <c r="T1252" s="2">
        <f t="shared" si="218"/>
        <v>-0.19906699813358841</v>
      </c>
      <c r="U1252" s="2">
        <f t="shared" si="219"/>
        <v>8.6308442307741817E-2</v>
      </c>
    </row>
    <row r="1253" spans="1:21" x14ac:dyDescent="0.25">
      <c r="A1253">
        <v>530112</v>
      </c>
      <c r="B1253" s="2">
        <v>0.31452999999999998</v>
      </c>
      <c r="C1253" s="2">
        <v>1.48E-3</v>
      </c>
      <c r="D1253" s="2">
        <v>21.8171</v>
      </c>
      <c r="E1253" s="2">
        <v>4.4491799999999998E-2</v>
      </c>
      <c r="F1253" s="2">
        <v>-0.63989700000000005</v>
      </c>
      <c r="G1253" s="2">
        <v>0.27267000000000002</v>
      </c>
      <c r="H1253" s="2">
        <v>-5.3233999999999997E-2</v>
      </c>
      <c r="I1253" s="2">
        <v>3.4344E-2</v>
      </c>
      <c r="J1253" s="2">
        <f t="shared" si="211"/>
        <v>0.35150580000000003</v>
      </c>
      <c r="K1253" s="2">
        <f t="shared" si="220"/>
        <v>41.082657560999998</v>
      </c>
      <c r="L1253" s="2">
        <f t="shared" si="212"/>
        <v>1646.38542293365</v>
      </c>
      <c r="M1253" s="1">
        <f t="shared" si="213"/>
        <v>4.6243313137352458E+25</v>
      </c>
      <c r="N1253" s="2">
        <f t="shared" si="221"/>
        <v>1498.6437156325471</v>
      </c>
      <c r="O1253" s="2">
        <f t="shared" si="214"/>
        <v>40.878491984367535</v>
      </c>
      <c r="P1253" s="2">
        <f t="shared" si="215"/>
        <v>0.20416557663246238</v>
      </c>
      <c r="Q1253" s="2">
        <f t="shared" si="216"/>
        <v>0.33736501842897038</v>
      </c>
      <c r="R1253" s="2">
        <v>1697.3832419967214</v>
      </c>
      <c r="S1253" s="2">
        <f t="shared" si="217"/>
        <v>41.148899550696399</v>
      </c>
      <c r="T1253" s="2">
        <f t="shared" si="218"/>
        <v>-6.6241989696401049E-2</v>
      </c>
      <c r="U1253" s="2">
        <f t="shared" si="219"/>
        <v>3.5514176328159501E-2</v>
      </c>
    </row>
    <row r="1254" spans="1:21" x14ac:dyDescent="0.25">
      <c r="A1254">
        <v>15383</v>
      </c>
      <c r="B1254" s="2">
        <v>0.31506000000000001</v>
      </c>
      <c r="C1254" s="2">
        <v>1.1000000000000001E-3</v>
      </c>
      <c r="D1254" s="2">
        <v>21.596699999999998</v>
      </c>
      <c r="E1254" s="2">
        <v>5.7782500000000001E-2</v>
      </c>
      <c r="F1254" s="2">
        <v>0.13985</v>
      </c>
      <c r="G1254" s="2">
        <v>0.74016000000000004</v>
      </c>
      <c r="H1254" s="2">
        <v>-3.4455E-2</v>
      </c>
      <c r="I1254" s="2">
        <v>5.0342999999999999E-2</v>
      </c>
      <c r="J1254" s="2">
        <f t="shared" si="211"/>
        <v>0.84828550000000003</v>
      </c>
      <c r="K1254" s="2">
        <f t="shared" si="220"/>
        <v>40.918102099999999</v>
      </c>
      <c r="L1254" s="2">
        <f t="shared" si="212"/>
        <v>1526.2315254943423</v>
      </c>
      <c r="M1254" s="1">
        <f t="shared" si="213"/>
        <v>4.6329302819988905E+25</v>
      </c>
      <c r="N1254" s="2">
        <f t="shared" si="221"/>
        <v>1501.4304514598348</v>
      </c>
      <c r="O1254" s="2">
        <f t="shared" si="214"/>
        <v>40.882526099102677</v>
      </c>
      <c r="P1254" s="2">
        <f t="shared" si="215"/>
        <v>3.5576000897322047E-2</v>
      </c>
      <c r="Q1254" s="2">
        <f t="shared" si="216"/>
        <v>1.7588555265506871E-3</v>
      </c>
      <c r="R1254" s="2">
        <v>1700.6866419662913</v>
      </c>
      <c r="S1254" s="2">
        <f t="shared" si="217"/>
        <v>41.153121502802257</v>
      </c>
      <c r="T1254" s="2">
        <f t="shared" si="218"/>
        <v>-0.23501940280225853</v>
      </c>
      <c r="U1254" s="2">
        <f t="shared" si="219"/>
        <v>7.6757946868649646E-2</v>
      </c>
    </row>
    <row r="1255" spans="1:21" x14ac:dyDescent="0.25">
      <c r="A1255">
        <v>6649</v>
      </c>
      <c r="B1255" s="2">
        <v>0.31519999999999998</v>
      </c>
      <c r="C1255" s="2">
        <v>5.1200000000000004E-3</v>
      </c>
      <c r="D1255" s="2">
        <v>21.338200000000001</v>
      </c>
      <c r="E1255" s="2">
        <v>4.7143900000000002E-2</v>
      </c>
      <c r="F1255" s="2">
        <v>0.75536000000000003</v>
      </c>
      <c r="G1255" s="2">
        <v>0.62336999999999998</v>
      </c>
      <c r="H1255" s="2">
        <v>-8.8755000000000001E-2</v>
      </c>
      <c r="I1255" s="2">
        <v>4.4746000000000001E-2</v>
      </c>
      <c r="J1255" s="2">
        <f t="shared" si="211"/>
        <v>0.71525989999999995</v>
      </c>
      <c r="K1255" s="2">
        <f t="shared" si="220"/>
        <v>40.920041069999996</v>
      </c>
      <c r="L1255" s="2">
        <f t="shared" si="212"/>
        <v>1527.5949500310448</v>
      </c>
      <c r="M1255" s="1">
        <f t="shared" si="213"/>
        <v>4.6352020990479192E+25</v>
      </c>
      <c r="N1255" s="2">
        <f t="shared" si="221"/>
        <v>1502.1666972243806</v>
      </c>
      <c r="O1255" s="2">
        <f t="shared" si="214"/>
        <v>40.883590647587191</v>
      </c>
      <c r="P1255" s="2">
        <f t="shared" si="215"/>
        <v>3.6450422412805494E-2</v>
      </c>
      <c r="Q1255" s="2">
        <f t="shared" si="216"/>
        <v>2.597032448254601E-3</v>
      </c>
      <c r="R1255" s="2">
        <v>1701.5594554694687</v>
      </c>
      <c r="S1255" s="2">
        <f t="shared" si="217"/>
        <v>41.15423564353641</v>
      </c>
      <c r="T1255" s="2">
        <f t="shared" si="218"/>
        <v>-0.23419457353641349</v>
      </c>
      <c r="U1255" s="2">
        <f t="shared" si="219"/>
        <v>0.10720768066363089</v>
      </c>
    </row>
    <row r="1256" spans="1:21" x14ac:dyDescent="0.25">
      <c r="A1256">
        <v>110716</v>
      </c>
      <c r="B1256" s="2">
        <v>0.31587999999999999</v>
      </c>
      <c r="C1256" s="2">
        <v>1.48E-3</v>
      </c>
      <c r="D1256" s="2">
        <v>22.134499999999999</v>
      </c>
      <c r="E1256" s="2">
        <v>5.6495400000000001E-2</v>
      </c>
      <c r="F1256" s="2">
        <v>-1.49092</v>
      </c>
      <c r="G1256" s="2">
        <v>0.43902000000000002</v>
      </c>
      <c r="H1256" s="2">
        <v>5.1000000000000004E-4</v>
      </c>
      <c r="I1256" s="2">
        <v>4.7874E-2</v>
      </c>
      <c r="J1256" s="2">
        <f t="shared" si="211"/>
        <v>0.54338940000000002</v>
      </c>
      <c r="K1256" s="2">
        <f t="shared" si="220"/>
        <v>41.106738460000003</v>
      </c>
      <c r="L1256" s="2">
        <f t="shared" si="212"/>
        <v>1664.7448958164771</v>
      </c>
      <c r="M1256" s="1">
        <f t="shared" si="213"/>
        <v>4.6462389647615561E+25</v>
      </c>
      <c r="N1256" s="2">
        <f t="shared" si="221"/>
        <v>1505.7435018086226</v>
      </c>
      <c r="O1256" s="2">
        <f t="shared" si="214"/>
        <v>40.888754988020175</v>
      </c>
      <c r="P1256" s="2">
        <f t="shared" si="215"/>
        <v>0.21798347197982793</v>
      </c>
      <c r="Q1256" s="2">
        <f t="shared" si="216"/>
        <v>0.16092547757374143</v>
      </c>
      <c r="R1256" s="2">
        <v>1705.8001262631371</v>
      </c>
      <c r="S1256" s="2">
        <f t="shared" si="217"/>
        <v>41.159640711102583</v>
      </c>
      <c r="T1256" s="2">
        <f t="shared" si="218"/>
        <v>-5.2902251102580067E-2</v>
      </c>
      <c r="U1256" s="2">
        <f t="shared" si="219"/>
        <v>9.4782024448156997E-3</v>
      </c>
    </row>
    <row r="1257" spans="1:21" x14ac:dyDescent="0.25">
      <c r="A1257">
        <v>15776</v>
      </c>
      <c r="B1257" s="2">
        <v>0.31592999999999999</v>
      </c>
      <c r="C1257" s="2">
        <v>1.1000000000000001E-3</v>
      </c>
      <c r="D1257" s="2">
        <v>21.593299999999999</v>
      </c>
      <c r="E1257" s="2">
        <v>5.5097699999999999E-2</v>
      </c>
      <c r="F1257" s="2">
        <v>-2.2303999999999999</v>
      </c>
      <c r="G1257" s="2">
        <v>0.60326999999999997</v>
      </c>
      <c r="H1257" s="2">
        <v>-0.13428599999999999</v>
      </c>
      <c r="I1257" s="2">
        <v>5.0866000000000001E-2</v>
      </c>
      <c r="J1257" s="2">
        <f t="shared" si="211"/>
        <v>0.70923369999999997</v>
      </c>
      <c r="K1257" s="2">
        <f t="shared" si="220"/>
        <v>40.878746379999995</v>
      </c>
      <c r="L1257" s="2">
        <f t="shared" si="212"/>
        <v>1498.8192973011737</v>
      </c>
      <c r="M1257" s="1">
        <f t="shared" si="213"/>
        <v>4.6470506511902753E+25</v>
      </c>
      <c r="N1257" s="2">
        <f t="shared" si="221"/>
        <v>1506.0065514655214</v>
      </c>
      <c r="O1257" s="2">
        <f t="shared" si="214"/>
        <v>40.889134305734885</v>
      </c>
      <c r="P1257" s="2">
        <f t="shared" si="215"/>
        <v>-1.0387925734889336E-2</v>
      </c>
      <c r="Q1257" s="2">
        <f t="shared" si="216"/>
        <v>2.1452551116385836E-4</v>
      </c>
      <c r="R1257" s="2">
        <v>1706.1120247633382</v>
      </c>
      <c r="S1257" s="2">
        <f t="shared" si="217"/>
        <v>41.16003771955981</v>
      </c>
      <c r="T1257" s="2">
        <f t="shared" si="218"/>
        <v>-0.28129133955981445</v>
      </c>
      <c r="U1257" s="2">
        <f t="shared" si="219"/>
        <v>0.15730190990927476</v>
      </c>
    </row>
    <row r="1258" spans="1:21" x14ac:dyDescent="0.25">
      <c r="A1258">
        <v>6100</v>
      </c>
      <c r="B1258" s="2">
        <v>0.31623000000000001</v>
      </c>
      <c r="C1258" s="2">
        <v>1.2099999999999999E-3</v>
      </c>
      <c r="D1258" s="2">
        <v>21.8767</v>
      </c>
      <c r="E1258" s="2">
        <v>8.8381199999999993E-2</v>
      </c>
      <c r="F1258" s="2">
        <v>2.0930900000000001</v>
      </c>
      <c r="G1258" s="2">
        <v>1.17879</v>
      </c>
      <c r="H1258" s="2">
        <v>5.1906000000000001E-2</v>
      </c>
      <c r="I1258" s="2">
        <v>6.5995999999999999E-2</v>
      </c>
      <c r="J1258" s="2">
        <f t="shared" si="211"/>
        <v>1.3331671999999999</v>
      </c>
      <c r="K1258" s="2">
        <f t="shared" si="220"/>
        <v>41.214918449999999</v>
      </c>
      <c r="L1258" s="2">
        <f t="shared" si="212"/>
        <v>1749.7809740812427</v>
      </c>
      <c r="M1258" s="1">
        <f t="shared" si="213"/>
        <v>4.651921207360569E+25</v>
      </c>
      <c r="N1258" s="2">
        <f t="shared" si="221"/>
        <v>1507.5849912227607</v>
      </c>
      <c r="O1258" s="2">
        <f t="shared" si="214"/>
        <v>40.891409025880471</v>
      </c>
      <c r="P1258" s="2">
        <f t="shared" si="215"/>
        <v>0.32350942411952843</v>
      </c>
      <c r="Q1258" s="2">
        <f t="shared" si="216"/>
        <v>5.8884993691687801E-2</v>
      </c>
      <c r="R1258" s="2">
        <v>1707.9836586575134</v>
      </c>
      <c r="S1258" s="2">
        <f t="shared" si="217"/>
        <v>41.162418556036542</v>
      </c>
      <c r="T1258" s="2">
        <f t="shared" si="218"/>
        <v>5.2499893963457112E-2</v>
      </c>
      <c r="U1258" s="2">
        <f t="shared" si="219"/>
        <v>1.5507707902279709E-3</v>
      </c>
    </row>
    <row r="1259" spans="1:21" x14ac:dyDescent="0.25">
      <c r="A1259">
        <v>100163</v>
      </c>
      <c r="B1259" s="2">
        <v>0.31781999999999999</v>
      </c>
      <c r="C1259" s="2">
        <v>1.49E-3</v>
      </c>
      <c r="D1259" s="2">
        <v>21.5823</v>
      </c>
      <c r="E1259" s="2">
        <v>8.4610500000000005E-2</v>
      </c>
      <c r="F1259" s="2">
        <v>0.29458000000000001</v>
      </c>
      <c r="G1259" s="2">
        <v>0.46377000000000002</v>
      </c>
      <c r="H1259" s="2">
        <v>-7.5805999999999998E-2</v>
      </c>
      <c r="I1259" s="2">
        <v>5.1351000000000001E-2</v>
      </c>
      <c r="J1259" s="2">
        <f t="shared" si="211"/>
        <v>0.59973150000000008</v>
      </c>
      <c r="K1259" s="2">
        <f t="shared" si="220"/>
        <v>41.055876040000001</v>
      </c>
      <c r="L1259" s="2">
        <f t="shared" si="212"/>
        <v>1626.2046853477079</v>
      </c>
      <c r="M1259" s="1">
        <f t="shared" si="213"/>
        <v>4.6777476686348337E+25</v>
      </c>
      <c r="N1259" s="2">
        <f t="shared" si="221"/>
        <v>1515.9547773085333</v>
      </c>
      <c r="O1259" s="2">
        <f t="shared" si="214"/>
        <v>40.903431229902665</v>
      </c>
      <c r="P1259" s="2">
        <f t="shared" si="215"/>
        <v>0.1524448100973359</v>
      </c>
      <c r="Q1259" s="2">
        <f t="shared" si="216"/>
        <v>6.4611759379104544E-2</v>
      </c>
      <c r="R1259" s="2">
        <v>1717.9102641550326</v>
      </c>
      <c r="S1259" s="2">
        <f t="shared" si="217"/>
        <v>41.175002372563036</v>
      </c>
      <c r="T1259" s="2">
        <f t="shared" si="218"/>
        <v>-0.11912633256303451</v>
      </c>
      <c r="U1259" s="2">
        <f t="shared" si="219"/>
        <v>3.9454979610975265E-2</v>
      </c>
    </row>
    <row r="1260" spans="1:21" x14ac:dyDescent="0.25">
      <c r="A1260">
        <v>1345553</v>
      </c>
      <c r="B1260" s="2">
        <v>0.31803999999999999</v>
      </c>
      <c r="C1260" s="2">
        <v>1.2099999999999999E-3</v>
      </c>
      <c r="D1260" s="2">
        <v>21.456399999999999</v>
      </c>
      <c r="E1260" s="2">
        <v>3.8770800000000001E-2</v>
      </c>
      <c r="F1260" s="2">
        <v>0.15139</v>
      </c>
      <c r="G1260" s="2">
        <v>0.48452000000000001</v>
      </c>
      <c r="H1260" s="2">
        <v>-0.150532</v>
      </c>
      <c r="I1260" s="2">
        <v>3.1344999999999998E-2</v>
      </c>
      <c r="J1260" s="2">
        <f t="shared" si="211"/>
        <v>0.55463580000000001</v>
      </c>
      <c r="K1260" s="2">
        <f t="shared" si="220"/>
        <v>41.142819489999994</v>
      </c>
      <c r="L1260" s="2">
        <f t="shared" si="212"/>
        <v>1692.6372648230563</v>
      </c>
      <c r="M1260" s="1">
        <f t="shared" si="213"/>
        <v>4.6813227979038747E+25</v>
      </c>
      <c r="N1260" s="2">
        <f t="shared" si="221"/>
        <v>1517.1133977983127</v>
      </c>
      <c r="O1260" s="2">
        <f t="shared" si="214"/>
        <v>40.905090218361735</v>
      </c>
      <c r="P1260" s="2">
        <f t="shared" si="215"/>
        <v>0.23772927163825841</v>
      </c>
      <c r="Q1260" s="2">
        <f t="shared" si="216"/>
        <v>0.18371707509889243</v>
      </c>
      <c r="R1260" s="2">
        <v>1719.2846762954048</v>
      </c>
      <c r="S1260" s="2">
        <f t="shared" si="217"/>
        <v>41.176738961993017</v>
      </c>
      <c r="T1260" s="2">
        <f t="shared" si="218"/>
        <v>-3.3919471993023365E-2</v>
      </c>
      <c r="U1260" s="2">
        <f t="shared" si="219"/>
        <v>3.7400927248066856E-3</v>
      </c>
    </row>
    <row r="1261" spans="1:21" x14ac:dyDescent="0.25">
      <c r="A1261">
        <v>80646</v>
      </c>
      <c r="B1261" s="2">
        <v>0.31822</v>
      </c>
      <c r="C1261" s="2">
        <v>1.49E-3</v>
      </c>
      <c r="D1261" s="2">
        <v>21.6907</v>
      </c>
      <c r="E1261" s="2">
        <v>5.3710899999999999E-2</v>
      </c>
      <c r="F1261" s="2">
        <v>-1.04365</v>
      </c>
      <c r="G1261" s="2">
        <v>0.27178000000000002</v>
      </c>
      <c r="H1261" s="2">
        <v>-8.9681999999999998E-2</v>
      </c>
      <c r="I1261" s="2">
        <v>3.7982000000000002E-2</v>
      </c>
      <c r="J1261" s="2">
        <f t="shared" si="211"/>
        <v>0.36347290000000004</v>
      </c>
      <c r="K1261" s="2">
        <f t="shared" si="220"/>
        <v>41.01098811</v>
      </c>
      <c r="L1261" s="2">
        <f t="shared" si="212"/>
        <v>1592.9334129214199</v>
      </c>
      <c r="M1261" s="1">
        <f t="shared" si="213"/>
        <v>4.6842482029554459E+25</v>
      </c>
      <c r="N1261" s="2">
        <f t="shared" si="221"/>
        <v>1518.0614570092077</v>
      </c>
      <c r="O1261" s="2">
        <f t="shared" si="214"/>
        <v>40.906446769192897</v>
      </c>
      <c r="P1261" s="2">
        <f t="shared" si="215"/>
        <v>0.10454134080710276</v>
      </c>
      <c r="Q1261" s="2">
        <f t="shared" si="216"/>
        <v>8.2724101666528813E-2</v>
      </c>
      <c r="R1261" s="2">
        <v>1720.4093614467542</v>
      </c>
      <c r="S1261" s="2">
        <f t="shared" si="217"/>
        <v>41.178158985306595</v>
      </c>
      <c r="T1261" s="2">
        <f t="shared" si="218"/>
        <v>-0.16717087530659569</v>
      </c>
      <c r="U1261" s="2">
        <f t="shared" si="219"/>
        <v>0.2115325285525641</v>
      </c>
    </row>
    <row r="1262" spans="1:21" x14ac:dyDescent="0.25">
      <c r="A1262">
        <v>550059</v>
      </c>
      <c r="B1262" s="2">
        <v>0.31850000000000001</v>
      </c>
      <c r="C1262" s="2">
        <v>1.49E-3</v>
      </c>
      <c r="D1262" s="2">
        <v>22.276700000000002</v>
      </c>
      <c r="E1262" s="2">
        <v>0.17247000000000001</v>
      </c>
      <c r="F1262" s="2">
        <v>-0.62168400000000001</v>
      </c>
      <c r="G1262" s="2">
        <v>0.50229999999999997</v>
      </c>
      <c r="H1262" s="2">
        <v>5.5375000000000001E-2</v>
      </c>
      <c r="I1262" s="2">
        <v>0.11618000000000001</v>
      </c>
      <c r="J1262" s="2">
        <f t="shared" si="211"/>
        <v>0.79095000000000004</v>
      </c>
      <c r="K1262" s="2">
        <f t="shared" si="220"/>
        <v>41.204988702000001</v>
      </c>
      <c r="L1262" s="2">
        <f t="shared" si="212"/>
        <v>1741.7978109311509</v>
      </c>
      <c r="M1262" s="1">
        <f t="shared" si="213"/>
        <v>4.6887993682680312E+25</v>
      </c>
      <c r="N1262" s="2">
        <f t="shared" si="221"/>
        <v>1519.536389238707</v>
      </c>
      <c r="O1262" s="2">
        <f t="shared" si="214"/>
        <v>40.908555524239532</v>
      </c>
      <c r="P1262" s="2">
        <f t="shared" si="215"/>
        <v>0.29643317776046985</v>
      </c>
      <c r="Q1262" s="2">
        <f t="shared" si="216"/>
        <v>0.14046093614168687</v>
      </c>
      <c r="R1262" s="2">
        <v>1722.1591687796251</v>
      </c>
      <c r="S1262" s="2">
        <f t="shared" si="217"/>
        <v>41.180366440954408</v>
      </c>
      <c r="T1262" s="2">
        <f t="shared" si="218"/>
        <v>2.4622261045593063E-2</v>
      </c>
      <c r="U1262" s="2">
        <f t="shared" si="219"/>
        <v>9.6907591964576797E-4</v>
      </c>
    </row>
    <row r="1263" spans="1:21" x14ac:dyDescent="0.25">
      <c r="A1263">
        <v>310188</v>
      </c>
      <c r="B1263" s="2">
        <v>0.31901000000000002</v>
      </c>
      <c r="C1263" s="2">
        <v>1.0059999999999999E-2</v>
      </c>
      <c r="D1263" s="2">
        <v>21.730899999999998</v>
      </c>
      <c r="E1263" s="2">
        <v>3.8588200000000003E-2</v>
      </c>
      <c r="F1263" s="2">
        <v>-0.21931400000000001</v>
      </c>
      <c r="G1263" s="2">
        <v>0.24038000000000001</v>
      </c>
      <c r="H1263" s="2">
        <v>-7.1328000000000003E-2</v>
      </c>
      <c r="I1263" s="2">
        <v>3.1282999999999998E-2</v>
      </c>
      <c r="J1263" s="2">
        <f t="shared" si="211"/>
        <v>0.3102512</v>
      </c>
      <c r="K1263" s="2">
        <f t="shared" si="220"/>
        <v>41.114917481999996</v>
      </c>
      <c r="L1263" s="2">
        <f t="shared" si="212"/>
        <v>1671.027112497525</v>
      </c>
      <c r="M1263" s="1">
        <f t="shared" si="213"/>
        <v>4.6970906643646922E+25</v>
      </c>
      <c r="N1263" s="2">
        <f t="shared" si="221"/>
        <v>1522.2234153072766</v>
      </c>
      <c r="O1263" s="2">
        <f t="shared" si="214"/>
        <v>40.91239199053814</v>
      </c>
      <c r="P1263" s="2">
        <f t="shared" si="215"/>
        <v>0.20252549146185572</v>
      </c>
      <c r="Q1263" s="2">
        <f t="shared" si="216"/>
        <v>0.42612052121323474</v>
      </c>
      <c r="R1263" s="2">
        <v>1725.3472468185948</v>
      </c>
      <c r="S1263" s="2">
        <f t="shared" si="217"/>
        <v>41.184382575887795</v>
      </c>
      <c r="T1263" s="2">
        <f t="shared" si="218"/>
        <v>-6.9465093887799867E-2</v>
      </c>
      <c r="U1263" s="2">
        <f t="shared" si="219"/>
        <v>5.0130993798177419E-2</v>
      </c>
    </row>
    <row r="1264" spans="1:21" x14ac:dyDescent="0.25">
      <c r="A1264">
        <v>440509</v>
      </c>
      <c r="B1264" s="2">
        <v>0.31901000000000002</v>
      </c>
      <c r="C1264" s="2">
        <v>1.0059999999999999E-2</v>
      </c>
      <c r="D1264" s="2">
        <v>21.469200000000001</v>
      </c>
      <c r="E1264" s="2">
        <v>8.3656999999999995E-2</v>
      </c>
      <c r="F1264" s="2">
        <v>-0.43824099999999999</v>
      </c>
      <c r="G1264" s="2">
        <v>0.65383000000000002</v>
      </c>
      <c r="H1264" s="2">
        <v>-9.3532000000000004E-2</v>
      </c>
      <c r="I1264" s="2">
        <v>6.1213999999999998E-2</v>
      </c>
      <c r="J1264" s="2">
        <f t="shared" si="211"/>
        <v>0.79870099999999999</v>
      </c>
      <c r="K1264" s="2">
        <f t="shared" si="220"/>
        <v>40.890533732999998</v>
      </c>
      <c r="L1264" s="2">
        <f t="shared" si="212"/>
        <v>1506.9774253670575</v>
      </c>
      <c r="M1264" s="1">
        <f t="shared" si="213"/>
        <v>4.6970906643646922E+25</v>
      </c>
      <c r="N1264" s="2">
        <f t="shared" si="221"/>
        <v>1522.2234153072766</v>
      </c>
      <c r="O1264" s="2">
        <f t="shared" si="214"/>
        <v>40.91239199053814</v>
      </c>
      <c r="P1264" s="2">
        <f t="shared" si="215"/>
        <v>-2.1858257538141856E-2</v>
      </c>
      <c r="Q1264" s="2">
        <f t="shared" si="216"/>
        <v>7.4896689310449888E-4</v>
      </c>
      <c r="R1264" s="2">
        <v>1725.3472468185948</v>
      </c>
      <c r="S1264" s="2">
        <f t="shared" si="217"/>
        <v>41.184382575887795</v>
      </c>
      <c r="T1264" s="2">
        <f t="shared" si="218"/>
        <v>-0.29384884288779745</v>
      </c>
      <c r="U1264" s="2">
        <f t="shared" si="219"/>
        <v>0.13535662386348887</v>
      </c>
    </row>
    <row r="1265" spans="1:21" x14ac:dyDescent="0.25">
      <c r="A1265">
        <v>170078</v>
      </c>
      <c r="B1265" s="2">
        <v>0.32096000000000002</v>
      </c>
      <c r="C1265" s="2">
        <v>1.49E-3</v>
      </c>
      <c r="D1265" s="2">
        <v>21.885999999999999</v>
      </c>
      <c r="E1265" s="2">
        <v>5.3910600000000003E-2</v>
      </c>
      <c r="F1265" s="2">
        <v>-1.1083000000000001</v>
      </c>
      <c r="G1265" s="2">
        <v>0.54359999999999997</v>
      </c>
      <c r="H1265" s="2">
        <v>-0.100745</v>
      </c>
      <c r="I1265" s="2">
        <v>4.3788000000000001E-2</v>
      </c>
      <c r="J1265" s="2">
        <f t="shared" si="211"/>
        <v>0.64129860000000005</v>
      </c>
      <c r="K1265" s="2">
        <f t="shared" si="220"/>
        <v>41.231411749999999</v>
      </c>
      <c r="L1265" s="2">
        <f t="shared" si="212"/>
        <v>1763.1219409868077</v>
      </c>
      <c r="M1265" s="1">
        <f t="shared" si="213"/>
        <v>4.728812581071619E+25</v>
      </c>
      <c r="N1265" s="2">
        <f t="shared" si="221"/>
        <v>1532.503788380774</v>
      </c>
      <c r="O1265" s="2">
        <f t="shared" si="214"/>
        <v>40.927007783883198</v>
      </c>
      <c r="P1265" s="2">
        <f t="shared" si="215"/>
        <v>0.30440396611680143</v>
      </c>
      <c r="Q1265" s="2">
        <f t="shared" si="216"/>
        <v>0.22530977277107053</v>
      </c>
      <c r="R1265" s="2">
        <v>1737.5480045366351</v>
      </c>
      <c r="S1265" s="2">
        <f t="shared" si="217"/>
        <v>41.19968406002981</v>
      </c>
      <c r="T1265" s="2">
        <f t="shared" si="218"/>
        <v>3.1727689970189488E-2</v>
      </c>
      <c r="U1265" s="2">
        <f t="shared" si="219"/>
        <v>2.4476894875641491E-3</v>
      </c>
    </row>
    <row r="1266" spans="1:21" x14ac:dyDescent="0.25">
      <c r="A1266">
        <v>330128</v>
      </c>
      <c r="B1266" s="2">
        <v>0.32103999999999999</v>
      </c>
      <c r="C1266" s="2">
        <v>1.49E-3</v>
      </c>
      <c r="D1266" s="2">
        <v>21.417200000000001</v>
      </c>
      <c r="E1266" s="2">
        <v>3.87138E-2</v>
      </c>
      <c r="F1266" s="2">
        <v>0.40814</v>
      </c>
      <c r="G1266" s="2">
        <v>0.39417000000000002</v>
      </c>
      <c r="H1266" s="2">
        <v>-8.9221999999999996E-2</v>
      </c>
      <c r="I1266" s="2">
        <v>3.1990999999999999E-2</v>
      </c>
      <c r="J1266" s="2">
        <f t="shared" si="211"/>
        <v>0.46487480000000003</v>
      </c>
      <c r="K1266" s="2">
        <f t="shared" si="220"/>
        <v>40.949461440000007</v>
      </c>
      <c r="L1266" s="2">
        <f t="shared" si="212"/>
        <v>1548.432535170838</v>
      </c>
      <c r="M1266" s="1">
        <f t="shared" si="213"/>
        <v>4.7301146660812867E+25</v>
      </c>
      <c r="N1266" s="2">
        <f t="shared" si="221"/>
        <v>1532.9257653942209</v>
      </c>
      <c r="O1266" s="2">
        <f t="shared" si="214"/>
        <v>40.927605619476459</v>
      </c>
      <c r="P1266" s="2">
        <f t="shared" si="215"/>
        <v>2.1855820523548175E-2</v>
      </c>
      <c r="Q1266" s="2">
        <f t="shared" si="216"/>
        <v>2.2103559769622604E-3</v>
      </c>
      <c r="R1266" s="2">
        <v>1738.0489220484794</v>
      </c>
      <c r="S1266" s="2">
        <f t="shared" si="217"/>
        <v>41.200309983338485</v>
      </c>
      <c r="T1266" s="2">
        <f t="shared" si="218"/>
        <v>-0.25084854333847773</v>
      </c>
      <c r="U1266" s="2">
        <f t="shared" si="219"/>
        <v>0.29117303806103267</v>
      </c>
    </row>
    <row r="1267" spans="1:21" x14ac:dyDescent="0.25">
      <c r="A1267">
        <v>1266657</v>
      </c>
      <c r="B1267" s="2">
        <v>0.32118000000000002</v>
      </c>
      <c r="C1267" s="2">
        <v>5.1200000000000004E-3</v>
      </c>
      <c r="D1267" s="2">
        <v>22.113199999999999</v>
      </c>
      <c r="E1267" s="2">
        <v>6.1614299999999997E-2</v>
      </c>
      <c r="F1267" s="2">
        <v>0.35082000000000002</v>
      </c>
      <c r="G1267" s="2">
        <v>0.71521000000000001</v>
      </c>
      <c r="H1267" s="2">
        <v>5.2518000000000002E-2</v>
      </c>
      <c r="I1267" s="2">
        <v>4.2988999999999999E-2</v>
      </c>
      <c r="J1267" s="2">
        <f t="shared" si="211"/>
        <v>0.81981330000000008</v>
      </c>
      <c r="K1267" s="2">
        <f t="shared" si="220"/>
        <v>41.193389199999999</v>
      </c>
      <c r="L1267" s="2">
        <f t="shared" si="212"/>
        <v>1732.5183374489375</v>
      </c>
      <c r="M1267" s="1">
        <f t="shared" si="213"/>
        <v>4.7323934423748065E+25</v>
      </c>
      <c r="N1267" s="2">
        <f t="shared" si="221"/>
        <v>1533.6642664963094</v>
      </c>
      <c r="O1267" s="2">
        <f t="shared" si="214"/>
        <v>40.928651494394138</v>
      </c>
      <c r="P1267" s="2">
        <f t="shared" si="215"/>
        <v>0.26473770560586019</v>
      </c>
      <c r="Q1267" s="2">
        <f t="shared" si="216"/>
        <v>0.1042801583398198</v>
      </c>
      <c r="R1267" s="2">
        <v>1738.9255984849476</v>
      </c>
      <c r="S1267" s="2">
        <f t="shared" si="217"/>
        <v>41.201405003576888</v>
      </c>
      <c r="T1267" s="2">
        <f t="shared" si="218"/>
        <v>-8.0158035768889135E-3</v>
      </c>
      <c r="U1267" s="2">
        <f t="shared" si="219"/>
        <v>9.5601391507675273E-5</v>
      </c>
    </row>
    <row r="1268" spans="1:21" x14ac:dyDescent="0.25">
      <c r="A1268">
        <v>120085</v>
      </c>
      <c r="B1268" s="2">
        <v>0.32206000000000001</v>
      </c>
      <c r="C1268" s="2">
        <v>1.49E-3</v>
      </c>
      <c r="D1268" s="2">
        <v>21.863900000000001</v>
      </c>
      <c r="E1268" s="2">
        <v>5.0029499999999998E-2</v>
      </c>
      <c r="F1268" s="2">
        <v>-2.2816399999999999</v>
      </c>
      <c r="G1268" s="2">
        <v>0.32830999999999999</v>
      </c>
      <c r="H1268" s="2">
        <v>4.2623000000000001E-2</v>
      </c>
      <c r="I1268" s="2">
        <v>4.2380000000000001E-2</v>
      </c>
      <c r="J1268" s="2">
        <f t="shared" si="211"/>
        <v>0.42071950000000002</v>
      </c>
      <c r="K1268" s="2">
        <f t="shared" si="220"/>
        <v>40.588088929999998</v>
      </c>
      <c r="L1268" s="2">
        <f t="shared" si="212"/>
        <v>1311.0455658199999</v>
      </c>
      <c r="M1268" s="1">
        <f t="shared" si="213"/>
        <v>4.7467208938059367E+25</v>
      </c>
      <c r="N1268" s="2">
        <f t="shared" si="221"/>
        <v>1538.3074772854061</v>
      </c>
      <c r="O1268" s="2">
        <f t="shared" si="214"/>
        <v>40.935215755161586</v>
      </c>
      <c r="P1268" s="2">
        <f t="shared" si="215"/>
        <v>-0.34712682516158821</v>
      </c>
      <c r="Q1268" s="2">
        <f t="shared" si="216"/>
        <v>0.68075535946149557</v>
      </c>
      <c r="R1268" s="2">
        <v>1744.4381981637443</v>
      </c>
      <c r="S1268" s="2">
        <f t="shared" si="217"/>
        <v>41.208277939508505</v>
      </c>
      <c r="T1268" s="2">
        <f t="shared" si="218"/>
        <v>-0.62018900950850764</v>
      </c>
      <c r="U1268" s="2">
        <f t="shared" si="219"/>
        <v>2.1730156202229245</v>
      </c>
    </row>
    <row r="1269" spans="1:21" x14ac:dyDescent="0.25">
      <c r="A1269">
        <v>580104</v>
      </c>
      <c r="B1269" s="2">
        <v>0.32223000000000002</v>
      </c>
      <c r="C1269" s="2">
        <v>1.2099999999999999E-3</v>
      </c>
      <c r="D1269" s="2">
        <v>21.5566</v>
      </c>
      <c r="E1269" s="2">
        <v>4.55249E-2</v>
      </c>
      <c r="F1269" s="2">
        <v>-0.73356399999999999</v>
      </c>
      <c r="G1269" s="2">
        <v>0.25118000000000001</v>
      </c>
      <c r="H1269" s="2">
        <v>-5.6952999999999997E-2</v>
      </c>
      <c r="I1269" s="2">
        <v>3.5399E-2</v>
      </c>
      <c r="J1269" s="2">
        <f t="shared" si="211"/>
        <v>0.33210390000000001</v>
      </c>
      <c r="K1269" s="2">
        <f t="shared" si="220"/>
        <v>40.820028981999997</v>
      </c>
      <c r="L1269" s="2">
        <f t="shared" si="212"/>
        <v>1458.8337307677425</v>
      </c>
      <c r="M1269" s="1">
        <f t="shared" si="213"/>
        <v>4.7494894352692798E+25</v>
      </c>
      <c r="N1269" s="2">
        <f t="shared" si="221"/>
        <v>1539.2047004694768</v>
      </c>
      <c r="O1269" s="2">
        <f t="shared" si="214"/>
        <v>40.936481904786383</v>
      </c>
      <c r="P1269" s="2">
        <f t="shared" si="215"/>
        <v>-0.11645292278638664</v>
      </c>
      <c r="Q1269" s="2">
        <f t="shared" si="216"/>
        <v>0.12295688010026329</v>
      </c>
      <c r="R1269" s="2">
        <v>1745.5035420571589</v>
      </c>
      <c r="S1269" s="2">
        <f t="shared" si="217"/>
        <v>41.209603672208502</v>
      </c>
      <c r="T1269" s="2">
        <f t="shared" si="218"/>
        <v>-0.3895746902085051</v>
      </c>
      <c r="U1269" s="2">
        <f t="shared" si="219"/>
        <v>1.3760477882297595</v>
      </c>
    </row>
    <row r="1270" spans="1:21" x14ac:dyDescent="0.25">
      <c r="A1270">
        <v>1261579</v>
      </c>
      <c r="B1270" s="2">
        <v>0.32223000000000002</v>
      </c>
      <c r="C1270" s="2">
        <v>1.2099999999999999E-3</v>
      </c>
      <c r="D1270" s="2">
        <v>21.619499999999999</v>
      </c>
      <c r="E1270" s="2">
        <v>3.09311E-2</v>
      </c>
      <c r="F1270" s="2">
        <v>-0.170571</v>
      </c>
      <c r="G1270" s="2">
        <v>0.11094</v>
      </c>
      <c r="H1270" s="2">
        <v>-8.6580000000000008E-3</v>
      </c>
      <c r="I1270" s="2">
        <v>2.3805E-2</v>
      </c>
      <c r="J1270" s="2">
        <f t="shared" si="211"/>
        <v>0.16567609999999999</v>
      </c>
      <c r="K1270" s="2">
        <f t="shared" si="220"/>
        <v>40.814525602999993</v>
      </c>
      <c r="L1270" s="2">
        <f t="shared" si="212"/>
        <v>1455.1411442353372</v>
      </c>
      <c r="M1270" s="1">
        <f t="shared" si="213"/>
        <v>4.7494894352692798E+25</v>
      </c>
      <c r="N1270" s="2">
        <f t="shared" si="221"/>
        <v>1539.2047004694768</v>
      </c>
      <c r="O1270" s="2">
        <f t="shared" si="214"/>
        <v>40.936481904786383</v>
      </c>
      <c r="P1270" s="2">
        <f t="shared" si="215"/>
        <v>-0.1219563017863905</v>
      </c>
      <c r="Q1270" s="2">
        <f t="shared" si="216"/>
        <v>0.54186208917814926</v>
      </c>
      <c r="R1270" s="2">
        <v>1745.5035420571589</v>
      </c>
      <c r="S1270" s="2">
        <f t="shared" si="217"/>
        <v>41.209603672208502</v>
      </c>
      <c r="T1270" s="2">
        <f t="shared" si="218"/>
        <v>-0.39507806920850896</v>
      </c>
      <c r="U1270" s="2">
        <f t="shared" si="219"/>
        <v>5.6865140929792037</v>
      </c>
    </row>
    <row r="1271" spans="1:21" x14ac:dyDescent="0.25">
      <c r="A1271">
        <v>7475</v>
      </c>
      <c r="B1271" s="2">
        <v>0.32275999999999999</v>
      </c>
      <c r="C1271" s="2">
        <v>5.1200000000000004E-3</v>
      </c>
      <c r="D1271" s="2">
        <v>21.278500000000001</v>
      </c>
      <c r="E1271" s="2">
        <v>4.3540099999999998E-2</v>
      </c>
      <c r="F1271" s="2">
        <v>0.68820999999999999</v>
      </c>
      <c r="G1271" s="2">
        <v>0.59901000000000004</v>
      </c>
      <c r="H1271" s="2">
        <v>-0.17028099999999999</v>
      </c>
      <c r="I1271" s="2">
        <v>4.0757000000000002E-2</v>
      </c>
      <c r="J1271" s="2">
        <f t="shared" si="211"/>
        <v>0.68330710000000006</v>
      </c>
      <c r="K1271" s="2">
        <f t="shared" si="220"/>
        <v>41.105646399999998</v>
      </c>
      <c r="L1271" s="2">
        <f t="shared" si="212"/>
        <v>1663.9078857618888</v>
      </c>
      <c r="M1271" s="1">
        <f t="shared" si="213"/>
        <v>4.7581223039772533E+25</v>
      </c>
      <c r="N1271" s="2">
        <f t="shared" si="221"/>
        <v>1542.0024226825583</v>
      </c>
      <c r="O1271" s="2">
        <f t="shared" si="214"/>
        <v>40.940425280237598</v>
      </c>
      <c r="P1271" s="2">
        <f t="shared" si="215"/>
        <v>0.16522111976239984</v>
      </c>
      <c r="Q1271" s="2">
        <f t="shared" si="216"/>
        <v>5.846544447893505E-2</v>
      </c>
      <c r="R1271" s="2">
        <v>1748.8257596152939</v>
      </c>
      <c r="S1271" s="2">
        <f t="shared" si="217"/>
        <v>41.213732708322013</v>
      </c>
      <c r="T1271" s="2">
        <f t="shared" si="218"/>
        <v>-0.10808630832201516</v>
      </c>
      <c r="U1271" s="2">
        <f t="shared" si="219"/>
        <v>2.5021278734365417E-2</v>
      </c>
    </row>
    <row r="1272" spans="1:21" x14ac:dyDescent="0.25">
      <c r="A1272" t="s">
        <v>26</v>
      </c>
      <c r="B1272" s="2">
        <v>0.32446000000000003</v>
      </c>
      <c r="C1272" s="2">
        <v>1.49E-3</v>
      </c>
      <c r="D1272" s="2">
        <v>21.725200000000001</v>
      </c>
      <c r="E1272" s="2">
        <v>2.70228E-2</v>
      </c>
      <c r="F1272" s="2">
        <v>-0.15645700000000001</v>
      </c>
      <c r="G1272" s="2">
        <v>8.3746000000000001E-2</v>
      </c>
      <c r="H1272" s="2">
        <v>-4.6011000000000003E-2</v>
      </c>
      <c r="I1272" s="2">
        <v>2.2127999999999998E-2</v>
      </c>
      <c r="J1272" s="2">
        <f t="shared" si="211"/>
        <v>0.13289680000000001</v>
      </c>
      <c r="K1272" s="2">
        <f t="shared" si="220"/>
        <v>41.039215251000002</v>
      </c>
      <c r="L1272" s="2">
        <f t="shared" si="212"/>
        <v>1613.7752487593154</v>
      </c>
      <c r="M1272" s="1">
        <f t="shared" si="213"/>
        <v>4.7858282917845235E+25</v>
      </c>
      <c r="N1272" s="2">
        <f t="shared" si="221"/>
        <v>1550.9813218348379</v>
      </c>
      <c r="O1272" s="2">
        <f t="shared" si="214"/>
        <v>40.953032838607335</v>
      </c>
      <c r="P1272" s="2">
        <f t="shared" si="215"/>
        <v>8.6182412392666663E-2</v>
      </c>
      <c r="Q1272" s="2">
        <f t="shared" si="216"/>
        <v>0.42054090561741048</v>
      </c>
      <c r="R1272" s="2">
        <v>1759.490619139631</v>
      </c>
      <c r="S1272" s="2">
        <f t="shared" si="217"/>
        <v>41.226934778513751</v>
      </c>
      <c r="T1272" s="2">
        <f t="shared" si="218"/>
        <v>-0.18771952751374954</v>
      </c>
      <c r="U1272" s="2">
        <f t="shared" si="219"/>
        <v>1.9952157174606977</v>
      </c>
    </row>
    <row r="1273" spans="1:21" x14ac:dyDescent="0.25">
      <c r="A1273">
        <v>50291</v>
      </c>
      <c r="B1273" s="2">
        <v>0.32547999999999999</v>
      </c>
      <c r="C1273" s="2">
        <v>1.49E-3</v>
      </c>
      <c r="D1273" s="2">
        <v>21.918299999999999</v>
      </c>
      <c r="E1273" s="2">
        <v>4.7217000000000002E-2</v>
      </c>
      <c r="F1273" s="2">
        <v>0.33582000000000001</v>
      </c>
      <c r="G1273" s="2">
        <v>0.38841999999999999</v>
      </c>
      <c r="H1273" s="2">
        <v>7.3239999999999998E-3</v>
      </c>
      <c r="I1273" s="2">
        <v>4.0193E-2</v>
      </c>
      <c r="J1273" s="2">
        <f t="shared" si="211"/>
        <v>0.47582999999999998</v>
      </c>
      <c r="K1273" s="2">
        <f t="shared" si="220"/>
        <v>41.137741419999998</v>
      </c>
      <c r="L1273" s="2">
        <f t="shared" si="212"/>
        <v>1688.6835935466327</v>
      </c>
      <c r="M1273" s="1">
        <f t="shared" si="213"/>
        <v>4.8024633248166518E+25</v>
      </c>
      <c r="N1273" s="2">
        <f t="shared" si="221"/>
        <v>1556.3723688904179</v>
      </c>
      <c r="O1273" s="2">
        <f t="shared" si="214"/>
        <v>40.960567559691739</v>
      </c>
      <c r="P1273" s="2">
        <f t="shared" si="215"/>
        <v>0.17717386030825821</v>
      </c>
      <c r="Q1273" s="2">
        <f t="shared" si="216"/>
        <v>0.13864226853023962</v>
      </c>
      <c r="R1273" s="2">
        <v>1765.8958857312405</v>
      </c>
      <c r="S1273" s="2">
        <f t="shared" si="217"/>
        <v>41.234825473599251</v>
      </c>
      <c r="T1273" s="2">
        <f t="shared" si="218"/>
        <v>-9.708405359925365E-2</v>
      </c>
      <c r="U1273" s="2">
        <f t="shared" si="219"/>
        <v>4.1628634270026339E-2</v>
      </c>
    </row>
    <row r="1274" spans="1:21" x14ac:dyDescent="0.25">
      <c r="A1274">
        <v>500301</v>
      </c>
      <c r="B1274" s="2">
        <v>0.3256</v>
      </c>
      <c r="C1274" s="2">
        <v>1.49E-3</v>
      </c>
      <c r="D1274" s="2">
        <v>22.325099999999999</v>
      </c>
      <c r="E1274" s="2">
        <v>6.4449599999999996E-2</v>
      </c>
      <c r="F1274" s="2">
        <v>0.72170000000000001</v>
      </c>
      <c r="G1274" s="2">
        <v>0.3755</v>
      </c>
      <c r="H1274" s="2">
        <v>0.184</v>
      </c>
      <c r="I1274" s="2">
        <v>4.6657999999999998E-2</v>
      </c>
      <c r="J1274" s="2">
        <f t="shared" si="211"/>
        <v>0.48660759999999997</v>
      </c>
      <c r="K1274" s="2">
        <f t="shared" si="220"/>
        <v>41.048269899999994</v>
      </c>
      <c r="L1274" s="2">
        <f t="shared" si="212"/>
        <v>1620.5184502031043</v>
      </c>
      <c r="M1274" s="1">
        <f t="shared" si="213"/>
        <v>4.8044209509376326E+25</v>
      </c>
      <c r="N1274" s="2">
        <f t="shared" si="221"/>
        <v>1557.0067923096597</v>
      </c>
      <c r="O1274" s="2">
        <f t="shared" si="214"/>
        <v>40.961452535724902</v>
      </c>
      <c r="P1274" s="2">
        <f t="shared" si="215"/>
        <v>8.6817364275091791E-2</v>
      </c>
      <c r="Q1274" s="2">
        <f t="shared" si="216"/>
        <v>3.183137641943995E-2</v>
      </c>
      <c r="R1274" s="2">
        <v>1766.6497592767648</v>
      </c>
      <c r="S1274" s="2">
        <f t="shared" si="217"/>
        <v>41.23575229283599</v>
      </c>
      <c r="T1274" s="2">
        <f t="shared" si="218"/>
        <v>-0.18748239283599588</v>
      </c>
      <c r="U1274" s="2">
        <f t="shared" si="219"/>
        <v>0.14844418865469264</v>
      </c>
    </row>
    <row r="1275" spans="1:21" x14ac:dyDescent="0.25">
      <c r="A1275">
        <v>18617</v>
      </c>
      <c r="B1275" s="2">
        <v>0.32579999999999998</v>
      </c>
      <c r="C1275" s="2">
        <v>1.1100000000000001E-3</v>
      </c>
      <c r="D1275" s="2">
        <v>21.7607</v>
      </c>
      <c r="E1275" s="2">
        <v>6.9739400000000007E-2</v>
      </c>
      <c r="F1275" s="2">
        <v>-0.18365899999999999</v>
      </c>
      <c r="G1275" s="2">
        <v>0.93193999999999999</v>
      </c>
      <c r="H1275" s="2">
        <v>-2.6384000000000001E-2</v>
      </c>
      <c r="I1275" s="2">
        <v>5.8351E-2</v>
      </c>
      <c r="J1275" s="2">
        <f t="shared" si="211"/>
        <v>1.0600304</v>
      </c>
      <c r="K1275" s="2">
        <f t="shared" si="220"/>
        <v>41.009284046999994</v>
      </c>
      <c r="L1275" s="2">
        <f t="shared" si="212"/>
        <v>1591.6838487679572</v>
      </c>
      <c r="M1275" s="1">
        <f t="shared" si="213"/>
        <v>4.8076839245716471E+25</v>
      </c>
      <c r="N1275" s="2">
        <f t="shared" si="221"/>
        <v>1558.0642500476824</v>
      </c>
      <c r="O1275" s="2">
        <f t="shared" si="214"/>
        <v>40.96292681374895</v>
      </c>
      <c r="P1275" s="2">
        <f t="shared" si="215"/>
        <v>4.6357233251043795E-2</v>
      </c>
      <c r="Q1275" s="2">
        <f t="shared" si="216"/>
        <v>1.9124864871797001E-3</v>
      </c>
      <c r="R1275" s="2">
        <v>1767.9063614276113</v>
      </c>
      <c r="S1275" s="2">
        <f t="shared" si="217"/>
        <v>41.237296292660623</v>
      </c>
      <c r="T1275" s="2">
        <f t="shared" si="218"/>
        <v>-0.22801224566062928</v>
      </c>
      <c r="U1275" s="2">
        <f t="shared" si="219"/>
        <v>4.6267890935750434E-2</v>
      </c>
    </row>
    <row r="1276" spans="1:21" x14ac:dyDescent="0.25">
      <c r="A1276">
        <v>1305626</v>
      </c>
      <c r="B1276" s="2">
        <v>0.32580999999999999</v>
      </c>
      <c r="C1276" s="2">
        <v>1.2099999999999999E-3</v>
      </c>
      <c r="D1276" s="2">
        <v>21.5944</v>
      </c>
      <c r="E1276" s="2">
        <v>2.91966E-2</v>
      </c>
      <c r="F1276" s="2">
        <v>-0.31759999999999999</v>
      </c>
      <c r="G1276" s="2">
        <v>0.10002</v>
      </c>
      <c r="H1276" s="2">
        <v>-0.10959099999999999</v>
      </c>
      <c r="I1276" s="2">
        <v>2.3182000000000001E-2</v>
      </c>
      <c r="J1276" s="2">
        <f t="shared" si="211"/>
        <v>0.1523986</v>
      </c>
      <c r="K1276" s="2">
        <f t="shared" si="220"/>
        <v>41.08373263</v>
      </c>
      <c r="L1276" s="2">
        <f t="shared" si="212"/>
        <v>1647.2007297005446</v>
      </c>
      <c r="M1276" s="1">
        <f t="shared" si="213"/>
        <v>4.8078470818959952E+25</v>
      </c>
      <c r="N1276" s="2">
        <f t="shared" si="221"/>
        <v>1558.1171257354747</v>
      </c>
      <c r="O1276" s="2">
        <f t="shared" si="214"/>
        <v>40.963000505285699</v>
      </c>
      <c r="P1276" s="2">
        <f t="shared" si="215"/>
        <v>0.12073212471430139</v>
      </c>
      <c r="Q1276" s="2">
        <f t="shared" si="216"/>
        <v>0.62760115263239513</v>
      </c>
      <c r="R1276" s="2">
        <v>1767.9691963330324</v>
      </c>
      <c r="S1276" s="2">
        <f t="shared" si="217"/>
        <v>41.237373469733896</v>
      </c>
      <c r="T1276" s="2">
        <f t="shared" si="218"/>
        <v>-0.15364083973389597</v>
      </c>
      <c r="U1276" s="2">
        <f t="shared" si="219"/>
        <v>1.0163689514187513</v>
      </c>
    </row>
    <row r="1277" spans="1:21" x14ac:dyDescent="0.25">
      <c r="A1277">
        <v>1308326</v>
      </c>
      <c r="B1277" s="2">
        <v>0.32632</v>
      </c>
      <c r="C1277" s="2">
        <v>1.2099999999999999E-3</v>
      </c>
      <c r="D1277" s="2">
        <v>21.4709</v>
      </c>
      <c r="E1277" s="2">
        <v>3.8834E-2</v>
      </c>
      <c r="F1277" s="2">
        <v>0.41023999999999999</v>
      </c>
      <c r="G1277" s="2">
        <v>0.19847000000000001</v>
      </c>
      <c r="H1277" s="2">
        <v>-0.120744</v>
      </c>
      <c r="I1277" s="2">
        <v>2.7635E-2</v>
      </c>
      <c r="J1277" s="2">
        <f t="shared" si="211"/>
        <v>0.26493900000000004</v>
      </c>
      <c r="K1277" s="2">
        <f t="shared" si="220"/>
        <v>41.102134</v>
      </c>
      <c r="L1277" s="2">
        <f t="shared" si="212"/>
        <v>1661.2186570451556</v>
      </c>
      <c r="M1277" s="1">
        <f t="shared" si="213"/>
        <v>4.8161691965430454E+25</v>
      </c>
      <c r="N1277" s="2">
        <f t="shared" si="221"/>
        <v>1560.8141394160325</v>
      </c>
      <c r="O1277" s="2">
        <f t="shared" si="214"/>
        <v>40.966755953391001</v>
      </c>
      <c r="P1277" s="2">
        <f t="shared" si="215"/>
        <v>0.13537804660899866</v>
      </c>
      <c r="Q1277" s="2">
        <f t="shared" si="216"/>
        <v>0.26109869495091104</v>
      </c>
      <c r="R1277" s="2">
        <v>1771.1743822272645</v>
      </c>
      <c r="S1277" s="2">
        <f t="shared" si="217"/>
        <v>41.241306610328508</v>
      </c>
      <c r="T1277" s="2">
        <f t="shared" si="218"/>
        <v>-0.13917261032850803</v>
      </c>
      <c r="U1277" s="2">
        <f t="shared" si="219"/>
        <v>0.27594069920513625</v>
      </c>
    </row>
    <row r="1278" spans="1:21" x14ac:dyDescent="0.25">
      <c r="A1278">
        <v>14456</v>
      </c>
      <c r="B1278" s="2">
        <v>0.32804</v>
      </c>
      <c r="C1278" s="2">
        <v>1.1100000000000001E-3</v>
      </c>
      <c r="D1278" s="2">
        <v>21.601199999999999</v>
      </c>
      <c r="E1278" s="2">
        <v>7.1682599999999999E-2</v>
      </c>
      <c r="F1278" s="2">
        <v>-4.895E-2</v>
      </c>
      <c r="G1278" s="2">
        <v>0.57986000000000004</v>
      </c>
      <c r="H1278" s="2">
        <v>-1.9949999999999999E-2</v>
      </c>
      <c r="I1278" s="2">
        <v>5.0874999999999997E-2</v>
      </c>
      <c r="J1278" s="2">
        <f t="shared" si="211"/>
        <v>0.70241760000000009</v>
      </c>
      <c r="K1278" s="2">
        <f t="shared" si="220"/>
        <v>40.849447850000004</v>
      </c>
      <c r="L1278" s="2">
        <f t="shared" si="212"/>
        <v>1478.7323364762449</v>
      </c>
      <c r="M1278" s="1">
        <f t="shared" si="213"/>
        <v>4.8442517016591649E+25</v>
      </c>
      <c r="N1278" s="2">
        <f t="shared" si="221"/>
        <v>1569.9150595180347</v>
      </c>
      <c r="O1278" s="2">
        <f t="shared" si="214"/>
        <v>40.97938077739478</v>
      </c>
      <c r="P1278" s="2">
        <f t="shared" si="215"/>
        <v>-0.12993292739477624</v>
      </c>
      <c r="Q1278" s="2">
        <f t="shared" si="216"/>
        <v>3.4217452792122793E-2</v>
      </c>
      <c r="R1278" s="2">
        <v>1781.9927809401318</v>
      </c>
      <c r="S1278" s="2">
        <f t="shared" si="217"/>
        <v>41.254529701634986</v>
      </c>
      <c r="T1278" s="2">
        <f t="shared" si="218"/>
        <v>-0.40508185163498212</v>
      </c>
      <c r="U1278" s="2">
        <f t="shared" si="219"/>
        <v>0.33257898476487047</v>
      </c>
    </row>
    <row r="1279" spans="1:21" x14ac:dyDescent="0.25">
      <c r="A1279">
        <v>50303</v>
      </c>
      <c r="B1279" s="2">
        <v>0.32841999999999999</v>
      </c>
      <c r="C1279" s="2">
        <v>1.49E-3</v>
      </c>
      <c r="D1279" s="2">
        <v>22.3705</v>
      </c>
      <c r="E1279" s="2">
        <v>6.2455999999999998E-2</v>
      </c>
      <c r="F1279" s="2">
        <v>0.6411</v>
      </c>
      <c r="G1279" s="2">
        <v>0.73945000000000005</v>
      </c>
      <c r="H1279" s="2">
        <v>0.18093000000000001</v>
      </c>
      <c r="I1279" s="2">
        <v>5.1388999999999997E-2</v>
      </c>
      <c r="J1279" s="2">
        <f t="shared" si="211"/>
        <v>0.85329500000000003</v>
      </c>
      <c r="K1279" s="2">
        <f t="shared" si="220"/>
        <v>41.091430799999998</v>
      </c>
      <c r="L1279" s="2">
        <f t="shared" si="212"/>
        <v>1653.0506473470864</v>
      </c>
      <c r="M1279" s="1">
        <f t="shared" si="213"/>
        <v>4.8504592523995323E+25</v>
      </c>
      <c r="N1279" s="2">
        <f t="shared" si="221"/>
        <v>1571.9267897067627</v>
      </c>
      <c r="O1279" s="2">
        <f t="shared" si="214"/>
        <v>40.982161577579419</v>
      </c>
      <c r="P1279" s="2">
        <f t="shared" si="215"/>
        <v>0.10926922242057913</v>
      </c>
      <c r="Q1279" s="2">
        <f t="shared" si="216"/>
        <v>1.6398242459697791E-2</v>
      </c>
      <c r="R1279" s="2">
        <v>1784.3847111558164</v>
      </c>
      <c r="S1279" s="2">
        <f t="shared" si="217"/>
        <v>41.257442467464827</v>
      </c>
      <c r="T1279" s="2">
        <f t="shared" si="218"/>
        <v>-0.16601166746482932</v>
      </c>
      <c r="U1279" s="2">
        <f t="shared" si="219"/>
        <v>3.7851127602146699E-2</v>
      </c>
    </row>
    <row r="1280" spans="1:21" x14ac:dyDescent="0.25">
      <c r="A1280">
        <v>530219</v>
      </c>
      <c r="B1280" s="2">
        <v>0.32847999999999999</v>
      </c>
      <c r="C1280" s="2">
        <v>1.0059999999999999E-2</v>
      </c>
      <c r="D1280" s="2">
        <v>21.9145</v>
      </c>
      <c r="E1280" s="2">
        <v>0.14065</v>
      </c>
      <c r="F1280" s="2">
        <v>-0.97148000000000001</v>
      </c>
      <c r="G1280" s="2">
        <v>0.45815</v>
      </c>
      <c r="H1280" s="2">
        <v>-0.1361</v>
      </c>
      <c r="I1280" s="2">
        <v>7.2104000000000001E-2</v>
      </c>
      <c r="J1280" s="2">
        <f t="shared" si="211"/>
        <v>0.67090399999999994</v>
      </c>
      <c r="K1280" s="2">
        <f t="shared" si="220"/>
        <v>41.390685439999999</v>
      </c>
      <c r="L1280" s="2">
        <f t="shared" si="212"/>
        <v>1897.3047238078391</v>
      </c>
      <c r="M1280" s="1">
        <f t="shared" si="213"/>
        <v>4.8514395002802361E+25</v>
      </c>
      <c r="N1280" s="2">
        <f t="shared" si="221"/>
        <v>1572.2444664099469</v>
      </c>
      <c r="O1280" s="2">
        <f t="shared" si="214"/>
        <v>40.982600374414744</v>
      </c>
      <c r="P1280" s="2">
        <f t="shared" si="215"/>
        <v>0.40808506558525437</v>
      </c>
      <c r="Q1280" s="2">
        <f t="shared" si="216"/>
        <v>0.36998203821934206</v>
      </c>
      <c r="R1280" s="2">
        <v>1784.7624444656062</v>
      </c>
      <c r="S1280" s="2">
        <f t="shared" si="217"/>
        <v>41.25790209405217</v>
      </c>
      <c r="T1280" s="2">
        <f t="shared" si="218"/>
        <v>0.13278334594782848</v>
      </c>
      <c r="U1280" s="2">
        <f t="shared" si="219"/>
        <v>3.9171161887139372E-2</v>
      </c>
    </row>
    <row r="1281" spans="1:21" x14ac:dyDescent="0.25">
      <c r="A1281">
        <v>430003</v>
      </c>
      <c r="B1281" s="2">
        <v>0.32851000000000002</v>
      </c>
      <c r="C1281" s="2">
        <v>1.49E-3</v>
      </c>
      <c r="D1281" s="2">
        <v>21.835000000000001</v>
      </c>
      <c r="E1281" s="2">
        <v>7.1326000000000001E-2</v>
      </c>
      <c r="F1281" s="2">
        <v>1.4416199999999999</v>
      </c>
      <c r="G1281" s="2">
        <v>0.40167999999999998</v>
      </c>
      <c r="H1281" s="2">
        <v>0.10222000000000001</v>
      </c>
      <c r="I1281" s="2">
        <v>4.7766999999999997E-2</v>
      </c>
      <c r="J1281" s="2">
        <f t="shared" si="211"/>
        <v>0.52077299999999993</v>
      </c>
      <c r="K1281" s="2">
        <f t="shared" si="220"/>
        <v>40.919969539999997</v>
      </c>
      <c r="L1281" s="2">
        <f t="shared" si="212"/>
        <v>1527.5446306870747</v>
      </c>
      <c r="M1281" s="1">
        <f t="shared" si="213"/>
        <v>4.8519296352934788E+25</v>
      </c>
      <c r="N1281" s="2">
        <f t="shared" si="221"/>
        <v>1572.4033083500185</v>
      </c>
      <c r="O1281" s="2">
        <f t="shared" si="214"/>
        <v>40.982819744541601</v>
      </c>
      <c r="P1281" s="2">
        <f t="shared" si="215"/>
        <v>-6.2850204541604171E-2</v>
      </c>
      <c r="Q1281" s="2">
        <f t="shared" si="216"/>
        <v>1.456520063497501E-2</v>
      </c>
      <c r="R1281" s="2">
        <v>1784.9513172676857</v>
      </c>
      <c r="S1281" s="2">
        <f t="shared" si="217"/>
        <v>41.258131878346589</v>
      </c>
      <c r="T1281" s="2">
        <f t="shared" si="218"/>
        <v>-0.33816233834659215</v>
      </c>
      <c r="U1281" s="2">
        <f t="shared" si="219"/>
        <v>0.42165140948954583</v>
      </c>
    </row>
    <row r="1282" spans="1:21" x14ac:dyDescent="0.25">
      <c r="A1282">
        <v>1337687</v>
      </c>
      <c r="B1282" s="2">
        <v>0.32868000000000003</v>
      </c>
      <c r="C1282" s="2">
        <v>1.2199999999999999E-3</v>
      </c>
      <c r="D1282" s="2">
        <v>21.3855</v>
      </c>
      <c r="E1282" s="2">
        <v>3.0126E-2</v>
      </c>
      <c r="F1282" s="2">
        <v>0.95057999999999998</v>
      </c>
      <c r="G1282" s="2">
        <v>0.15093999999999999</v>
      </c>
      <c r="H1282" s="2">
        <v>-0.135438</v>
      </c>
      <c r="I1282" s="2">
        <v>2.4503E-2</v>
      </c>
      <c r="J1282" s="2">
        <f t="shared" si="211"/>
        <v>0.205569</v>
      </c>
      <c r="K1282" s="2">
        <f t="shared" si="220"/>
        <v>41.142156200000002</v>
      </c>
      <c r="L1282" s="2">
        <f t="shared" si="212"/>
        <v>1692.120317007111</v>
      </c>
      <c r="M1282" s="1">
        <f t="shared" si="213"/>
        <v>4.8547072064560128E+25</v>
      </c>
      <c r="N1282" s="2">
        <f t="shared" si="221"/>
        <v>1573.3034578603035</v>
      </c>
      <c r="O1282" s="2">
        <f t="shared" si="214"/>
        <v>40.984062485855169</v>
      </c>
      <c r="P1282" s="2">
        <f t="shared" si="215"/>
        <v>0.15809371414483309</v>
      </c>
      <c r="Q1282" s="2">
        <f t="shared" si="216"/>
        <v>0.59144444712416322</v>
      </c>
      <c r="R1282" s="2">
        <v>1786.0216738798749</v>
      </c>
      <c r="S1282" s="2">
        <f t="shared" si="217"/>
        <v>41.259433624356475</v>
      </c>
      <c r="T1282" s="2">
        <f t="shared" si="218"/>
        <v>-0.11727742435647315</v>
      </c>
      <c r="U1282" s="2">
        <f t="shared" si="219"/>
        <v>0.32547196984444599</v>
      </c>
    </row>
    <row r="1283" spans="1:21" x14ac:dyDescent="0.25">
      <c r="A1283">
        <v>1306073</v>
      </c>
      <c r="B1283" s="2">
        <v>0.32868000000000003</v>
      </c>
      <c r="C1283" s="2">
        <v>1.2199999999999999E-3</v>
      </c>
      <c r="D1283" s="2">
        <v>21.933599999999998</v>
      </c>
      <c r="E1283" s="2">
        <v>3.8310400000000001E-2</v>
      </c>
      <c r="F1283" s="2">
        <v>-1.3256300000000001</v>
      </c>
      <c r="G1283" s="2">
        <v>0.19950999999999999</v>
      </c>
      <c r="H1283" s="2">
        <v>-4.1370999999999998E-2</v>
      </c>
      <c r="I1283" s="2">
        <v>3.0308000000000002E-2</v>
      </c>
      <c r="J1283" s="2">
        <f t="shared" si="211"/>
        <v>0.26812839999999999</v>
      </c>
      <c r="K1283" s="2">
        <f t="shared" si="220"/>
        <v>41.061223619999993</v>
      </c>
      <c r="L1283" s="2">
        <f t="shared" si="212"/>
        <v>1630.2143961491645</v>
      </c>
      <c r="M1283" s="1">
        <f t="shared" si="213"/>
        <v>4.8547072064560128E+25</v>
      </c>
      <c r="N1283" s="2">
        <f t="shared" si="221"/>
        <v>1573.3034578603035</v>
      </c>
      <c r="O1283" s="2">
        <f t="shared" si="214"/>
        <v>40.984062485855169</v>
      </c>
      <c r="P1283" s="2">
        <f t="shared" si="215"/>
        <v>7.7161134144823507E-2</v>
      </c>
      <c r="Q1283" s="2">
        <f t="shared" si="216"/>
        <v>8.2815489202061388E-2</v>
      </c>
      <c r="R1283" s="2">
        <v>1786.0216738798749</v>
      </c>
      <c r="S1283" s="2">
        <f t="shared" si="217"/>
        <v>41.259433624356475</v>
      </c>
      <c r="T1283" s="2">
        <f t="shared" si="218"/>
        <v>-0.19821000435648273</v>
      </c>
      <c r="U1283" s="2">
        <f t="shared" si="219"/>
        <v>0.54646897292494379</v>
      </c>
    </row>
    <row r="1284" spans="1:21" x14ac:dyDescent="0.25">
      <c r="A1284">
        <v>6924</v>
      </c>
      <c r="B1284" s="2">
        <v>0.32871</v>
      </c>
      <c r="C1284" s="2">
        <v>5.1200000000000004E-3</v>
      </c>
      <c r="D1284" s="2">
        <v>21.3887</v>
      </c>
      <c r="E1284" s="2">
        <v>4.8451899999999999E-2</v>
      </c>
      <c r="F1284" s="2">
        <v>0.96540999999999999</v>
      </c>
      <c r="G1284" s="2">
        <v>0.79342999999999997</v>
      </c>
      <c r="H1284" s="2">
        <v>-7.1776000000000006E-2</v>
      </c>
      <c r="I1284" s="2">
        <v>4.2958999999999997E-2</v>
      </c>
      <c r="J1284" s="2">
        <f t="shared" si="211"/>
        <v>0.88484089999999993</v>
      </c>
      <c r="K1284" s="2">
        <f t="shared" si="220"/>
        <v>40.948274150000003</v>
      </c>
      <c r="L1284" s="2">
        <f t="shared" si="212"/>
        <v>1547.5861343834047</v>
      </c>
      <c r="M1284" s="1">
        <f t="shared" si="213"/>
        <v>4.8551973906741746E+25</v>
      </c>
      <c r="N1284" s="2">
        <f t="shared" si="221"/>
        <v>1573.4623157466033</v>
      </c>
      <c r="O1284" s="2">
        <f t="shared" si="214"/>
        <v>40.984281730338068</v>
      </c>
      <c r="P1284" s="2">
        <f t="shared" si="215"/>
        <v>-3.6007580338065281E-2</v>
      </c>
      <c r="Q1284" s="2">
        <f t="shared" si="216"/>
        <v>1.6559891959960454E-3</v>
      </c>
      <c r="R1284" s="2">
        <v>1786.2105739984054</v>
      </c>
      <c r="S1284" s="2">
        <f t="shared" si="217"/>
        <v>41.259663279858948</v>
      </c>
      <c r="T1284" s="2">
        <f t="shared" si="218"/>
        <v>-0.31138912985894507</v>
      </c>
      <c r="U1284" s="2">
        <f t="shared" si="219"/>
        <v>0.12384444127937122</v>
      </c>
    </row>
    <row r="1285" spans="1:21" x14ac:dyDescent="0.25">
      <c r="A1285">
        <v>1316465</v>
      </c>
      <c r="B1285" s="2">
        <v>0.32906999999999997</v>
      </c>
      <c r="C1285" s="2">
        <v>1.2199999999999999E-3</v>
      </c>
      <c r="D1285" s="2">
        <v>21.708300000000001</v>
      </c>
      <c r="E1285" s="2">
        <v>2.8337399999999999E-2</v>
      </c>
      <c r="F1285" s="2">
        <v>0.43224000000000001</v>
      </c>
      <c r="G1285" s="2">
        <v>0.10403</v>
      </c>
      <c r="H1285" s="2">
        <v>-2.7196000000000001E-2</v>
      </c>
      <c r="I1285" s="2">
        <v>2.2870999999999999E-2</v>
      </c>
      <c r="J1285" s="2">
        <f t="shared" si="211"/>
        <v>0.1552384</v>
      </c>
      <c r="K1285" s="2">
        <f t="shared" si="220"/>
        <v>41.04996276</v>
      </c>
      <c r="L1285" s="2">
        <f t="shared" si="212"/>
        <v>1621.7822841157717</v>
      </c>
      <c r="M1285" s="1">
        <f t="shared" si="213"/>
        <v>4.8610801768228674E+25</v>
      </c>
      <c r="N1285" s="2">
        <f t="shared" si="221"/>
        <v>1575.3687968990162</v>
      </c>
      <c r="O1285" s="2">
        <f t="shared" si="214"/>
        <v>40.986911196053754</v>
      </c>
      <c r="P1285" s="2">
        <f t="shared" si="215"/>
        <v>6.3051563946245892E-2</v>
      </c>
      <c r="Q1285" s="2">
        <f t="shared" si="216"/>
        <v>0.16496560757783063</v>
      </c>
      <c r="R1285" s="2">
        <v>1788.4776949313357</v>
      </c>
      <c r="S1285" s="2">
        <f t="shared" si="217"/>
        <v>41.262417640991771</v>
      </c>
      <c r="T1285" s="2">
        <f t="shared" si="218"/>
        <v>-0.21245488099177123</v>
      </c>
      <c r="U1285" s="2">
        <f t="shared" si="219"/>
        <v>1.8729884980142877</v>
      </c>
    </row>
    <row r="1286" spans="1:21" x14ac:dyDescent="0.25">
      <c r="A1286">
        <v>13934</v>
      </c>
      <c r="B1286" s="2">
        <v>0.32940999999999998</v>
      </c>
      <c r="C1286" s="2">
        <v>1.1100000000000001E-3</v>
      </c>
      <c r="D1286" s="2">
        <v>21.966000000000001</v>
      </c>
      <c r="E1286" s="2">
        <v>9.2515200000000006E-2</v>
      </c>
      <c r="F1286" s="2">
        <v>-0.65462299999999995</v>
      </c>
      <c r="G1286" s="2">
        <v>0.88470000000000004</v>
      </c>
      <c r="H1286" s="2">
        <v>-8.8456999999999994E-2</v>
      </c>
      <c r="I1286" s="2">
        <v>7.3333999999999996E-2</v>
      </c>
      <c r="J1286" s="2">
        <f t="shared" si="211"/>
        <v>1.0505492000000001</v>
      </c>
      <c r="K1286" s="2">
        <f t="shared" si="220"/>
        <v>41.339640829000004</v>
      </c>
      <c r="L1286" s="2">
        <f t="shared" si="212"/>
        <v>1853.2250665600698</v>
      </c>
      <c r="M1286" s="1">
        <f t="shared" si="213"/>
        <v>4.8666371168278876E+25</v>
      </c>
      <c r="N1286" s="2">
        <f t="shared" si="221"/>
        <v>1577.1696785079821</v>
      </c>
      <c r="O1286" s="2">
        <f t="shared" si="214"/>
        <v>40.989392095292608</v>
      </c>
      <c r="P1286" s="2">
        <f t="shared" si="215"/>
        <v>0.35024873370739584</v>
      </c>
      <c r="Q1286" s="2">
        <f t="shared" si="216"/>
        <v>0.11115278658126054</v>
      </c>
      <c r="R1286" s="2">
        <v>1790.6194061533099</v>
      </c>
      <c r="S1286" s="2">
        <f t="shared" si="217"/>
        <v>41.265016434626823</v>
      </c>
      <c r="T1286" s="2">
        <f t="shared" si="218"/>
        <v>7.4624394373181246E-2</v>
      </c>
      <c r="U1286" s="2">
        <f t="shared" si="219"/>
        <v>5.0457862199434289E-3</v>
      </c>
    </row>
    <row r="1287" spans="1:21" x14ac:dyDescent="0.25">
      <c r="A1287">
        <v>540163</v>
      </c>
      <c r="B1287" s="2">
        <v>0.32951999999999998</v>
      </c>
      <c r="C1287" s="2">
        <v>1.49E-3</v>
      </c>
      <c r="D1287" s="2">
        <v>22.082000000000001</v>
      </c>
      <c r="E1287" s="2">
        <v>4.2930400000000001E-2</v>
      </c>
      <c r="F1287" s="2">
        <v>-0.236791</v>
      </c>
      <c r="G1287" s="2">
        <v>0.35653000000000001</v>
      </c>
      <c r="H1287" s="2">
        <v>3.9627000000000002E-2</v>
      </c>
      <c r="I1287" s="2">
        <v>3.3123E-2</v>
      </c>
      <c r="J1287" s="2">
        <f t="shared" ref="J1287:J1350" si="222">PeakMagnitudeError+StretchError+ColorError</f>
        <v>0.43258340000000001</v>
      </c>
      <c r="K1287" s="2">
        <f t="shared" si="220"/>
        <v>41.116159213000003</v>
      </c>
      <c r="L1287" s="2">
        <f t="shared" ref="L1287:L1350" si="223">10^((ObservedDistanceModuli-25)/5)</f>
        <v>1671.9829429948261</v>
      </c>
      <c r="M1287" s="1">
        <f t="shared" ref="M1287:M1350" si="224">-(RedShift*Age*(-2*InitialTangentVelocity+UniverseAcceleration*Age))/(2+RedShift)*(1+RedShift)</f>
        <v>4.8684351531362799E+25</v>
      </c>
      <c r="N1287" s="2">
        <f t="shared" si="221"/>
        <v>1577.7523823912543</v>
      </c>
      <c r="O1287" s="2">
        <f t="shared" ref="O1287:O1350" si="225">(LOG10(T2LuminousDistance)*5+25)</f>
        <v>40.990194223139454</v>
      </c>
      <c r="P1287" s="2">
        <f t="shared" ref="P1287:P1350" si="226">ObservedDistanceModuli-T2DistanceModuli</f>
        <v>0.12596498986054883</v>
      </c>
      <c r="Q1287" s="2">
        <f t="shared" ref="Q1287:Q1350" si="227">(ObservedDistanceModuli-T2DistanceModuli)^2/TotalError^2</f>
        <v>8.4793002258996372E-2</v>
      </c>
      <c r="R1287" s="2">
        <v>1791.3124252991672</v>
      </c>
      <c r="S1287" s="2">
        <f t="shared" ref="S1287:S1350" si="228">(LOG10(ΛCDMLuminousDistance)*5+25)</f>
        <v>41.26585669180875</v>
      </c>
      <c r="T1287" s="2">
        <f t="shared" ref="T1287:T1350" si="229">ObservedDistanceModuli-ΛCDMDistanceModuli</f>
        <v>-0.14969747880874706</v>
      </c>
      <c r="U1287" s="2">
        <f t="shared" ref="U1287:U1350" si="230">(ObservedDistanceModuli-ΛCDMDistanceModuli)^2/TotalError^2</f>
        <v>0.11975379154914337</v>
      </c>
    </row>
    <row r="1288" spans="1:21" x14ac:dyDescent="0.25">
      <c r="A1288">
        <v>1301933</v>
      </c>
      <c r="B1288" s="2">
        <v>0.32967999999999997</v>
      </c>
      <c r="C1288" s="2">
        <v>1.2199999999999999E-3</v>
      </c>
      <c r="D1288" s="2">
        <v>21.5731</v>
      </c>
      <c r="E1288" s="2">
        <v>2.9150300000000001E-2</v>
      </c>
      <c r="F1288" s="2">
        <v>-0.22492500000000001</v>
      </c>
      <c r="G1288" s="2">
        <v>8.7576000000000001E-2</v>
      </c>
      <c r="H1288" s="2">
        <v>-0.13295899999999999</v>
      </c>
      <c r="I1288" s="2">
        <v>2.2624999999999999E-2</v>
      </c>
      <c r="J1288" s="2">
        <f t="shared" si="222"/>
        <v>0.13935130000000001</v>
      </c>
      <c r="K1288" s="2">
        <f t="shared" si="220"/>
        <v>41.149197694999998</v>
      </c>
      <c r="L1288" s="2">
        <f t="shared" si="223"/>
        <v>1697.6163096081266</v>
      </c>
      <c r="M1288" s="1">
        <f t="shared" si="224"/>
        <v>4.8710506555987474E+25</v>
      </c>
      <c r="N1288" s="2">
        <f t="shared" si="221"/>
        <v>1578.6000090128496</v>
      </c>
      <c r="O1288" s="2">
        <f t="shared" si="225"/>
        <v>40.991360504744527</v>
      </c>
      <c r="P1288" s="2">
        <f t="shared" si="226"/>
        <v>0.15783719025547072</v>
      </c>
      <c r="Q1288" s="2">
        <f t="shared" si="227"/>
        <v>1.2829113082680859</v>
      </c>
      <c r="R1288" s="2">
        <v>1792.3205513685832</v>
      </c>
      <c r="S1288" s="2">
        <f t="shared" si="228"/>
        <v>41.267078422949773</v>
      </c>
      <c r="T1288" s="2">
        <f t="shared" si="229"/>
        <v>-0.11788072794977467</v>
      </c>
      <c r="U1288" s="2">
        <f t="shared" si="230"/>
        <v>0.71558885670351258</v>
      </c>
    </row>
    <row r="1289" spans="1:21" x14ac:dyDescent="0.25">
      <c r="A1289">
        <v>13830</v>
      </c>
      <c r="B1289" s="2">
        <v>0.32995000000000002</v>
      </c>
      <c r="C1289" s="2">
        <v>1.1100000000000001E-3</v>
      </c>
      <c r="D1289" s="2">
        <v>21.395499999999998</v>
      </c>
      <c r="E1289" s="2">
        <v>8.0278799999999997E-2</v>
      </c>
      <c r="F1289" s="2">
        <v>1.23542</v>
      </c>
      <c r="G1289" s="2">
        <v>0.64992000000000005</v>
      </c>
      <c r="H1289" s="2">
        <v>-1.8599999999999998E-2</v>
      </c>
      <c r="I1289" s="2">
        <v>5.4172999999999999E-2</v>
      </c>
      <c r="J1289" s="2">
        <f t="shared" si="222"/>
        <v>0.78437180000000006</v>
      </c>
      <c r="K1289" s="2">
        <f t="shared" si="220"/>
        <v>40.828324739999999</v>
      </c>
      <c r="L1289" s="2">
        <f t="shared" si="223"/>
        <v>1464.4176277222348</v>
      </c>
      <c r="M1289" s="1">
        <f t="shared" si="224"/>
        <v>4.8754647913745007E+25</v>
      </c>
      <c r="N1289" s="2">
        <f t="shared" si="221"/>
        <v>1580.0305329938267</v>
      </c>
      <c r="O1289" s="2">
        <f t="shared" si="225"/>
        <v>40.99332739737531</v>
      </c>
      <c r="P1289" s="2">
        <f t="shared" si="226"/>
        <v>-0.16500265737531095</v>
      </c>
      <c r="Q1289" s="2">
        <f t="shared" si="227"/>
        <v>4.4252512604860503E-2</v>
      </c>
      <c r="R1289" s="2">
        <v>1794.0220280186368</v>
      </c>
      <c r="S1289" s="2">
        <f t="shared" si="228"/>
        <v>41.269138856272278</v>
      </c>
      <c r="T1289" s="2">
        <f t="shared" si="229"/>
        <v>-0.44081411627227851</v>
      </c>
      <c r="U1289" s="2">
        <f t="shared" si="230"/>
        <v>0.31583993700575425</v>
      </c>
    </row>
    <row r="1290" spans="1:21" x14ac:dyDescent="0.25">
      <c r="A1290">
        <v>120369</v>
      </c>
      <c r="B1290" s="2">
        <v>0.33046999999999999</v>
      </c>
      <c r="C1290" s="2">
        <v>1.49E-3</v>
      </c>
      <c r="D1290" s="2">
        <v>21.7044</v>
      </c>
      <c r="E1290" s="2">
        <v>4.5171200000000002E-2</v>
      </c>
      <c r="F1290" s="2">
        <v>-0.223776</v>
      </c>
      <c r="G1290" s="2">
        <v>0.32789000000000001</v>
      </c>
      <c r="H1290" s="2">
        <v>-0.12732399999999999</v>
      </c>
      <c r="I1290" s="2">
        <v>3.1119000000000001E-2</v>
      </c>
      <c r="J1290" s="2">
        <f t="shared" si="222"/>
        <v>0.40418020000000004</v>
      </c>
      <c r="K1290" s="2">
        <f t="shared" si="220"/>
        <v>41.263029048</v>
      </c>
      <c r="L1290" s="2">
        <f t="shared" si="223"/>
        <v>1788.9813355714075</v>
      </c>
      <c r="M1290" s="1">
        <f t="shared" si="224"/>
        <v>4.8839677712365808E+25</v>
      </c>
      <c r="N1290" s="2">
        <f t="shared" si="221"/>
        <v>1582.7861610987177</v>
      </c>
      <c r="O1290" s="2">
        <f t="shared" si="225"/>
        <v>40.997111222043941</v>
      </c>
      <c r="P1290" s="2">
        <f t="shared" si="226"/>
        <v>0.26591782595605906</v>
      </c>
      <c r="Q1290" s="2">
        <f t="shared" si="227"/>
        <v>0.43285738761656761</v>
      </c>
      <c r="R1290" s="2">
        <v>1797.2998794263492</v>
      </c>
      <c r="S1290" s="2">
        <f t="shared" si="228"/>
        <v>41.27310272587475</v>
      </c>
      <c r="T1290" s="2">
        <f t="shared" si="229"/>
        <v>-1.0073677874750331E-2</v>
      </c>
      <c r="U1290" s="2">
        <f t="shared" si="230"/>
        <v>6.2119227994183513E-4</v>
      </c>
    </row>
    <row r="1291" spans="1:21" x14ac:dyDescent="0.25">
      <c r="A1291">
        <v>1338675</v>
      </c>
      <c r="B1291" s="2">
        <v>0.33056000000000002</v>
      </c>
      <c r="C1291" s="2">
        <v>1.2199999999999999E-3</v>
      </c>
      <c r="D1291" s="2">
        <v>22.0275</v>
      </c>
      <c r="E1291" s="2">
        <v>3.4232199999999997E-2</v>
      </c>
      <c r="F1291" s="2">
        <v>1.9909E-2</v>
      </c>
      <c r="G1291" s="2">
        <v>0.19015000000000001</v>
      </c>
      <c r="H1291" s="2">
        <v>2.2464000000000001E-2</v>
      </c>
      <c r="I1291" s="2">
        <v>2.6644999999999999E-2</v>
      </c>
      <c r="J1291" s="2">
        <f t="shared" si="222"/>
        <v>0.25102720000000001</v>
      </c>
      <c r="K1291" s="2">
        <f t="shared" si="220"/>
        <v>41.153114302999995</v>
      </c>
      <c r="L1291" s="2">
        <f t="shared" si="223"/>
        <v>1700.681003125484</v>
      </c>
      <c r="M1291" s="1">
        <f t="shared" si="224"/>
        <v>4.8854396654391432E+25</v>
      </c>
      <c r="N1291" s="2">
        <f t="shared" si="221"/>
        <v>1583.2631695237399</v>
      </c>
      <c r="O1291" s="2">
        <f t="shared" si="225"/>
        <v>40.997765545798067</v>
      </c>
      <c r="P1291" s="2">
        <f t="shared" si="226"/>
        <v>0.15534875720192787</v>
      </c>
      <c r="Q1291" s="2">
        <f t="shared" si="227"/>
        <v>0.38297815501216137</v>
      </c>
      <c r="R1291" s="2">
        <v>1797.8673245586649</v>
      </c>
      <c r="S1291" s="2">
        <f t="shared" si="228"/>
        <v>41.273788196891289</v>
      </c>
      <c r="T1291" s="2">
        <f t="shared" si="229"/>
        <v>-0.12067389389129346</v>
      </c>
      <c r="U1291" s="2">
        <f t="shared" si="230"/>
        <v>0.23109209491936811</v>
      </c>
    </row>
    <row r="1292" spans="1:21" x14ac:dyDescent="0.25">
      <c r="A1292">
        <v>4241</v>
      </c>
      <c r="B1292" s="2">
        <v>0.33062999999999998</v>
      </c>
      <c r="C1292" s="2">
        <v>1.2199999999999999E-3</v>
      </c>
      <c r="D1292" s="2">
        <v>21.701599999999999</v>
      </c>
      <c r="E1292" s="2">
        <v>6.4147999999999997E-2</v>
      </c>
      <c r="F1292" s="2">
        <v>0.23505999999999999</v>
      </c>
      <c r="G1292" s="2">
        <v>0.66918999999999995</v>
      </c>
      <c r="H1292" s="2">
        <v>-5.4288999999999997E-2</v>
      </c>
      <c r="I1292" s="2">
        <v>5.5893999999999999E-2</v>
      </c>
      <c r="J1292" s="2">
        <f t="shared" si="222"/>
        <v>0.78923199999999993</v>
      </c>
      <c r="K1292" s="2">
        <f t="shared" si="220"/>
        <v>41.099078390000003</v>
      </c>
      <c r="L1292" s="2">
        <f t="shared" si="223"/>
        <v>1658.8826998419599</v>
      </c>
      <c r="M1292" s="1">
        <f t="shared" si="224"/>
        <v>4.8865845178500555E+25</v>
      </c>
      <c r="N1292" s="2">
        <f t="shared" si="221"/>
        <v>1583.6341909221946</v>
      </c>
      <c r="O1292" s="2">
        <f t="shared" si="225"/>
        <v>40.998274348352794</v>
      </c>
      <c r="P1292" s="2">
        <f t="shared" si="226"/>
        <v>0.10080404164720846</v>
      </c>
      <c r="Q1292" s="2">
        <f t="shared" si="227"/>
        <v>1.631347639019895E-2</v>
      </c>
      <c r="R1292" s="2">
        <v>1798.3086962042821</v>
      </c>
      <c r="S1292" s="2">
        <f t="shared" si="228"/>
        <v>41.274321222165966</v>
      </c>
      <c r="T1292" s="2">
        <f t="shared" si="229"/>
        <v>-0.17524283216596359</v>
      </c>
      <c r="U1292" s="2">
        <f t="shared" si="230"/>
        <v>4.930275128364002E-2</v>
      </c>
    </row>
    <row r="1293" spans="1:21" x14ac:dyDescent="0.25">
      <c r="A1293">
        <v>480184</v>
      </c>
      <c r="B1293" s="2">
        <v>0.33089000000000002</v>
      </c>
      <c r="C1293" s="2">
        <v>1.49E-3</v>
      </c>
      <c r="D1293" s="2">
        <v>22.357600000000001</v>
      </c>
      <c r="E1293" s="2">
        <v>5.4009099999999997E-2</v>
      </c>
      <c r="F1293" s="2">
        <v>-2.1880099999999998</v>
      </c>
      <c r="G1293" s="2">
        <v>0.54844000000000004</v>
      </c>
      <c r="H1293" s="2">
        <v>7.8209000000000001E-2</v>
      </c>
      <c r="I1293" s="2">
        <v>4.5421000000000003E-2</v>
      </c>
      <c r="J1293" s="2">
        <f t="shared" si="222"/>
        <v>0.64787010000000012</v>
      </c>
      <c r="K1293" s="2">
        <f t="shared" si="220"/>
        <v>40.984168359999998</v>
      </c>
      <c r="L1293" s="2">
        <f t="shared" si="223"/>
        <v>1573.3801690440423</v>
      </c>
      <c r="M1293" s="1">
        <f t="shared" si="224"/>
        <v>4.8908371776706965E+25</v>
      </c>
      <c r="N1293" s="2">
        <f t="shared" si="221"/>
        <v>1585.0123841100394</v>
      </c>
      <c r="O1293" s="2">
        <f t="shared" si="225"/>
        <v>41.000163299108415</v>
      </c>
      <c r="P1293" s="2">
        <f t="shared" si="226"/>
        <v>-1.5994939108416872E-2</v>
      </c>
      <c r="Q1293" s="2">
        <f t="shared" si="227"/>
        <v>6.0952189083937397E-4</v>
      </c>
      <c r="R1293" s="2">
        <v>1799.9482713915952</v>
      </c>
      <c r="S1293" s="2">
        <f t="shared" si="228"/>
        <v>41.276300120594307</v>
      </c>
      <c r="T1293" s="2">
        <f t="shared" si="229"/>
        <v>-0.29213176059430879</v>
      </c>
      <c r="U1293" s="2">
        <f t="shared" si="230"/>
        <v>0.20332073817990592</v>
      </c>
    </row>
    <row r="1294" spans="1:21" x14ac:dyDescent="0.25">
      <c r="A1294">
        <v>370394</v>
      </c>
      <c r="B1294" s="2">
        <v>0.33090000000000003</v>
      </c>
      <c r="C1294" s="2">
        <v>1.0059999999999999E-2</v>
      </c>
      <c r="D1294" s="2">
        <v>21.5672</v>
      </c>
      <c r="E1294" s="2">
        <v>3.93535E-2</v>
      </c>
      <c r="F1294" s="2">
        <v>-0.44361099999999998</v>
      </c>
      <c r="G1294" s="2">
        <v>0.53</v>
      </c>
      <c r="H1294" s="2">
        <v>-9.4638E-2</v>
      </c>
      <c r="I1294" s="2">
        <v>3.4897999999999998E-2</v>
      </c>
      <c r="J1294" s="2">
        <f t="shared" si="222"/>
        <v>0.60425150000000005</v>
      </c>
      <c r="K1294" s="2">
        <f t="shared" si="220"/>
        <v>40.991206122999998</v>
      </c>
      <c r="L1294" s="2">
        <f t="shared" si="223"/>
        <v>1578.4877817705358</v>
      </c>
      <c r="M1294" s="1">
        <f t="shared" si="224"/>
        <v>4.8910007525495729E+25</v>
      </c>
      <c r="N1294" s="2">
        <f t="shared" si="221"/>
        <v>1585.0653951180386</v>
      </c>
      <c r="O1294" s="2">
        <f t="shared" si="225"/>
        <v>41.000235923156971</v>
      </c>
      <c r="P1294" s="2">
        <f t="shared" si="226"/>
        <v>-9.029800156973522E-3</v>
      </c>
      <c r="Q1294" s="2">
        <f t="shared" si="227"/>
        <v>2.233164952155712E-4</v>
      </c>
      <c r="R1294" s="2">
        <v>1800.0113381045676</v>
      </c>
      <c r="S1294" s="2">
        <f t="shared" si="228"/>
        <v>41.27637620346303</v>
      </c>
      <c r="T1294" s="2">
        <f t="shared" si="229"/>
        <v>-0.2851700804630326</v>
      </c>
      <c r="U1294" s="2">
        <f t="shared" si="230"/>
        <v>0.22272678181408134</v>
      </c>
    </row>
    <row r="1295" spans="1:21" x14ac:dyDescent="0.25">
      <c r="A1295" t="s">
        <v>27</v>
      </c>
      <c r="B1295" s="2">
        <v>0.33102999999999999</v>
      </c>
      <c r="C1295" s="2">
        <v>1.49E-3</v>
      </c>
      <c r="D1295" s="2">
        <v>21.6006</v>
      </c>
      <c r="E1295" s="2">
        <v>2.90511E-2</v>
      </c>
      <c r="F1295" s="2">
        <v>0.65439000000000003</v>
      </c>
      <c r="G1295" s="2">
        <v>0.11829000000000001</v>
      </c>
      <c r="H1295" s="2">
        <v>-2.3030999999999999E-2</v>
      </c>
      <c r="I1295" s="2">
        <v>2.3768999999999998E-2</v>
      </c>
      <c r="J1295" s="2">
        <f t="shared" si="222"/>
        <v>0.17111009999999999</v>
      </c>
      <c r="K1295" s="2">
        <f t="shared" si="220"/>
        <v>40.961882359999997</v>
      </c>
      <c r="L1295" s="2">
        <f t="shared" si="223"/>
        <v>1557.3150189085093</v>
      </c>
      <c r="M1295" s="1">
        <f t="shared" si="224"/>
        <v>4.8931273003774304E+25</v>
      </c>
      <c r="N1295" s="2">
        <f t="shared" si="221"/>
        <v>1585.7545623342251</v>
      </c>
      <c r="O1295" s="2">
        <f t="shared" si="225"/>
        <v>41.001179847844682</v>
      </c>
      <c r="P1295" s="2">
        <f t="shared" si="226"/>
        <v>-3.9297487844685008E-2</v>
      </c>
      <c r="Q1295" s="2">
        <f t="shared" si="227"/>
        <v>5.2744634400995812E-2</v>
      </c>
      <c r="R1295" s="2">
        <v>1800.8312466791213</v>
      </c>
      <c r="S1295" s="2">
        <f t="shared" si="228"/>
        <v>41.277365088057024</v>
      </c>
      <c r="T1295" s="2">
        <f t="shared" si="229"/>
        <v>-0.31548272805702737</v>
      </c>
      <c r="U1295" s="2">
        <f t="shared" si="230"/>
        <v>3.3993813313649439</v>
      </c>
    </row>
    <row r="1296" spans="1:21" x14ac:dyDescent="0.25">
      <c r="A1296">
        <v>580235</v>
      </c>
      <c r="B1296" s="2">
        <v>0.33146999999999999</v>
      </c>
      <c r="C1296" s="2">
        <v>1.0059999999999999E-2</v>
      </c>
      <c r="D1296" s="2">
        <v>21.833300000000001</v>
      </c>
      <c r="E1296" s="2">
        <v>5.6809600000000002E-2</v>
      </c>
      <c r="F1296" s="2">
        <v>-0.330148</v>
      </c>
      <c r="G1296" s="2">
        <v>0.30908000000000002</v>
      </c>
      <c r="H1296" s="2">
        <v>2.2880000000000001E-3</v>
      </c>
      <c r="I1296" s="2">
        <v>3.9924000000000001E-2</v>
      </c>
      <c r="J1296" s="2">
        <f t="shared" si="222"/>
        <v>0.40581360000000005</v>
      </c>
      <c r="K1296" s="2">
        <f t="shared" si="220"/>
        <v>40.970606803999999</v>
      </c>
      <c r="L1296" s="2">
        <f t="shared" si="223"/>
        <v>1563.5845152347908</v>
      </c>
      <c r="M1296" s="1">
        <f t="shared" si="224"/>
        <v>4.9003258718988718E+25</v>
      </c>
      <c r="N1296" s="2">
        <f t="shared" si="221"/>
        <v>1588.0874604853798</v>
      </c>
      <c r="O1296" s="2">
        <f t="shared" si="225"/>
        <v>41.004372082899451</v>
      </c>
      <c r="P1296" s="2">
        <f t="shared" si="226"/>
        <v>-3.37652788994518E-2</v>
      </c>
      <c r="Q1296" s="2">
        <f t="shared" si="227"/>
        <v>6.9228909051199088E-3</v>
      </c>
      <c r="R1296" s="2">
        <v>1803.6068909183841</v>
      </c>
      <c r="S1296" s="2">
        <f t="shared" si="228"/>
        <v>41.280709429585706</v>
      </c>
      <c r="T1296" s="2">
        <f t="shared" si="229"/>
        <v>-0.31010262558570645</v>
      </c>
      <c r="U1296" s="2">
        <f t="shared" si="230"/>
        <v>0.58392583690929711</v>
      </c>
    </row>
    <row r="1297" spans="1:21" x14ac:dyDescent="0.25">
      <c r="A1297">
        <v>20106</v>
      </c>
      <c r="B1297" s="2">
        <v>0.33146999999999999</v>
      </c>
      <c r="C1297" s="2">
        <v>1.2199999999999999E-3</v>
      </c>
      <c r="D1297" s="2">
        <v>21.793299999999999</v>
      </c>
      <c r="E1297" s="2">
        <v>8.3188999999999999E-2</v>
      </c>
      <c r="F1297" s="2">
        <v>-1.0448500000000001</v>
      </c>
      <c r="G1297" s="2">
        <v>0.76361000000000001</v>
      </c>
      <c r="H1297" s="2">
        <v>-0.106083</v>
      </c>
      <c r="I1297" s="2">
        <v>6.9535E-2</v>
      </c>
      <c r="J1297" s="2">
        <f t="shared" si="222"/>
        <v>0.91633399999999998</v>
      </c>
      <c r="K1297" s="2">
        <f t="shared" si="220"/>
        <v>41.164746839999999</v>
      </c>
      <c r="L1297" s="2">
        <f t="shared" si="223"/>
        <v>1709.8159654503374</v>
      </c>
      <c r="M1297" s="1">
        <f t="shared" si="224"/>
        <v>4.9003258718988718E+25</v>
      </c>
      <c r="N1297" s="2">
        <f t="shared" si="221"/>
        <v>1588.0874604853798</v>
      </c>
      <c r="O1297" s="2">
        <f t="shared" si="225"/>
        <v>41.004372082899451</v>
      </c>
      <c r="P1297" s="2">
        <f t="shared" si="226"/>
        <v>0.16037475710054849</v>
      </c>
      <c r="Q1297" s="2">
        <f t="shared" si="227"/>
        <v>3.0631228924599001E-2</v>
      </c>
      <c r="R1297" s="2">
        <v>1803.6068909183841</v>
      </c>
      <c r="S1297" s="2">
        <f t="shared" si="228"/>
        <v>41.280709429585706</v>
      </c>
      <c r="T1297" s="2">
        <f t="shared" si="229"/>
        <v>-0.11596258958570616</v>
      </c>
      <c r="U1297" s="2">
        <f t="shared" si="230"/>
        <v>1.6015046650025493E-2</v>
      </c>
    </row>
    <row r="1298" spans="1:21" x14ac:dyDescent="0.25">
      <c r="A1298">
        <v>370344</v>
      </c>
      <c r="B1298" s="2">
        <v>0.33146999999999999</v>
      </c>
      <c r="C1298" s="2">
        <v>1.49E-3</v>
      </c>
      <c r="D1298" s="2">
        <v>21.751999999999999</v>
      </c>
      <c r="E1298" s="2">
        <v>3.92237E-2</v>
      </c>
      <c r="F1298" s="2">
        <v>0.32993</v>
      </c>
      <c r="G1298" s="2">
        <v>0.29250999999999999</v>
      </c>
      <c r="H1298" s="2">
        <v>-2.5137E-2</v>
      </c>
      <c r="I1298" s="2">
        <v>3.0351E-2</v>
      </c>
      <c r="J1298" s="2">
        <f t="shared" si="222"/>
        <v>0.36208470000000004</v>
      </c>
      <c r="K1298" s="2">
        <f t="shared" si="220"/>
        <v>41.072178519999994</v>
      </c>
      <c r="L1298" s="2">
        <f t="shared" si="223"/>
        <v>1638.4594742998906</v>
      </c>
      <c r="M1298" s="1">
        <f t="shared" si="224"/>
        <v>4.9003258718988718E+25</v>
      </c>
      <c r="N1298" s="2">
        <f t="shared" si="221"/>
        <v>1588.0874604853798</v>
      </c>
      <c r="O1298" s="2">
        <f t="shared" si="225"/>
        <v>41.004372082899451</v>
      </c>
      <c r="P1298" s="2">
        <f t="shared" si="226"/>
        <v>6.7806437100543349E-2</v>
      </c>
      <c r="Q1298" s="2">
        <f t="shared" si="227"/>
        <v>3.5068848178625343E-2</v>
      </c>
      <c r="R1298" s="2">
        <v>1803.6068909183841</v>
      </c>
      <c r="S1298" s="2">
        <f t="shared" si="228"/>
        <v>41.280709429585706</v>
      </c>
      <c r="T1298" s="2">
        <f t="shared" si="229"/>
        <v>-0.2085309095857113</v>
      </c>
      <c r="U1298" s="2">
        <f t="shared" si="230"/>
        <v>0.33168094890755351</v>
      </c>
    </row>
    <row r="1299" spans="1:21" x14ac:dyDescent="0.25">
      <c r="A1299">
        <v>470041</v>
      </c>
      <c r="B1299" s="2">
        <v>0.33189000000000002</v>
      </c>
      <c r="C1299" s="2">
        <v>1.49E-3</v>
      </c>
      <c r="D1299" s="2">
        <v>21.4528</v>
      </c>
      <c r="E1299" s="2">
        <v>4.1131899999999999E-2</v>
      </c>
      <c r="F1299" s="2">
        <v>0.93764000000000003</v>
      </c>
      <c r="G1299" s="2">
        <v>0.29716999999999999</v>
      </c>
      <c r="H1299" s="2">
        <v>-6.9968000000000002E-2</v>
      </c>
      <c r="I1299" s="2">
        <v>3.1724000000000002E-2</v>
      </c>
      <c r="J1299" s="2">
        <f t="shared" si="222"/>
        <v>0.37002590000000002</v>
      </c>
      <c r="K1299" s="2">
        <f t="shared" si="220"/>
        <v>41.002632919999996</v>
      </c>
      <c r="L1299" s="2">
        <f t="shared" si="223"/>
        <v>1586.8160480391537</v>
      </c>
      <c r="M1299" s="1">
        <f t="shared" si="224"/>
        <v>4.9071987112324334E+25</v>
      </c>
      <c r="N1299" s="2">
        <f t="shared" si="221"/>
        <v>1590.3147960236447</v>
      </c>
      <c r="O1299" s="2">
        <f t="shared" si="225"/>
        <v>41.007415497841592</v>
      </c>
      <c r="P1299" s="2">
        <f t="shared" si="226"/>
        <v>-4.7825778415955256E-3</v>
      </c>
      <c r="Q1299" s="2">
        <f t="shared" si="227"/>
        <v>1.6705514185543792E-4</v>
      </c>
      <c r="R1299" s="2">
        <v>1806.2571887254887</v>
      </c>
      <c r="S1299" s="2">
        <f t="shared" si="228"/>
        <v>41.283897942766366</v>
      </c>
      <c r="T1299" s="2">
        <f t="shared" si="229"/>
        <v>-0.28126502276636955</v>
      </c>
      <c r="U1299" s="2">
        <f t="shared" si="230"/>
        <v>0.57778625852995313</v>
      </c>
    </row>
    <row r="1300" spans="1:21" x14ac:dyDescent="0.25">
      <c r="A1300">
        <v>1306141</v>
      </c>
      <c r="B1300" s="2">
        <v>0.33237</v>
      </c>
      <c r="C1300" s="2">
        <v>1.2199999999999999E-3</v>
      </c>
      <c r="D1300" s="2">
        <v>21.5778</v>
      </c>
      <c r="E1300" s="2">
        <v>3.46599E-2</v>
      </c>
      <c r="F1300" s="2">
        <v>-0.13303400000000001</v>
      </c>
      <c r="G1300" s="2">
        <v>0.21732000000000001</v>
      </c>
      <c r="H1300" s="2">
        <v>-7.6218999999999995E-2</v>
      </c>
      <c r="I1300" s="2">
        <v>2.8244999999999999E-2</v>
      </c>
      <c r="J1300" s="2">
        <f t="shared" si="222"/>
        <v>0.28022490000000005</v>
      </c>
      <c r="K1300" s="2">
        <f t="shared" si="220"/>
        <v>40.989809472000005</v>
      </c>
      <c r="L1300" s="2">
        <f t="shared" si="223"/>
        <v>1577.4728539716441</v>
      </c>
      <c r="M1300" s="1">
        <f t="shared" si="224"/>
        <v>4.9150551485899883E+25</v>
      </c>
      <c r="N1300" s="2">
        <f t="shared" si="221"/>
        <v>1592.8608939725934</v>
      </c>
      <c r="O1300" s="2">
        <f t="shared" si="225"/>
        <v>41.010889250575062</v>
      </c>
      <c r="P1300" s="2">
        <f t="shared" si="226"/>
        <v>-2.1079778575057162E-2</v>
      </c>
      <c r="Q1300" s="2">
        <f t="shared" si="227"/>
        <v>5.658725714332521E-3</v>
      </c>
      <c r="R1300" s="2">
        <v>1809.287079737652</v>
      </c>
      <c r="S1300" s="2">
        <f t="shared" si="228"/>
        <v>41.28753740935197</v>
      </c>
      <c r="T1300" s="2">
        <f t="shared" si="229"/>
        <v>-0.29772793735196501</v>
      </c>
      <c r="U1300" s="2">
        <f t="shared" si="230"/>
        <v>1.1288226930960863</v>
      </c>
    </row>
    <row r="1301" spans="1:21" x14ac:dyDescent="0.25">
      <c r="A1301">
        <v>130862</v>
      </c>
      <c r="B1301" s="2">
        <v>0.33298</v>
      </c>
      <c r="C1301" s="2">
        <v>1.5E-3</v>
      </c>
      <c r="D1301" s="2">
        <v>21.774899999999999</v>
      </c>
      <c r="E1301" s="2">
        <v>4.7433200000000002E-2</v>
      </c>
      <c r="F1301" s="2">
        <v>0.67027999999999999</v>
      </c>
      <c r="G1301" s="2">
        <v>0.38179000000000002</v>
      </c>
      <c r="H1301" s="2">
        <v>-9.1964000000000004E-2</v>
      </c>
      <c r="I1301" s="2">
        <v>3.2731999999999997E-2</v>
      </c>
      <c r="J1301" s="2">
        <f t="shared" si="222"/>
        <v>0.46195520000000001</v>
      </c>
      <c r="K1301" s="2">
        <f t="shared" si="220"/>
        <v>41.354278479999998</v>
      </c>
      <c r="L1301" s="2">
        <f t="shared" si="223"/>
        <v>1865.7596476927529</v>
      </c>
      <c r="M1301" s="1">
        <f t="shared" si="224"/>
        <v>4.9250420840601654E+25</v>
      </c>
      <c r="N1301" s="2">
        <f t="shared" si="221"/>
        <v>1596.0974393378344</v>
      </c>
      <c r="O1301" s="2">
        <f t="shared" si="225"/>
        <v>41.015297004230852</v>
      </c>
      <c r="P1301" s="2">
        <f t="shared" si="226"/>
        <v>0.33898147576914539</v>
      </c>
      <c r="Q1301" s="2">
        <f t="shared" si="227"/>
        <v>0.5384584688720726</v>
      </c>
      <c r="R1301" s="2">
        <v>1813.1390724193195</v>
      </c>
      <c r="S1301" s="2">
        <f t="shared" si="228"/>
        <v>41.292155584371315</v>
      </c>
      <c r="T1301" s="2">
        <f t="shared" si="229"/>
        <v>6.2122895628682784E-2</v>
      </c>
      <c r="U1301" s="2">
        <f t="shared" si="230"/>
        <v>1.8084381531392336E-2</v>
      </c>
    </row>
    <row r="1302" spans="1:21" x14ac:dyDescent="0.25">
      <c r="A1302">
        <v>1309492</v>
      </c>
      <c r="B1302" s="2">
        <v>0.33350000000000002</v>
      </c>
      <c r="C1302" s="2">
        <v>1.2199999999999999E-3</v>
      </c>
      <c r="D1302" s="2">
        <v>21.529499999999999</v>
      </c>
      <c r="E1302" s="2">
        <v>2.7131800000000001E-2</v>
      </c>
      <c r="F1302" s="2">
        <v>0.16952</v>
      </c>
      <c r="G1302" s="2">
        <v>8.9563000000000004E-2</v>
      </c>
      <c r="H1302" s="2">
        <v>-8.8758000000000004E-2</v>
      </c>
      <c r="I1302" s="2">
        <v>2.2110999999999999E-2</v>
      </c>
      <c r="J1302" s="2">
        <f t="shared" si="222"/>
        <v>0.13880580000000001</v>
      </c>
      <c r="K1302" s="2">
        <f t="shared" si="220"/>
        <v>41.025231980000001</v>
      </c>
      <c r="L1302" s="2">
        <f t="shared" si="223"/>
        <v>1603.4166757273754</v>
      </c>
      <c r="M1302" s="1">
        <f t="shared" si="224"/>
        <v>4.9335579331809967E+25</v>
      </c>
      <c r="N1302" s="2">
        <f t="shared" si="221"/>
        <v>1598.8572380854507</v>
      </c>
      <c r="O1302" s="2">
        <f t="shared" si="225"/>
        <v>41.019048436680976</v>
      </c>
      <c r="P1302" s="2">
        <f t="shared" si="226"/>
        <v>6.1835433190253752E-3</v>
      </c>
      <c r="Q1302" s="2">
        <f t="shared" si="227"/>
        <v>1.9845387722946879E-3</v>
      </c>
      <c r="R1302" s="2">
        <v>1816.4240684792398</v>
      </c>
      <c r="S1302" s="2">
        <f t="shared" si="228"/>
        <v>41.296086239373196</v>
      </c>
      <c r="T1302" s="2">
        <f t="shared" si="229"/>
        <v>-0.27085425937319485</v>
      </c>
      <c r="U1302" s="2">
        <f t="shared" si="230"/>
        <v>3.8076420307157282</v>
      </c>
    </row>
    <row r="1303" spans="1:21" x14ac:dyDescent="0.25">
      <c r="A1303">
        <v>1346956</v>
      </c>
      <c r="B1303" s="2">
        <v>0.33350000000000002</v>
      </c>
      <c r="C1303" s="2">
        <v>1.2199999999999999E-3</v>
      </c>
      <c r="D1303" s="2">
        <v>21.485499999999998</v>
      </c>
      <c r="E1303" s="2">
        <v>4.4337399999999999E-2</v>
      </c>
      <c r="F1303" s="2">
        <v>0.98387000000000002</v>
      </c>
      <c r="G1303" s="2">
        <v>0.37504999999999999</v>
      </c>
      <c r="H1303" s="2">
        <v>-7.3225999999999999E-2</v>
      </c>
      <c r="I1303" s="2">
        <v>3.3508000000000003E-2</v>
      </c>
      <c r="J1303" s="2">
        <f t="shared" si="222"/>
        <v>0.45289539999999995</v>
      </c>
      <c r="K1303" s="2">
        <f t="shared" si="220"/>
        <v>41.052326269999995</v>
      </c>
      <c r="L1303" s="2">
        <f t="shared" si="223"/>
        <v>1623.5484522830241</v>
      </c>
      <c r="M1303" s="1">
        <f t="shared" si="224"/>
        <v>4.9335579331809967E+25</v>
      </c>
      <c r="N1303" s="2">
        <f t="shared" si="221"/>
        <v>1598.8572380854507</v>
      </c>
      <c r="O1303" s="2">
        <f t="shared" si="225"/>
        <v>41.019048436680976</v>
      </c>
      <c r="P1303" s="2">
        <f t="shared" si="226"/>
        <v>3.3277833319019123E-2</v>
      </c>
      <c r="Q1303" s="2">
        <f t="shared" si="227"/>
        <v>5.3990116550145803E-3</v>
      </c>
      <c r="R1303" s="2">
        <v>1816.4240684792398</v>
      </c>
      <c r="S1303" s="2">
        <f t="shared" si="228"/>
        <v>41.296086239373196</v>
      </c>
      <c r="T1303" s="2">
        <f t="shared" si="229"/>
        <v>-0.2437599693732011</v>
      </c>
      <c r="U1303" s="2">
        <f t="shared" si="230"/>
        <v>0.28968696518064008</v>
      </c>
    </row>
    <row r="1304" spans="1:21" x14ac:dyDescent="0.25">
      <c r="A1304">
        <v>16093</v>
      </c>
      <c r="B1304" s="2">
        <v>0.33450000000000002</v>
      </c>
      <c r="C1304" s="2">
        <v>1.1100000000000001E-3</v>
      </c>
      <c r="D1304" s="2">
        <v>21.6069</v>
      </c>
      <c r="E1304" s="2">
        <v>7.8035599999999997E-2</v>
      </c>
      <c r="F1304" s="2">
        <v>1.0279700000000001</v>
      </c>
      <c r="G1304" s="2">
        <v>0.76832999999999996</v>
      </c>
      <c r="H1304" s="2">
        <v>-5.5891999999999997E-2</v>
      </c>
      <c r="I1304" s="2">
        <v>5.7737999999999998E-2</v>
      </c>
      <c r="J1304" s="2">
        <f t="shared" si="222"/>
        <v>0.9041035999999999</v>
      </c>
      <c r="K1304" s="2">
        <f t="shared" si="220"/>
        <v>41.125953550000006</v>
      </c>
      <c r="L1304" s="2">
        <f t="shared" si="223"/>
        <v>1679.541386507974</v>
      </c>
      <c r="M1304" s="1">
        <f t="shared" si="224"/>
        <v>4.9499407582356463E+25</v>
      </c>
      <c r="N1304" s="2">
        <f t="shared" si="221"/>
        <v>1604.1665501019866</v>
      </c>
      <c r="O1304" s="2">
        <f t="shared" si="225"/>
        <v>41.026247281197257</v>
      </c>
      <c r="P1304" s="2">
        <f t="shared" si="226"/>
        <v>9.9706268802748355E-2</v>
      </c>
      <c r="Q1304" s="2">
        <f t="shared" si="227"/>
        <v>1.2162098930851049E-2</v>
      </c>
      <c r="R1304" s="2">
        <v>1822.7448063400434</v>
      </c>
      <c r="S1304" s="2">
        <f t="shared" si="228"/>
        <v>41.303629347234555</v>
      </c>
      <c r="T1304" s="2">
        <f t="shared" si="229"/>
        <v>-0.17767579723454929</v>
      </c>
      <c r="U1304" s="2">
        <f t="shared" si="230"/>
        <v>3.8620700660929652E-2</v>
      </c>
    </row>
    <row r="1305" spans="1:21" x14ac:dyDescent="0.25">
      <c r="A1305">
        <v>500511</v>
      </c>
      <c r="B1305" s="2">
        <v>0.33498</v>
      </c>
      <c r="C1305" s="2">
        <v>1.5E-3</v>
      </c>
      <c r="D1305" s="2">
        <v>21.662099999999999</v>
      </c>
      <c r="E1305" s="2">
        <v>3.6942700000000002E-2</v>
      </c>
      <c r="F1305" s="2">
        <v>0.91230999999999995</v>
      </c>
      <c r="G1305" s="2">
        <v>0.19309999999999999</v>
      </c>
      <c r="H1305" s="2">
        <v>-6.0369999999999998E-3</v>
      </c>
      <c r="I1305" s="2">
        <v>2.9191999999999999E-2</v>
      </c>
      <c r="J1305" s="2">
        <f t="shared" si="222"/>
        <v>0.25923469999999998</v>
      </c>
      <c r="K1305" s="2">
        <f t="shared" si="220"/>
        <v>41.008105380000003</v>
      </c>
      <c r="L1305" s="2">
        <f t="shared" si="223"/>
        <v>1590.8201232376216</v>
      </c>
      <c r="M1305" s="1">
        <f t="shared" si="224"/>
        <v>4.9578074057890598E+25</v>
      </c>
      <c r="N1305" s="2">
        <f t="shared" si="221"/>
        <v>1606.7159569500648</v>
      </c>
      <c r="O1305" s="2">
        <f t="shared" si="225"/>
        <v>41.02969553430674</v>
      </c>
      <c r="P1305" s="2">
        <f t="shared" si="226"/>
        <v>-2.1590154306736054E-2</v>
      </c>
      <c r="Q1305" s="2">
        <f t="shared" si="227"/>
        <v>6.9362577800884673E-3</v>
      </c>
      <c r="R1305" s="2">
        <v>1825.7803658375242</v>
      </c>
      <c r="S1305" s="2">
        <f t="shared" si="228"/>
        <v>41.307242662152831</v>
      </c>
      <c r="T1305" s="2">
        <f t="shared" si="229"/>
        <v>-0.29913728215282731</v>
      </c>
      <c r="U1305" s="2">
        <f t="shared" si="230"/>
        <v>1.3315418458240045</v>
      </c>
    </row>
    <row r="1306" spans="1:21" x14ac:dyDescent="0.25">
      <c r="A1306">
        <v>1346966</v>
      </c>
      <c r="B1306" s="2">
        <v>0.33510000000000001</v>
      </c>
      <c r="C1306" s="2">
        <v>1.2199999999999999E-3</v>
      </c>
      <c r="D1306" s="2">
        <v>21.4482</v>
      </c>
      <c r="E1306" s="2">
        <v>3.7714499999999998E-2</v>
      </c>
      <c r="F1306" s="2">
        <v>0.58377000000000001</v>
      </c>
      <c r="G1306" s="2">
        <v>0.40161000000000002</v>
      </c>
      <c r="H1306" s="2">
        <v>-0.107057</v>
      </c>
      <c r="I1306" s="2">
        <v>3.2051999999999997E-2</v>
      </c>
      <c r="J1306" s="2">
        <f t="shared" si="222"/>
        <v>0.47137649999999998</v>
      </c>
      <c r="K1306" s="2">
        <f t="shared" si="220"/>
        <v>41.062102600000003</v>
      </c>
      <c r="L1306" s="2">
        <f t="shared" si="223"/>
        <v>1630.8744164636857</v>
      </c>
      <c r="M1306" s="1">
        <f t="shared" si="224"/>
        <v>4.9597743605367957E+25</v>
      </c>
      <c r="N1306" s="2">
        <f t="shared" si="221"/>
        <v>1607.3534035713467</v>
      </c>
      <c r="O1306" s="2">
        <f t="shared" si="225"/>
        <v>41.030556870895055</v>
      </c>
      <c r="P1306" s="2">
        <f t="shared" si="226"/>
        <v>3.154572910494835E-2</v>
      </c>
      <c r="Q1306" s="2">
        <f t="shared" si="227"/>
        <v>4.4786310248853094E-3</v>
      </c>
      <c r="R1306" s="2">
        <v>1826.5394183027181</v>
      </c>
      <c r="S1306" s="2">
        <f t="shared" si="228"/>
        <v>41.308145245500782</v>
      </c>
      <c r="T1306" s="2">
        <f t="shared" si="229"/>
        <v>-0.24604264550077914</v>
      </c>
      <c r="U1306" s="2">
        <f t="shared" si="230"/>
        <v>0.27244881366019164</v>
      </c>
    </row>
    <row r="1307" spans="1:21" x14ac:dyDescent="0.25">
      <c r="A1307">
        <v>1314897</v>
      </c>
      <c r="B1307" s="2">
        <v>0.33671000000000001</v>
      </c>
      <c r="C1307" s="2">
        <v>1.2199999999999999E-3</v>
      </c>
      <c r="D1307" s="2">
        <v>21.689399999999999</v>
      </c>
      <c r="E1307" s="2">
        <v>4.36963E-2</v>
      </c>
      <c r="F1307" s="2">
        <v>0.91215000000000002</v>
      </c>
      <c r="G1307" s="2">
        <v>0.30021999999999999</v>
      </c>
      <c r="H1307" s="2">
        <v>1.4711999999999999E-2</v>
      </c>
      <c r="I1307" s="2">
        <v>3.2134000000000003E-2</v>
      </c>
      <c r="J1307" s="2">
        <f t="shared" si="222"/>
        <v>0.3760503</v>
      </c>
      <c r="K1307" s="2">
        <f t="shared" si="220"/>
        <v>40.970437489999995</v>
      </c>
      <c r="L1307" s="2">
        <f t="shared" si="223"/>
        <v>1563.4626042094885</v>
      </c>
      <c r="M1307" s="1">
        <f t="shared" si="224"/>
        <v>4.9861756552046655E+25</v>
      </c>
      <c r="N1307" s="2">
        <f t="shared" si="221"/>
        <v>1615.909480472897</v>
      </c>
      <c r="O1307" s="2">
        <f t="shared" si="225"/>
        <v>41.042085144716992</v>
      </c>
      <c r="P1307" s="2">
        <f t="shared" si="226"/>
        <v>-7.1647654716997522E-2</v>
      </c>
      <c r="Q1307" s="2">
        <f t="shared" si="227"/>
        <v>3.6300455862942699E-2</v>
      </c>
      <c r="R1307" s="2">
        <v>1836.7296560682591</v>
      </c>
      <c r="S1307" s="2">
        <f t="shared" si="228"/>
        <v>41.320226191115552</v>
      </c>
      <c r="T1307" s="2">
        <f t="shared" si="229"/>
        <v>-0.34978870111555693</v>
      </c>
      <c r="U1307" s="2">
        <f t="shared" si="230"/>
        <v>0.86520630299007062</v>
      </c>
    </row>
    <row r="1308" spans="1:21" x14ac:dyDescent="0.25">
      <c r="A1308">
        <v>470015</v>
      </c>
      <c r="B1308" s="2">
        <v>0.33749000000000001</v>
      </c>
      <c r="C1308" s="2">
        <v>1.5E-3</v>
      </c>
      <c r="D1308" s="2">
        <v>21.936699999999998</v>
      </c>
      <c r="E1308" s="2">
        <v>0.11827</v>
      </c>
      <c r="F1308" s="2">
        <v>0.66559999999999997</v>
      </c>
      <c r="G1308" s="2">
        <v>0.76946999999999999</v>
      </c>
      <c r="H1308" s="2">
        <v>5.9500999999999998E-2</v>
      </c>
      <c r="I1308" s="2">
        <v>8.7775000000000006E-2</v>
      </c>
      <c r="J1308" s="2">
        <f t="shared" si="222"/>
        <v>0.97551500000000002</v>
      </c>
      <c r="K1308" s="2">
        <f t="shared" si="220"/>
        <v>41.04130507</v>
      </c>
      <c r="L1308" s="2">
        <f t="shared" si="223"/>
        <v>1615.3290891507272</v>
      </c>
      <c r="M1308" s="1">
        <f t="shared" si="224"/>
        <v>4.998973911858442E+25</v>
      </c>
      <c r="N1308" s="2">
        <f t="shared" si="221"/>
        <v>1620.0571129853568</v>
      </c>
      <c r="O1308" s="2">
        <f t="shared" si="225"/>
        <v>41.047651626469843</v>
      </c>
      <c r="P1308" s="2">
        <f t="shared" si="226"/>
        <v>-6.3465564698432786E-3</v>
      </c>
      <c r="Q1308" s="2">
        <f t="shared" si="227"/>
        <v>4.2326113661350867E-5</v>
      </c>
      <c r="R1308" s="2">
        <v>1841.6707427297297</v>
      </c>
      <c r="S1308" s="2">
        <f t="shared" si="228"/>
        <v>41.32605994418671</v>
      </c>
      <c r="T1308" s="2">
        <f t="shared" si="229"/>
        <v>-0.28475487418671008</v>
      </c>
      <c r="U1308" s="2">
        <f t="shared" si="230"/>
        <v>8.520683425200147E-2</v>
      </c>
    </row>
    <row r="1309" spans="1:21" x14ac:dyDescent="0.25">
      <c r="A1309">
        <v>40782</v>
      </c>
      <c r="B1309" s="2">
        <v>0.33750999999999998</v>
      </c>
      <c r="C1309" s="2">
        <v>1.5E-3</v>
      </c>
      <c r="D1309" s="2">
        <v>22.161100000000001</v>
      </c>
      <c r="E1309" s="2">
        <v>5.0909200000000002E-2</v>
      </c>
      <c r="F1309" s="2">
        <v>-0.57239300000000004</v>
      </c>
      <c r="G1309" s="2">
        <v>0.43258999999999997</v>
      </c>
      <c r="H1309" s="2">
        <v>0.15267</v>
      </c>
      <c r="I1309" s="2">
        <v>4.1612000000000003E-2</v>
      </c>
      <c r="J1309" s="2">
        <f t="shared" si="222"/>
        <v>0.5251112</v>
      </c>
      <c r="K1309" s="2">
        <f t="shared" si="220"/>
        <v>40.792101129000002</v>
      </c>
      <c r="L1309" s="2">
        <f t="shared" si="223"/>
        <v>1440.1914416703455</v>
      </c>
      <c r="M1309" s="1">
        <f t="shared" si="224"/>
        <v>4.9993021371669929E+25</v>
      </c>
      <c r="N1309" s="2">
        <f t="shared" si="221"/>
        <v>1620.1634835636305</v>
      </c>
      <c r="O1309" s="2">
        <f t="shared" si="225"/>
        <v>41.047794197488763</v>
      </c>
      <c r="P1309" s="2">
        <f t="shared" si="226"/>
        <v>-0.25569306848876039</v>
      </c>
      <c r="Q1309" s="2">
        <f t="shared" si="227"/>
        <v>0.23710207094248795</v>
      </c>
      <c r="R1309" s="2">
        <v>1841.7974732811253</v>
      </c>
      <c r="S1309" s="2">
        <f t="shared" si="228"/>
        <v>41.326209364178837</v>
      </c>
      <c r="T1309" s="2">
        <f t="shared" si="229"/>
        <v>-0.53410823517883443</v>
      </c>
      <c r="U1309" s="2">
        <f t="shared" si="230"/>
        <v>1.0345607212090422</v>
      </c>
    </row>
    <row r="1310" spans="1:21" x14ac:dyDescent="0.25">
      <c r="A1310" t="s">
        <v>28</v>
      </c>
      <c r="B1310" s="2">
        <v>0.33761999999999998</v>
      </c>
      <c r="C1310" s="2">
        <v>1.5E-3</v>
      </c>
      <c r="D1310" s="2">
        <v>21.692</v>
      </c>
      <c r="E1310" s="2">
        <v>2.5328E-2</v>
      </c>
      <c r="F1310" s="2">
        <v>1.22584</v>
      </c>
      <c r="G1310" s="2">
        <v>8.2170999999999994E-2</v>
      </c>
      <c r="H1310" s="2">
        <v>-2.8528000000000001E-2</v>
      </c>
      <c r="I1310" s="2">
        <v>2.2235999999999999E-2</v>
      </c>
      <c r="J1310" s="2">
        <f t="shared" si="222"/>
        <v>0.12973499999999999</v>
      </c>
      <c r="K1310" s="2">
        <f t="shared" si="220"/>
        <v>41.154491120000003</v>
      </c>
      <c r="L1310" s="2">
        <f t="shared" si="223"/>
        <v>1701.759657859041</v>
      </c>
      <c r="M1310" s="1">
        <f t="shared" si="224"/>
        <v>5.0011074343293298E+25</v>
      </c>
      <c r="N1310" s="2">
        <f t="shared" si="221"/>
        <v>1620.7485405294128</v>
      </c>
      <c r="O1310" s="2">
        <f t="shared" si="225"/>
        <v>41.048578195982735</v>
      </c>
      <c r="P1310" s="2">
        <f t="shared" si="226"/>
        <v>0.10591292401726804</v>
      </c>
      <c r="Q1310" s="2">
        <f t="shared" si="227"/>
        <v>0.66647460182095541</v>
      </c>
      <c r="R1310" s="2">
        <v>1842.4945234956299</v>
      </c>
      <c r="S1310" s="2">
        <f t="shared" si="228"/>
        <v>41.327031028329358</v>
      </c>
      <c r="T1310" s="2">
        <f t="shared" si="229"/>
        <v>-0.17253990832935528</v>
      </c>
      <c r="U1310" s="2">
        <f t="shared" si="230"/>
        <v>1.7687433237460666</v>
      </c>
    </row>
    <row r="1311" spans="1:21" x14ac:dyDescent="0.25">
      <c r="A1311">
        <v>1300912</v>
      </c>
      <c r="B1311" s="2">
        <v>0.33778000000000002</v>
      </c>
      <c r="C1311" s="2">
        <v>1.2199999999999999E-3</v>
      </c>
      <c r="D1311" s="2">
        <v>22.148800000000001</v>
      </c>
      <c r="E1311" s="2">
        <v>3.2584599999999998E-2</v>
      </c>
      <c r="F1311" s="2">
        <v>-0.46756900000000001</v>
      </c>
      <c r="G1311" s="2">
        <v>0.14380999999999999</v>
      </c>
      <c r="H1311" s="2">
        <v>4.5311999999999998E-2</v>
      </c>
      <c r="I1311" s="2">
        <v>2.5838E-2</v>
      </c>
      <c r="J1311" s="2">
        <f t="shared" si="222"/>
        <v>0.20223259999999998</v>
      </c>
      <c r="K1311" s="2">
        <f t="shared" si="220"/>
        <v>41.131240797000004</v>
      </c>
      <c r="L1311" s="2">
        <f t="shared" si="223"/>
        <v>1683.6358294727099</v>
      </c>
      <c r="M1311" s="1">
        <f t="shared" si="224"/>
        <v>5.0037334962011303E+25</v>
      </c>
      <c r="N1311" s="2">
        <f t="shared" si="221"/>
        <v>1621.5995892225171</v>
      </c>
      <c r="O1311" s="2">
        <f t="shared" si="225"/>
        <v>41.049718128355643</v>
      </c>
      <c r="P1311" s="2">
        <f t="shared" si="226"/>
        <v>8.1522668644360863E-2</v>
      </c>
      <c r="Q1311" s="2">
        <f t="shared" si="227"/>
        <v>0.16250040396082599</v>
      </c>
      <c r="R1311" s="2">
        <v>1843.5085119253279</v>
      </c>
      <c r="S1311" s="2">
        <f t="shared" si="228"/>
        <v>41.32822573594791</v>
      </c>
      <c r="T1311" s="2">
        <f t="shared" si="229"/>
        <v>-0.19698493894790658</v>
      </c>
      <c r="U1311" s="2">
        <f t="shared" si="230"/>
        <v>0.94877605077702143</v>
      </c>
    </row>
    <row r="1312" spans="1:21" x14ac:dyDescent="0.25">
      <c r="A1312">
        <v>380318</v>
      </c>
      <c r="B1312" s="2">
        <v>0.33817999999999998</v>
      </c>
      <c r="C1312" s="2">
        <v>1.5E-3</v>
      </c>
      <c r="D1312" s="2">
        <v>21.79</v>
      </c>
      <c r="E1312" s="2">
        <v>7.3903800000000006E-2</v>
      </c>
      <c r="F1312" s="2">
        <v>-0.23935400000000001</v>
      </c>
      <c r="G1312" s="2">
        <v>0.63958999999999999</v>
      </c>
      <c r="H1312" s="2">
        <v>-4.5933000000000002E-2</v>
      </c>
      <c r="I1312" s="2">
        <v>5.4128999999999997E-2</v>
      </c>
      <c r="J1312" s="2">
        <f t="shared" si="222"/>
        <v>0.76762279999999994</v>
      </c>
      <c r="K1312" s="2">
        <f t="shared" si="220"/>
        <v>41.091585252000002</v>
      </c>
      <c r="L1312" s="2">
        <f t="shared" si="223"/>
        <v>1653.168229342489</v>
      </c>
      <c r="M1312" s="1">
        <f t="shared" si="224"/>
        <v>5.0102995584957015E+25</v>
      </c>
      <c r="N1312" s="2">
        <f t="shared" si="221"/>
        <v>1623.7275050932903</v>
      </c>
      <c r="O1312" s="2">
        <f t="shared" si="225"/>
        <v>41.05256573732143</v>
      </c>
      <c r="P1312" s="2">
        <f t="shared" si="226"/>
        <v>3.9019514678571454E-2</v>
      </c>
      <c r="Q1312" s="2">
        <f t="shared" si="227"/>
        <v>2.5838541488148255E-3</v>
      </c>
      <c r="R1312" s="2">
        <v>1846.0439869001818</v>
      </c>
      <c r="S1312" s="2">
        <f t="shared" si="228"/>
        <v>41.331210225162437</v>
      </c>
      <c r="T1312" s="2">
        <f t="shared" si="229"/>
        <v>-0.23962497316243514</v>
      </c>
      <c r="U1312" s="2">
        <f t="shared" si="230"/>
        <v>9.7446988689346412E-2</v>
      </c>
    </row>
    <row r="1313" spans="1:21" x14ac:dyDescent="0.25">
      <c r="A1313">
        <v>580276</v>
      </c>
      <c r="B1313" s="2">
        <v>0.33848</v>
      </c>
      <c r="C1313" s="2">
        <v>1.5E-3</v>
      </c>
      <c r="D1313" s="2">
        <v>21.609400000000001</v>
      </c>
      <c r="E1313" s="2">
        <v>4.6787099999999998E-2</v>
      </c>
      <c r="F1313" s="2">
        <v>0.11670999999999999</v>
      </c>
      <c r="G1313" s="2">
        <v>0.51639999999999997</v>
      </c>
      <c r="H1313" s="2">
        <v>-9.1538999999999995E-2</v>
      </c>
      <c r="I1313" s="2">
        <v>4.0307999999999997E-2</v>
      </c>
      <c r="J1313" s="2">
        <f t="shared" si="222"/>
        <v>0.60349509999999995</v>
      </c>
      <c r="K1313" s="2">
        <f t="shared" si="220"/>
        <v>41.106073440000003</v>
      </c>
      <c r="L1313" s="2">
        <f t="shared" si="223"/>
        <v>1664.2351407127776</v>
      </c>
      <c r="M1313" s="1">
        <f t="shared" si="224"/>
        <v>5.0152249557928375E+25</v>
      </c>
      <c r="N1313" s="2">
        <f t="shared" si="221"/>
        <v>1625.3237176493462</v>
      </c>
      <c r="O1313" s="2">
        <f t="shared" si="225"/>
        <v>41.054699364381413</v>
      </c>
      <c r="P1313" s="2">
        <f t="shared" si="226"/>
        <v>5.1374075618589643E-2</v>
      </c>
      <c r="Q1313" s="2">
        <f t="shared" si="227"/>
        <v>7.2467043727228982E-3</v>
      </c>
      <c r="R1313" s="2">
        <v>1847.9460653649242</v>
      </c>
      <c r="S1313" s="2">
        <f t="shared" si="228"/>
        <v>41.333446458186089</v>
      </c>
      <c r="T1313" s="2">
        <f t="shared" si="229"/>
        <v>-0.22737301818608557</v>
      </c>
      <c r="U1313" s="2">
        <f t="shared" si="230"/>
        <v>0.14194835270033945</v>
      </c>
    </row>
    <row r="1314" spans="1:21" x14ac:dyDescent="0.25">
      <c r="A1314">
        <v>1343337</v>
      </c>
      <c r="B1314" s="2">
        <v>0.33896999999999999</v>
      </c>
      <c r="C1314" s="2">
        <v>1.2199999999999999E-3</v>
      </c>
      <c r="D1314" s="2">
        <v>22.2332</v>
      </c>
      <c r="E1314" s="2">
        <v>5.2845299999999998E-2</v>
      </c>
      <c r="F1314" s="2">
        <v>0.77205000000000001</v>
      </c>
      <c r="G1314" s="2">
        <v>0.66735</v>
      </c>
      <c r="H1314" s="2">
        <v>0.15165000000000001</v>
      </c>
      <c r="I1314" s="2">
        <v>4.1473000000000003E-2</v>
      </c>
      <c r="J1314" s="2">
        <f t="shared" si="222"/>
        <v>0.76166829999999996</v>
      </c>
      <c r="K1314" s="2">
        <f t="shared" ref="K1314:K1377" si="231">PeakMagnitude+α*(Stretch-1)-β*Color-Mb</f>
        <v>41.065026849999995</v>
      </c>
      <c r="L1314" s="2">
        <f t="shared" si="223"/>
        <v>1633.0721405137238</v>
      </c>
      <c r="M1314" s="1">
        <f t="shared" si="224"/>
        <v>5.0232713384759309E+25</v>
      </c>
      <c r="N1314" s="2">
        <f t="shared" si="221"/>
        <v>1627.9313726860378</v>
      </c>
      <c r="O1314" s="2">
        <f t="shared" si="225"/>
        <v>41.058180463785646</v>
      </c>
      <c r="P1314" s="2">
        <f t="shared" si="226"/>
        <v>6.8463862143488541E-3</v>
      </c>
      <c r="Q1314" s="2">
        <f t="shared" si="227"/>
        <v>8.0796217074078483E-5</v>
      </c>
      <c r="R1314" s="2">
        <v>1851.0536635663043</v>
      </c>
      <c r="S1314" s="2">
        <f t="shared" si="228"/>
        <v>41.337095047446027</v>
      </c>
      <c r="T1314" s="2">
        <f t="shared" si="229"/>
        <v>-0.27206819744603195</v>
      </c>
      <c r="U1314" s="2">
        <f t="shared" si="230"/>
        <v>0.12759210326710022</v>
      </c>
    </row>
    <row r="1315" spans="1:21" x14ac:dyDescent="0.25">
      <c r="A1315" t="s">
        <v>29</v>
      </c>
      <c r="B1315" s="2">
        <v>0.34061000000000002</v>
      </c>
      <c r="C1315" s="2">
        <v>1.5E-3</v>
      </c>
      <c r="D1315" s="2">
        <v>21.864699999999999</v>
      </c>
      <c r="E1315" s="2">
        <v>2.5119499999999999E-2</v>
      </c>
      <c r="F1315" s="2">
        <v>0.60401000000000005</v>
      </c>
      <c r="G1315" s="2">
        <v>8.7276000000000006E-2</v>
      </c>
      <c r="H1315" s="2">
        <v>-1.2867999999999999E-2</v>
      </c>
      <c r="I1315" s="2">
        <v>2.1263000000000001E-2</v>
      </c>
      <c r="J1315" s="2">
        <f t="shared" si="222"/>
        <v>0.13365850000000001</v>
      </c>
      <c r="K1315" s="2">
        <f t="shared" si="231"/>
        <v>41.186766309999996</v>
      </c>
      <c r="L1315" s="2">
        <f t="shared" si="223"/>
        <v>1727.2422869269735</v>
      </c>
      <c r="M1315" s="1">
        <f t="shared" si="224"/>
        <v>5.0502162155281322E+25</v>
      </c>
      <c r="N1315" s="2">
        <f t="shared" ref="N1315:N1378" si="232">M1315/Mpc</f>
        <v>1636.6636126409981</v>
      </c>
      <c r="O1315" s="2">
        <f t="shared" si="225"/>
        <v>41.069797135037717</v>
      </c>
      <c r="P1315" s="2">
        <f t="shared" si="226"/>
        <v>0.11696917496227854</v>
      </c>
      <c r="Q1315" s="2">
        <f t="shared" si="227"/>
        <v>0.76586052920091074</v>
      </c>
      <c r="R1315" s="2">
        <v>1861.4624476373772</v>
      </c>
      <c r="S1315" s="2">
        <f t="shared" si="228"/>
        <v>41.349271396840358</v>
      </c>
      <c r="T1315" s="2">
        <f t="shared" si="229"/>
        <v>-0.16250508684036191</v>
      </c>
      <c r="U1315" s="2">
        <f t="shared" si="230"/>
        <v>1.4782257200565323</v>
      </c>
    </row>
    <row r="1316" spans="1:21" x14ac:dyDescent="0.25">
      <c r="A1316">
        <v>320258</v>
      </c>
      <c r="B1316" s="2">
        <v>0.34098000000000001</v>
      </c>
      <c r="C1316" s="2">
        <v>1.5E-3</v>
      </c>
      <c r="D1316" s="2">
        <v>21.882200000000001</v>
      </c>
      <c r="E1316" s="2">
        <v>4.7998300000000001E-2</v>
      </c>
      <c r="F1316" s="2">
        <v>-1.8696999999999999</v>
      </c>
      <c r="G1316" s="2">
        <v>0.41721999999999998</v>
      </c>
      <c r="H1316" s="2">
        <v>-6.5657999999999994E-2</v>
      </c>
      <c r="I1316" s="2">
        <v>4.3687999999999998E-2</v>
      </c>
      <c r="J1316" s="2">
        <f t="shared" si="222"/>
        <v>0.50890629999999992</v>
      </c>
      <c r="K1316" s="2">
        <f t="shared" si="231"/>
        <v>41.005863640000001</v>
      </c>
      <c r="L1316" s="2">
        <f t="shared" si="223"/>
        <v>1589.1786725251802</v>
      </c>
      <c r="M1316" s="1">
        <f t="shared" si="224"/>
        <v>5.0562982470526826E+25</v>
      </c>
      <c r="N1316" s="2">
        <f t="shared" si="232"/>
        <v>1638.6346648222018</v>
      </c>
      <c r="O1316" s="2">
        <f t="shared" si="225"/>
        <v>41.072410689946793</v>
      </c>
      <c r="P1316" s="2">
        <f t="shared" si="226"/>
        <v>-6.6547049946791503E-2</v>
      </c>
      <c r="Q1316" s="2">
        <f t="shared" si="227"/>
        <v>1.7099442893197234E-2</v>
      </c>
      <c r="R1316" s="2">
        <v>1863.8124388954448</v>
      </c>
      <c r="S1316" s="2">
        <f t="shared" si="228"/>
        <v>41.35201102922283</v>
      </c>
      <c r="T1316" s="2">
        <f t="shared" si="229"/>
        <v>-0.34614738922282839</v>
      </c>
      <c r="U1316" s="2">
        <f t="shared" si="230"/>
        <v>0.46264350143209065</v>
      </c>
    </row>
    <row r="1317" spans="1:21" x14ac:dyDescent="0.25">
      <c r="A1317">
        <v>2533</v>
      </c>
      <c r="B1317" s="2">
        <v>0.34111000000000002</v>
      </c>
      <c r="C1317" s="2">
        <v>5.1200000000000004E-3</v>
      </c>
      <c r="D1317" s="2">
        <v>21.514099999999999</v>
      </c>
      <c r="E1317" s="2">
        <v>7.1360199999999999E-2</v>
      </c>
      <c r="F1317" s="2">
        <v>1.77606</v>
      </c>
      <c r="G1317" s="2">
        <v>0.72004000000000001</v>
      </c>
      <c r="H1317" s="2">
        <v>-7.9736000000000001E-2</v>
      </c>
      <c r="I1317" s="2">
        <v>5.314E-2</v>
      </c>
      <c r="J1317" s="2">
        <f t="shared" si="222"/>
        <v>0.84454019999999996</v>
      </c>
      <c r="K1317" s="2">
        <f t="shared" si="231"/>
        <v>41.217754499999998</v>
      </c>
      <c r="L1317" s="2">
        <f t="shared" si="223"/>
        <v>1752.0677672884037</v>
      </c>
      <c r="M1317" s="1">
        <f t="shared" si="224"/>
        <v>5.0584354393934964E+25</v>
      </c>
      <c r="N1317" s="2">
        <f t="shared" si="232"/>
        <v>1639.3272816901035</v>
      </c>
      <c r="O1317" s="2">
        <f t="shared" si="225"/>
        <v>41.073328332351394</v>
      </c>
      <c r="P1317" s="2">
        <f t="shared" si="226"/>
        <v>0.14442616764860361</v>
      </c>
      <c r="Q1317" s="2">
        <f t="shared" si="227"/>
        <v>2.924496603144424E-2</v>
      </c>
      <c r="R1317" s="2">
        <v>1864.6382571531665</v>
      </c>
      <c r="S1317" s="2">
        <f t="shared" si="228"/>
        <v>41.352972952411541</v>
      </c>
      <c r="T1317" s="2">
        <f t="shared" si="229"/>
        <v>-0.13521845241154296</v>
      </c>
      <c r="U1317" s="2">
        <f t="shared" si="230"/>
        <v>2.5634878811171751E-2</v>
      </c>
    </row>
    <row r="1318" spans="1:21" x14ac:dyDescent="0.25">
      <c r="A1318">
        <v>1336009</v>
      </c>
      <c r="B1318" s="2">
        <v>0.34168999999999999</v>
      </c>
      <c r="C1318" s="2">
        <v>1.23E-3</v>
      </c>
      <c r="D1318" s="2">
        <v>22.512699999999999</v>
      </c>
      <c r="E1318" s="2">
        <v>4.4645299999999999E-2</v>
      </c>
      <c r="F1318" s="2">
        <v>-0.44863500000000001</v>
      </c>
      <c r="G1318" s="2">
        <v>0.34605999999999998</v>
      </c>
      <c r="H1318" s="2">
        <v>0.14044000000000001</v>
      </c>
      <c r="I1318" s="2">
        <v>3.6115000000000001E-2</v>
      </c>
      <c r="J1318" s="2">
        <f t="shared" si="222"/>
        <v>0.42682029999999999</v>
      </c>
      <c r="K1318" s="2">
        <f t="shared" si="231"/>
        <v>41.200173454999998</v>
      </c>
      <c r="L1318" s="2">
        <f t="shared" si="223"/>
        <v>1737.9396480503797</v>
      </c>
      <c r="M1318" s="1">
        <f t="shared" si="224"/>
        <v>5.06797226651611E+25</v>
      </c>
      <c r="N1318" s="2">
        <f t="shared" si="232"/>
        <v>1642.4179568741949</v>
      </c>
      <c r="O1318" s="2">
        <f t="shared" si="225"/>
        <v>41.077418423071634</v>
      </c>
      <c r="P1318" s="2">
        <f t="shared" si="226"/>
        <v>0.12275503192836368</v>
      </c>
      <c r="Q1318" s="2">
        <f t="shared" si="227"/>
        <v>8.2715799865270459E-2</v>
      </c>
      <c r="R1318" s="2">
        <v>1868.3235994184445</v>
      </c>
      <c r="S1318" s="2">
        <f t="shared" si="228"/>
        <v>41.35726049777422</v>
      </c>
      <c r="T1318" s="2">
        <f t="shared" si="229"/>
        <v>-0.15708704277422214</v>
      </c>
      <c r="U1318" s="2">
        <f t="shared" si="230"/>
        <v>0.1354536133017295</v>
      </c>
    </row>
    <row r="1319" spans="1:21" x14ac:dyDescent="0.25">
      <c r="A1319">
        <v>1346387</v>
      </c>
      <c r="B1319" s="2">
        <v>0.34445999999999999</v>
      </c>
      <c r="C1319" s="2">
        <v>5.1200000000000004E-3</v>
      </c>
      <c r="D1319" s="2">
        <v>22.279900000000001</v>
      </c>
      <c r="E1319" s="2">
        <v>3.4332599999999998E-2</v>
      </c>
      <c r="F1319" s="2">
        <v>-2.12696</v>
      </c>
      <c r="G1319" s="2">
        <v>0.33367000000000002</v>
      </c>
      <c r="H1319" s="2">
        <v>-3.1981000000000002E-2</v>
      </c>
      <c r="I1319" s="2">
        <v>2.7692999999999999E-2</v>
      </c>
      <c r="J1319" s="2">
        <f t="shared" si="222"/>
        <v>0.39569560000000004</v>
      </c>
      <c r="K1319" s="2">
        <f t="shared" si="231"/>
        <v>41.260337410000005</v>
      </c>
      <c r="L1319" s="2">
        <f t="shared" si="223"/>
        <v>1786.7651863028002</v>
      </c>
      <c r="M1319" s="1">
        <f t="shared" si="224"/>
        <v>5.1135562174641587E+25</v>
      </c>
      <c r="N1319" s="2">
        <f t="shared" si="232"/>
        <v>1657.1907092976833</v>
      </c>
      <c r="O1319" s="2">
        <f t="shared" si="225"/>
        <v>41.096862449247439</v>
      </c>
      <c r="P1319" s="2">
        <f t="shared" si="226"/>
        <v>0.16347496075256629</v>
      </c>
      <c r="Q1319" s="2">
        <f t="shared" si="227"/>
        <v>0.17067898100990278</v>
      </c>
      <c r="R1319" s="2">
        <v>1885.9450390814998</v>
      </c>
      <c r="S1319" s="2">
        <f t="shared" si="228"/>
        <v>41.377645161064279</v>
      </c>
      <c r="T1319" s="2">
        <f t="shared" si="229"/>
        <v>-0.11730775106427416</v>
      </c>
      <c r="U1319" s="2">
        <f t="shared" si="230"/>
        <v>8.7888282094919778E-2</v>
      </c>
    </row>
    <row r="1320" spans="1:21" x14ac:dyDescent="0.25">
      <c r="A1320">
        <v>350606</v>
      </c>
      <c r="B1320" s="2">
        <v>0.34448000000000001</v>
      </c>
      <c r="C1320" s="2">
        <v>1.5E-3</v>
      </c>
      <c r="D1320" s="2">
        <v>22.122599999999998</v>
      </c>
      <c r="E1320" s="2">
        <v>7.1253300000000006E-2</v>
      </c>
      <c r="F1320" s="2">
        <v>-1.23716</v>
      </c>
      <c r="G1320" s="2">
        <v>1.44116</v>
      </c>
      <c r="H1320" s="2">
        <v>-2.1304E-2</v>
      </c>
      <c r="I1320" s="2">
        <v>6.3273999999999997E-2</v>
      </c>
      <c r="J1320" s="2">
        <f t="shared" si="222"/>
        <v>1.5756873</v>
      </c>
      <c r="K1320" s="2">
        <f t="shared" si="231"/>
        <v>41.200418999999997</v>
      </c>
      <c r="L1320" s="2">
        <f t="shared" si="223"/>
        <v>1738.1361812954863</v>
      </c>
      <c r="M1320" s="1">
        <f t="shared" si="224"/>
        <v>5.113885567916368E+25</v>
      </c>
      <c r="N1320" s="2">
        <f t="shared" si="232"/>
        <v>1657.2974445101838</v>
      </c>
      <c r="O1320" s="2">
        <f t="shared" si="225"/>
        <v>41.097002303462268</v>
      </c>
      <c r="P1320" s="2">
        <f t="shared" si="226"/>
        <v>0.10341669653772811</v>
      </c>
      <c r="Q1320" s="2">
        <f t="shared" si="227"/>
        <v>4.3076583639605533E-3</v>
      </c>
      <c r="R1320" s="2">
        <v>1886.0723943085586</v>
      </c>
      <c r="S1320" s="2">
        <f t="shared" si="228"/>
        <v>41.377791792603901</v>
      </c>
      <c r="T1320" s="2">
        <f t="shared" si="229"/>
        <v>-0.17737279260390437</v>
      </c>
      <c r="U1320" s="2">
        <f t="shared" si="230"/>
        <v>1.2671672446564171E-2</v>
      </c>
    </row>
    <row r="1321" spans="1:21" x14ac:dyDescent="0.25">
      <c r="A1321">
        <v>1329312</v>
      </c>
      <c r="B1321" s="2">
        <v>0.34487000000000001</v>
      </c>
      <c r="C1321" s="2">
        <v>1.23E-3</v>
      </c>
      <c r="D1321" s="2">
        <v>22.0259</v>
      </c>
      <c r="E1321" s="2">
        <v>4.4452899999999997E-2</v>
      </c>
      <c r="F1321" s="2">
        <v>-1.42584</v>
      </c>
      <c r="G1321" s="2">
        <v>0.33327000000000001</v>
      </c>
      <c r="H1321" s="2">
        <v>-6.3723000000000002E-2</v>
      </c>
      <c r="I1321" s="2">
        <v>3.5878E-2</v>
      </c>
      <c r="J1321" s="2">
        <f t="shared" si="222"/>
        <v>0.41360090000000005</v>
      </c>
      <c r="K1321" s="2">
        <f t="shared" si="231"/>
        <v>41.208754510000006</v>
      </c>
      <c r="L1321" s="2">
        <f t="shared" si="223"/>
        <v>1744.8210899748433</v>
      </c>
      <c r="M1321" s="1">
        <f t="shared" si="224"/>
        <v>5.1203085440516116E+25</v>
      </c>
      <c r="N1321" s="2">
        <f t="shared" si="232"/>
        <v>1659.3789893147591</v>
      </c>
      <c r="O1321" s="2">
        <f t="shared" si="225"/>
        <v>41.099727934253181</v>
      </c>
      <c r="P1321" s="2">
        <f t="shared" si="226"/>
        <v>0.10902657574682451</v>
      </c>
      <c r="Q1321" s="2">
        <f t="shared" si="227"/>
        <v>6.9486717136873627E-2</v>
      </c>
      <c r="R1321" s="2">
        <v>1888.556177849887</v>
      </c>
      <c r="S1321" s="2">
        <f t="shared" si="228"/>
        <v>41.380649540383075</v>
      </c>
      <c r="T1321" s="2">
        <f t="shared" si="229"/>
        <v>-0.17189503038306952</v>
      </c>
      <c r="U1321" s="2">
        <f t="shared" si="230"/>
        <v>0.17272837685423406</v>
      </c>
    </row>
    <row r="1322" spans="1:21" x14ac:dyDescent="0.25">
      <c r="A1322">
        <v>470110</v>
      </c>
      <c r="B1322" s="2">
        <v>0.34544999999999998</v>
      </c>
      <c r="C1322" s="2">
        <v>1.5E-3</v>
      </c>
      <c r="D1322" s="2">
        <v>21.7913</v>
      </c>
      <c r="E1322" s="2">
        <v>6.2795199999999995E-2</v>
      </c>
      <c r="F1322" s="2">
        <v>0.48129</v>
      </c>
      <c r="G1322" s="2">
        <v>0.86421999999999999</v>
      </c>
      <c r="H1322" s="2">
        <v>-2.5520999999999999E-2</v>
      </c>
      <c r="I1322" s="2">
        <v>4.9083000000000002E-2</v>
      </c>
      <c r="J1322" s="2">
        <f t="shared" si="222"/>
        <v>0.97609820000000003</v>
      </c>
      <c r="K1322" s="2">
        <f t="shared" si="231"/>
        <v>41.134930359999998</v>
      </c>
      <c r="L1322" s="2">
        <f t="shared" si="223"/>
        <v>1686.4989378171774</v>
      </c>
      <c r="M1322" s="1">
        <f t="shared" si="224"/>
        <v>5.12986292141278E+25</v>
      </c>
      <c r="N1322" s="2">
        <f t="shared" si="232"/>
        <v>1662.4753521438167</v>
      </c>
      <c r="O1322" s="2">
        <f t="shared" si="225"/>
        <v>41.103776075868844</v>
      </c>
      <c r="P1322" s="2">
        <f t="shared" si="226"/>
        <v>3.1154284131154952E-2</v>
      </c>
      <c r="Q1322" s="2">
        <f t="shared" si="227"/>
        <v>1.0187052140364385E-3</v>
      </c>
      <c r="R1322" s="2">
        <v>1892.2512639804379</v>
      </c>
      <c r="S1322" s="2">
        <f t="shared" si="228"/>
        <v>41.384894020040619</v>
      </c>
      <c r="T1322" s="2">
        <f t="shared" si="229"/>
        <v>-0.24996366004062054</v>
      </c>
      <c r="U1322" s="2">
        <f t="shared" si="230"/>
        <v>6.5579292413443943E-2</v>
      </c>
    </row>
    <row r="1323" spans="1:21" x14ac:dyDescent="0.25">
      <c r="A1323" t="s">
        <v>30</v>
      </c>
      <c r="B1323" s="2">
        <v>0.34601999999999999</v>
      </c>
      <c r="C1323" s="2">
        <v>1.5E-3</v>
      </c>
      <c r="D1323" s="2">
        <v>22.133099999999999</v>
      </c>
      <c r="E1323" s="2">
        <v>3.03872E-2</v>
      </c>
      <c r="F1323" s="2">
        <v>-1.1532100000000001</v>
      </c>
      <c r="G1323" s="2">
        <v>0.11161</v>
      </c>
      <c r="H1323" s="2">
        <v>-4.8694000000000001E-2</v>
      </c>
      <c r="I1323" s="2">
        <v>2.6335999999999998E-2</v>
      </c>
      <c r="J1323" s="2">
        <f t="shared" si="222"/>
        <v>0.16833319999999999</v>
      </c>
      <c r="K1323" s="2">
        <f t="shared" si="231"/>
        <v>41.308990350000002</v>
      </c>
      <c r="L1323" s="2">
        <f t="shared" si="223"/>
        <v>1827.2504184005538</v>
      </c>
      <c r="M1323" s="1">
        <f t="shared" si="224"/>
        <v>5.1392551984293412E+25</v>
      </c>
      <c r="N1323" s="2">
        <f t="shared" si="232"/>
        <v>1665.5191818288874</v>
      </c>
      <c r="O1323" s="2">
        <f t="shared" si="225"/>
        <v>41.107748194185717</v>
      </c>
      <c r="P1323" s="2">
        <f t="shared" si="226"/>
        <v>0.20124215581428473</v>
      </c>
      <c r="Q1323" s="2">
        <f t="shared" si="227"/>
        <v>1.4292176253101445</v>
      </c>
      <c r="R1323" s="2">
        <v>1895.884102067854</v>
      </c>
      <c r="S1323" s="2">
        <f t="shared" si="228"/>
        <v>41.389058924053352</v>
      </c>
      <c r="T1323" s="2">
        <f t="shared" si="229"/>
        <v>-8.006857405334955E-2</v>
      </c>
      <c r="U1323" s="2">
        <f t="shared" si="230"/>
        <v>0.22624793789848527</v>
      </c>
    </row>
    <row r="1324" spans="1:21" x14ac:dyDescent="0.25">
      <c r="A1324">
        <v>310090</v>
      </c>
      <c r="B1324" s="2">
        <v>0.34695999999999999</v>
      </c>
      <c r="C1324" s="2">
        <v>1.5E-3</v>
      </c>
      <c r="D1324" s="2">
        <v>22.1999</v>
      </c>
      <c r="E1324" s="2">
        <v>8.1482799999999994E-2</v>
      </c>
      <c r="F1324" s="2">
        <v>-1.3328</v>
      </c>
      <c r="G1324" s="2">
        <v>0.58674000000000004</v>
      </c>
      <c r="H1324" s="2">
        <v>-4.9839000000000001E-2</v>
      </c>
      <c r="I1324" s="2">
        <v>8.8225999999999999E-2</v>
      </c>
      <c r="J1324" s="2">
        <f t="shared" si="222"/>
        <v>0.75644880000000003</v>
      </c>
      <c r="K1324" s="2">
        <f t="shared" si="231"/>
        <v>41.352974469999999</v>
      </c>
      <c r="L1324" s="2">
        <f t="shared" si="223"/>
        <v>1864.6395603032681</v>
      </c>
      <c r="M1324" s="1">
        <f t="shared" si="224"/>
        <v>5.1547499071668027E+25</v>
      </c>
      <c r="N1324" s="2">
        <f t="shared" si="232"/>
        <v>1670.5406749485483</v>
      </c>
      <c r="O1324" s="2">
        <f t="shared" si="225"/>
        <v>41.114285272336026</v>
      </c>
      <c r="P1324" s="2">
        <f t="shared" si="226"/>
        <v>0.23868919766397312</v>
      </c>
      <c r="Q1324" s="2">
        <f t="shared" si="227"/>
        <v>9.9564943747838794E-2</v>
      </c>
      <c r="R1324" s="2">
        <v>1901.878257566822</v>
      </c>
      <c r="S1324" s="2">
        <f t="shared" si="228"/>
        <v>41.3959135678463</v>
      </c>
      <c r="T1324" s="2">
        <f t="shared" si="229"/>
        <v>-4.2939097846300456E-2</v>
      </c>
      <c r="U1324" s="2">
        <f t="shared" si="230"/>
        <v>3.2221574235289405E-3</v>
      </c>
    </row>
    <row r="1325" spans="1:21" x14ac:dyDescent="0.25">
      <c r="A1325">
        <v>50301</v>
      </c>
      <c r="B1325" s="2">
        <v>0.34716999999999998</v>
      </c>
      <c r="C1325" s="2">
        <v>1.5E-3</v>
      </c>
      <c r="D1325" s="2">
        <v>22.089099999999998</v>
      </c>
      <c r="E1325" s="2">
        <v>4.58444E-2</v>
      </c>
      <c r="F1325" s="2">
        <v>0.84013000000000004</v>
      </c>
      <c r="G1325" s="2">
        <v>0.49257000000000001</v>
      </c>
      <c r="H1325" s="2">
        <v>0.15504999999999999</v>
      </c>
      <c r="I1325" s="2">
        <v>3.8427000000000003E-2</v>
      </c>
      <c r="J1325" s="2">
        <f t="shared" si="222"/>
        <v>0.57684139999999995</v>
      </c>
      <c r="K1325" s="2">
        <f t="shared" si="231"/>
        <v>40.920292609999997</v>
      </c>
      <c r="L1325" s="2">
        <f t="shared" si="223"/>
        <v>1527.7719145130432</v>
      </c>
      <c r="M1325" s="1">
        <f t="shared" si="224"/>
        <v>5.1582124585189628E+25</v>
      </c>
      <c r="N1325" s="2">
        <f t="shared" si="232"/>
        <v>1671.6628114201624</v>
      </c>
      <c r="O1325" s="2">
        <f t="shared" si="225"/>
        <v>41.115743405264993</v>
      </c>
      <c r="P1325" s="2">
        <f t="shared" si="226"/>
        <v>-0.1954507952649962</v>
      </c>
      <c r="Q1325" s="2">
        <f t="shared" si="227"/>
        <v>0.11480532683536646</v>
      </c>
      <c r="R1325" s="2">
        <v>1903.2179145579546</v>
      </c>
      <c r="S1325" s="2">
        <f t="shared" si="228"/>
        <v>41.397442584818833</v>
      </c>
      <c r="T1325" s="2">
        <f t="shared" si="229"/>
        <v>-0.47714997481883614</v>
      </c>
      <c r="U1325" s="2">
        <f t="shared" si="230"/>
        <v>0.684221892836398</v>
      </c>
    </row>
    <row r="1326" spans="1:21" x14ac:dyDescent="0.25">
      <c r="A1326">
        <v>330089</v>
      </c>
      <c r="B1326" s="2">
        <v>0.34881000000000001</v>
      </c>
      <c r="C1326" s="2">
        <v>1.5E-3</v>
      </c>
      <c r="D1326" s="2">
        <v>22.120799999999999</v>
      </c>
      <c r="E1326" s="2">
        <v>4.7450800000000001E-2</v>
      </c>
      <c r="F1326" s="2">
        <v>0.68208000000000002</v>
      </c>
      <c r="G1326" s="2">
        <v>0.53574999999999995</v>
      </c>
      <c r="H1326" s="2">
        <v>2.8298E-2</v>
      </c>
      <c r="I1326" s="2">
        <v>3.8972E-2</v>
      </c>
      <c r="J1326" s="2">
        <f t="shared" si="222"/>
        <v>0.62217279999999997</v>
      </c>
      <c r="K1326" s="2">
        <f t="shared" si="231"/>
        <v>41.325493019999996</v>
      </c>
      <c r="L1326" s="2">
        <f t="shared" si="223"/>
        <v>1841.1899853408615</v>
      </c>
      <c r="M1326" s="1">
        <f t="shared" si="224"/>
        <v>5.1852654759674198E+25</v>
      </c>
      <c r="N1326" s="2">
        <f t="shared" si="232"/>
        <v>1680.4300972907934</v>
      </c>
      <c r="O1326" s="2">
        <f t="shared" si="225"/>
        <v>41.127102256766861</v>
      </c>
      <c r="P1326" s="2">
        <f t="shared" si="226"/>
        <v>0.1983907632331352</v>
      </c>
      <c r="Q1326" s="2">
        <f t="shared" si="227"/>
        <v>0.10167656243461627</v>
      </c>
      <c r="R1326" s="2">
        <v>1913.6867379388502</v>
      </c>
      <c r="S1326" s="2">
        <f t="shared" si="228"/>
        <v>41.409354235858345</v>
      </c>
      <c r="T1326" s="2">
        <f t="shared" si="229"/>
        <v>-8.3861215858348714E-2</v>
      </c>
      <c r="U1326" s="2">
        <f t="shared" si="230"/>
        <v>1.8167713301577623E-2</v>
      </c>
    </row>
    <row r="1327" spans="1:21" x14ac:dyDescent="0.25">
      <c r="A1327">
        <v>160198</v>
      </c>
      <c r="B1327" s="2">
        <v>0.34910000000000002</v>
      </c>
      <c r="C1327" s="2">
        <v>1.5100000000000001E-3</v>
      </c>
      <c r="D1327" s="2">
        <v>21.740500000000001</v>
      </c>
      <c r="E1327" s="2">
        <v>4.4882999999999999E-2</v>
      </c>
      <c r="F1327" s="2">
        <v>0.21654999999999999</v>
      </c>
      <c r="G1327" s="2">
        <v>0.29788999999999999</v>
      </c>
      <c r="H1327" s="2">
        <v>-9.5267000000000004E-2</v>
      </c>
      <c r="I1327" s="2">
        <v>3.2675999999999997E-2</v>
      </c>
      <c r="J1327" s="2">
        <f t="shared" si="222"/>
        <v>0.37544899999999998</v>
      </c>
      <c r="K1327" s="2">
        <f t="shared" si="231"/>
        <v>41.263518559999994</v>
      </c>
      <c r="L1327" s="2">
        <f t="shared" si="223"/>
        <v>1789.3846686011798</v>
      </c>
      <c r="M1327" s="1">
        <f t="shared" si="224"/>
        <v>5.1900514787865786E+25</v>
      </c>
      <c r="N1327" s="2">
        <f t="shared" si="232"/>
        <v>1681.9811351730984</v>
      </c>
      <c r="O1327" s="2">
        <f t="shared" si="225"/>
        <v>41.129105602564607</v>
      </c>
      <c r="P1327" s="2">
        <f t="shared" si="226"/>
        <v>0.13441295743538717</v>
      </c>
      <c r="Q1327" s="2">
        <f t="shared" si="227"/>
        <v>0.12816822498078298</v>
      </c>
      <c r="R1327" s="2">
        <v>1915.5391745893655</v>
      </c>
      <c r="S1327" s="2">
        <f t="shared" si="228"/>
        <v>41.41145519071587</v>
      </c>
      <c r="T1327" s="2">
        <f t="shared" si="229"/>
        <v>-0.14793663071587559</v>
      </c>
      <c r="U1327" s="2">
        <f t="shared" si="230"/>
        <v>0.15525641110242755</v>
      </c>
    </row>
    <row r="1328" spans="1:21" x14ac:dyDescent="0.25">
      <c r="A1328">
        <v>1258906</v>
      </c>
      <c r="B1328" s="2">
        <v>0.34911999999999999</v>
      </c>
      <c r="C1328" s="2">
        <v>1.23E-3</v>
      </c>
      <c r="D1328" s="2">
        <v>22.069700000000001</v>
      </c>
      <c r="E1328" s="2">
        <v>4.9053199999999998E-2</v>
      </c>
      <c r="F1328" s="2">
        <v>-1.9796999999999999E-2</v>
      </c>
      <c r="G1328" s="2">
        <v>0.30965999999999999</v>
      </c>
      <c r="H1328" s="2">
        <v>-1.271E-3</v>
      </c>
      <c r="I1328" s="2">
        <v>3.5982E-2</v>
      </c>
      <c r="J1328" s="2">
        <f t="shared" si="222"/>
        <v>0.39469520000000002</v>
      </c>
      <c r="K1328" s="2">
        <f t="shared" si="231"/>
        <v>41.263768071000001</v>
      </c>
      <c r="L1328" s="2">
        <f t="shared" si="223"/>
        <v>1789.5902879808061</v>
      </c>
      <c r="M1328" s="1">
        <f t="shared" si="224"/>
        <v>5.190381572711973E+25</v>
      </c>
      <c r="N1328" s="2">
        <f t="shared" si="232"/>
        <v>1682.088111328849</v>
      </c>
      <c r="O1328" s="2">
        <f t="shared" si="225"/>
        <v>41.129243706600967</v>
      </c>
      <c r="P1328" s="2">
        <f t="shared" si="226"/>
        <v>0.13452436439903437</v>
      </c>
      <c r="Q1328" s="2">
        <f t="shared" si="227"/>
        <v>0.11616577865716789</v>
      </c>
      <c r="R1328" s="2">
        <v>1915.6669425907776</v>
      </c>
      <c r="S1328" s="2">
        <f t="shared" si="228"/>
        <v>41.411600024839387</v>
      </c>
      <c r="T1328" s="2">
        <f t="shared" si="229"/>
        <v>-0.14783195383938619</v>
      </c>
      <c r="U1328" s="2">
        <f t="shared" si="230"/>
        <v>0.14028555155613845</v>
      </c>
    </row>
    <row r="1329" spans="1:21" x14ac:dyDescent="0.25">
      <c r="A1329">
        <v>70955</v>
      </c>
      <c r="B1329" s="2">
        <v>0.34932000000000002</v>
      </c>
      <c r="C1329" s="2">
        <v>1.5100000000000001E-3</v>
      </c>
      <c r="D1329" s="2">
        <v>21.639399999999998</v>
      </c>
      <c r="E1329" s="2">
        <v>3.5360900000000001E-2</v>
      </c>
      <c r="F1329" s="2">
        <v>1.4233100000000001</v>
      </c>
      <c r="G1329" s="2">
        <v>0.33950999999999998</v>
      </c>
      <c r="H1329" s="2">
        <v>-4.0488999999999997E-2</v>
      </c>
      <c r="I1329" s="2">
        <v>2.9693000000000001E-2</v>
      </c>
      <c r="J1329" s="2">
        <f t="shared" si="222"/>
        <v>0.40456390000000003</v>
      </c>
      <c r="K1329" s="2">
        <f t="shared" si="231"/>
        <v>41.168357139999998</v>
      </c>
      <c r="L1329" s="2">
        <f t="shared" si="223"/>
        <v>1712.6610778194531</v>
      </c>
      <c r="M1329" s="1">
        <f t="shared" si="224"/>
        <v>5.1936826876825935E+25</v>
      </c>
      <c r="N1329" s="2">
        <f t="shared" si="232"/>
        <v>1683.1579298322522</v>
      </c>
      <c r="O1329" s="2">
        <f t="shared" si="225"/>
        <v>41.130624337564157</v>
      </c>
      <c r="P1329" s="2">
        <f t="shared" si="226"/>
        <v>3.773280243584054E-2</v>
      </c>
      <c r="Q1329" s="2">
        <f t="shared" si="227"/>
        <v>8.6988905965093011E-3</v>
      </c>
      <c r="R1329" s="2">
        <v>1916.9447201618618</v>
      </c>
      <c r="S1329" s="2">
        <f t="shared" si="228"/>
        <v>41.413047945520148</v>
      </c>
      <c r="T1329" s="2">
        <f t="shared" si="229"/>
        <v>-0.24469080552015043</v>
      </c>
      <c r="U1329" s="2">
        <f t="shared" si="230"/>
        <v>0.36581461029146284</v>
      </c>
    </row>
    <row r="1330" spans="1:21" x14ac:dyDescent="0.25">
      <c r="A1330">
        <v>380279</v>
      </c>
      <c r="B1330" s="2">
        <v>0.34938999999999998</v>
      </c>
      <c r="C1330" s="2">
        <v>1.5100000000000001E-3</v>
      </c>
      <c r="D1330" s="2">
        <v>22.040500000000002</v>
      </c>
      <c r="E1330" s="2">
        <v>4.81088E-2</v>
      </c>
      <c r="F1330" s="2">
        <v>-1.7666200000000001</v>
      </c>
      <c r="G1330" s="2">
        <v>0.53203</v>
      </c>
      <c r="H1330" s="2">
        <v>-5.2518000000000002E-2</v>
      </c>
      <c r="I1330" s="2">
        <v>3.9222E-2</v>
      </c>
      <c r="J1330" s="2">
        <f t="shared" si="222"/>
        <v>0.61936079999999993</v>
      </c>
      <c r="K1330" s="2">
        <f t="shared" si="231"/>
        <v>41.138188200000002</v>
      </c>
      <c r="L1330" s="2">
        <f t="shared" si="223"/>
        <v>1689.0310755933647</v>
      </c>
      <c r="M1330" s="1">
        <f t="shared" si="224"/>
        <v>5.1948381533912901E+25</v>
      </c>
      <c r="N1330" s="2">
        <f t="shared" si="232"/>
        <v>1683.5323907662739</v>
      </c>
      <c r="O1330" s="2">
        <f t="shared" si="225"/>
        <v>41.131107382639641</v>
      </c>
      <c r="P1330" s="2">
        <f t="shared" si="226"/>
        <v>7.0808173603609248E-3</v>
      </c>
      <c r="Q1330" s="2">
        <f t="shared" si="227"/>
        <v>1.3070113385447627E-4</v>
      </c>
      <c r="R1330" s="2">
        <v>1917.391984211702</v>
      </c>
      <c r="S1330" s="2">
        <f t="shared" si="228"/>
        <v>41.413554537206423</v>
      </c>
      <c r="T1330" s="2">
        <f t="shared" si="229"/>
        <v>-0.27536633720642101</v>
      </c>
      <c r="U1330" s="2">
        <f t="shared" si="230"/>
        <v>0.19766704314275588</v>
      </c>
    </row>
    <row r="1331" spans="1:21" x14ac:dyDescent="0.25">
      <c r="A1331" t="s">
        <v>31</v>
      </c>
      <c r="B1331" s="2">
        <v>0.34949000000000002</v>
      </c>
      <c r="C1331" s="2">
        <v>1.5100000000000001E-3</v>
      </c>
      <c r="D1331" s="2">
        <v>22.2453</v>
      </c>
      <c r="E1331" s="2">
        <v>3.5513299999999998E-2</v>
      </c>
      <c r="F1331" s="2">
        <v>-1.7867200000000001</v>
      </c>
      <c r="G1331" s="2">
        <v>0.1152</v>
      </c>
      <c r="H1331" s="2">
        <v>7.825E-2</v>
      </c>
      <c r="I1331" s="2">
        <v>2.9142999999999999E-2</v>
      </c>
      <c r="J1331" s="2">
        <f t="shared" si="222"/>
        <v>0.1798563</v>
      </c>
      <c r="K1331" s="2">
        <f t="shared" si="231"/>
        <v>40.930729659999997</v>
      </c>
      <c r="L1331" s="2">
        <f t="shared" si="223"/>
        <v>1535.1327327454026</v>
      </c>
      <c r="M1331" s="1">
        <f t="shared" si="224"/>
        <v>5.1964888865608928E+25</v>
      </c>
      <c r="N1331" s="2">
        <f t="shared" si="232"/>
        <v>1684.0673569533772</v>
      </c>
      <c r="O1331" s="2">
        <f t="shared" si="225"/>
        <v>41.131797289049018</v>
      </c>
      <c r="P1331" s="2">
        <f t="shared" si="226"/>
        <v>-0.20106762904902098</v>
      </c>
      <c r="Q1331" s="2">
        <f t="shared" si="227"/>
        <v>1.2497783697061866</v>
      </c>
      <c r="R1331" s="2">
        <v>1918.0309705361767</v>
      </c>
      <c r="S1331" s="2">
        <f t="shared" si="228"/>
        <v>41.414278077323303</v>
      </c>
      <c r="T1331" s="2">
        <f t="shared" si="229"/>
        <v>-0.48354841732330556</v>
      </c>
      <c r="U1331" s="2">
        <f t="shared" si="230"/>
        <v>7.2281743998260755</v>
      </c>
    </row>
    <row r="1332" spans="1:21" x14ac:dyDescent="0.25">
      <c r="A1332" t="s">
        <v>32</v>
      </c>
      <c r="B1332" s="2">
        <v>0.34949000000000002</v>
      </c>
      <c r="C1332" s="2">
        <v>1.5100000000000001E-3</v>
      </c>
      <c r="D1332" s="2">
        <v>21.962900000000001</v>
      </c>
      <c r="E1332" s="2">
        <v>2.83506E-2</v>
      </c>
      <c r="F1332" s="2">
        <v>-7.2317000000000006E-2</v>
      </c>
      <c r="G1332" s="2">
        <v>0.14774999999999999</v>
      </c>
      <c r="H1332" s="2">
        <v>-8.2963999999999996E-2</v>
      </c>
      <c r="I1332" s="2">
        <v>2.5870000000000001E-2</v>
      </c>
      <c r="J1332" s="2">
        <f t="shared" si="222"/>
        <v>0.2019706</v>
      </c>
      <c r="K1332" s="2">
        <f t="shared" si="231"/>
        <v>41.404946721000002</v>
      </c>
      <c r="L1332" s="2">
        <f t="shared" si="223"/>
        <v>1909.8063991988356</v>
      </c>
      <c r="M1332" s="1">
        <f t="shared" si="224"/>
        <v>5.1964888865608928E+25</v>
      </c>
      <c r="N1332" s="2">
        <f t="shared" si="232"/>
        <v>1684.0673569533772</v>
      </c>
      <c r="O1332" s="2">
        <f t="shared" si="225"/>
        <v>41.131797289049018</v>
      </c>
      <c r="P1332" s="2">
        <f t="shared" si="226"/>
        <v>0.27314943195098351</v>
      </c>
      <c r="Q1332" s="2">
        <f t="shared" si="227"/>
        <v>1.8290445851915762</v>
      </c>
      <c r="R1332" s="2">
        <v>1918.0309705361767</v>
      </c>
      <c r="S1332" s="2">
        <f t="shared" si="228"/>
        <v>41.414278077323303</v>
      </c>
      <c r="T1332" s="2">
        <f t="shared" si="229"/>
        <v>-9.3313563233010655E-3</v>
      </c>
      <c r="U1332" s="2">
        <f t="shared" si="230"/>
        <v>2.1345839310229616E-3</v>
      </c>
    </row>
    <row r="1333" spans="1:21" x14ac:dyDescent="0.25">
      <c r="A1333">
        <v>440185</v>
      </c>
      <c r="B1333" s="2">
        <v>0.34949000000000002</v>
      </c>
      <c r="C1333" s="2">
        <v>1.0059999999999999E-2</v>
      </c>
      <c r="D1333" s="2">
        <v>21.700600000000001</v>
      </c>
      <c r="E1333" s="2">
        <v>6.68985E-2</v>
      </c>
      <c r="F1333" s="2">
        <v>0.19675999999999999</v>
      </c>
      <c r="G1333" s="2">
        <v>0.4476</v>
      </c>
      <c r="H1333" s="2">
        <v>-6.9931999999999994E-2</v>
      </c>
      <c r="I1333" s="2">
        <v>3.7010000000000001E-2</v>
      </c>
      <c r="J1333" s="2">
        <f t="shared" si="222"/>
        <v>0.55150849999999996</v>
      </c>
      <c r="K1333" s="2">
        <f t="shared" si="231"/>
        <v>41.141410880000002</v>
      </c>
      <c r="L1333" s="2">
        <f t="shared" si="223"/>
        <v>1691.5396259071838</v>
      </c>
      <c r="M1333" s="1">
        <f t="shared" si="224"/>
        <v>5.1964888865608928E+25</v>
      </c>
      <c r="N1333" s="2">
        <f t="shared" si="232"/>
        <v>1684.0673569533772</v>
      </c>
      <c r="O1333" s="2">
        <f t="shared" si="225"/>
        <v>41.131797289049018</v>
      </c>
      <c r="P1333" s="2">
        <f t="shared" si="226"/>
        <v>9.6135909509840189E-3</v>
      </c>
      <c r="Q1333" s="2">
        <f t="shared" si="227"/>
        <v>3.0385532954382594E-4</v>
      </c>
      <c r="R1333" s="2">
        <v>1918.0309705361767</v>
      </c>
      <c r="S1333" s="2">
        <f t="shared" si="228"/>
        <v>41.414278077323303</v>
      </c>
      <c r="T1333" s="2">
        <f t="shared" si="229"/>
        <v>-0.27286719732330056</v>
      </c>
      <c r="U1333" s="2">
        <f t="shared" si="230"/>
        <v>0.2447925744577098</v>
      </c>
    </row>
    <row r="1334" spans="1:21" x14ac:dyDescent="0.25">
      <c r="A1334">
        <v>20186</v>
      </c>
      <c r="B1334" s="2">
        <v>0.34967999999999999</v>
      </c>
      <c r="C1334" s="2">
        <v>1.23E-3</v>
      </c>
      <c r="D1334" s="2">
        <v>21.934999999999999</v>
      </c>
      <c r="E1334" s="2">
        <v>7.1840799999999996E-2</v>
      </c>
      <c r="F1334" s="2">
        <v>0.54893999999999998</v>
      </c>
      <c r="G1334" s="2">
        <v>1.1983999999999999</v>
      </c>
      <c r="H1334" s="2">
        <v>-9.4234999999999999E-2</v>
      </c>
      <c r="I1334" s="2">
        <v>5.9312999999999998E-2</v>
      </c>
      <c r="J1334" s="2">
        <f t="shared" si="222"/>
        <v>1.3295537999999998</v>
      </c>
      <c r="K1334" s="2">
        <f t="shared" si="231"/>
        <v>41.503649729999999</v>
      </c>
      <c r="L1334" s="2">
        <f t="shared" si="223"/>
        <v>1998.6186974520401</v>
      </c>
      <c r="M1334" s="1">
        <f t="shared" si="224"/>
        <v>5.1996254995328137E+25</v>
      </c>
      <c r="N1334" s="2">
        <f t="shared" si="232"/>
        <v>1685.0838639897088</v>
      </c>
      <c r="O1334" s="2">
        <f t="shared" si="225"/>
        <v>41.133107599513409</v>
      </c>
      <c r="P1334" s="2">
        <f t="shared" si="226"/>
        <v>0.37054213048659079</v>
      </c>
      <c r="Q1334" s="2">
        <f t="shared" si="227"/>
        <v>7.7671797748256916E-2</v>
      </c>
      <c r="R1334" s="2">
        <v>1919.245166667434</v>
      </c>
      <c r="S1334" s="2">
        <f t="shared" si="228"/>
        <v>41.41565227787207</v>
      </c>
      <c r="T1334" s="2">
        <f t="shared" si="229"/>
        <v>8.7997452127929421E-2</v>
      </c>
      <c r="U1334" s="2">
        <f t="shared" si="230"/>
        <v>4.3805472018170043E-3</v>
      </c>
    </row>
    <row r="1335" spans="1:21" x14ac:dyDescent="0.25">
      <c r="A1335">
        <v>1248677</v>
      </c>
      <c r="B1335" s="2">
        <v>0.35015000000000002</v>
      </c>
      <c r="C1335" s="2">
        <v>1.23E-3</v>
      </c>
      <c r="D1335" s="2">
        <v>21.538900000000002</v>
      </c>
      <c r="E1335" s="2">
        <v>2.7546600000000001E-2</v>
      </c>
      <c r="F1335" s="2">
        <v>0.89971000000000001</v>
      </c>
      <c r="G1335" s="2">
        <v>0.10732</v>
      </c>
      <c r="H1335" s="2">
        <v>-0.118885</v>
      </c>
      <c r="I1335" s="2">
        <v>2.1940000000000001E-2</v>
      </c>
      <c r="J1335" s="2">
        <f t="shared" si="222"/>
        <v>0.15680660000000002</v>
      </c>
      <c r="K1335" s="2">
        <f t="shared" si="231"/>
        <v>41.236267420000004</v>
      </c>
      <c r="L1335" s="2">
        <f t="shared" si="223"/>
        <v>1767.068902171693</v>
      </c>
      <c r="M1335" s="1">
        <f t="shared" si="224"/>
        <v>5.2073857273803707E+25</v>
      </c>
      <c r="N1335" s="2">
        <f t="shared" si="232"/>
        <v>1687.5987825598977</v>
      </c>
      <c r="O1335" s="2">
        <f t="shared" si="225"/>
        <v>41.136346017041426</v>
      </c>
      <c r="P1335" s="2">
        <f t="shared" si="226"/>
        <v>9.9921402958578653E-2</v>
      </c>
      <c r="Q1335" s="2">
        <f t="shared" si="227"/>
        <v>0.40605827927892302</v>
      </c>
      <c r="R1335" s="2">
        <v>1922.2493917201718</v>
      </c>
      <c r="S1335" s="2">
        <f t="shared" si="228"/>
        <v>41.419048660735456</v>
      </c>
      <c r="T1335" s="2">
        <f t="shared" si="229"/>
        <v>-0.18278124073545143</v>
      </c>
      <c r="U1335" s="2">
        <f t="shared" si="230"/>
        <v>1.3587343836034613</v>
      </c>
    </row>
    <row r="1336" spans="1:21" x14ac:dyDescent="0.25">
      <c r="A1336">
        <v>196</v>
      </c>
      <c r="B1336" s="2">
        <v>0.35059000000000001</v>
      </c>
      <c r="C1336" s="2">
        <v>1.5100000000000001E-3</v>
      </c>
      <c r="D1336" s="2">
        <v>21.8019</v>
      </c>
      <c r="E1336" s="2">
        <v>3.00284E-2</v>
      </c>
      <c r="F1336" s="2">
        <v>0.45123000000000002</v>
      </c>
      <c r="G1336" s="2">
        <v>0.24223</v>
      </c>
      <c r="H1336" s="2">
        <v>-5.0007000000000003E-2</v>
      </c>
      <c r="I1336" s="2">
        <v>2.4639999999999999E-2</v>
      </c>
      <c r="J1336" s="2">
        <f t="shared" si="222"/>
        <v>0.29689840000000001</v>
      </c>
      <c r="K1336" s="2">
        <f t="shared" si="231"/>
        <v>41.21775272</v>
      </c>
      <c r="L1336" s="2">
        <f t="shared" si="223"/>
        <v>1752.0663310834896</v>
      </c>
      <c r="M1336" s="1">
        <f t="shared" si="224"/>
        <v>5.2146522185985609E+25</v>
      </c>
      <c r="N1336" s="2">
        <f t="shared" si="232"/>
        <v>1689.9536919857198</v>
      </c>
      <c r="O1336" s="2">
        <f t="shared" si="225"/>
        <v>41.139374021320997</v>
      </c>
      <c r="P1336" s="2">
        <f t="shared" si="226"/>
        <v>7.8378698679003378E-2</v>
      </c>
      <c r="Q1336" s="2">
        <f t="shared" si="227"/>
        <v>6.9691591590966023E-2</v>
      </c>
      <c r="R1336" s="2">
        <v>1925.0627444050192</v>
      </c>
      <c r="S1336" s="2">
        <f t="shared" si="228"/>
        <v>41.42222444611815</v>
      </c>
      <c r="T1336" s="2">
        <f t="shared" si="229"/>
        <v>-0.20447172611815034</v>
      </c>
      <c r="U1336" s="2">
        <f t="shared" si="230"/>
        <v>0.47429747449893711</v>
      </c>
    </row>
    <row r="1337" spans="1:21" x14ac:dyDescent="0.25">
      <c r="A1337">
        <v>50296</v>
      </c>
      <c r="B1337" s="2">
        <v>0.35099000000000002</v>
      </c>
      <c r="C1337" s="2">
        <v>1.5100000000000001E-3</v>
      </c>
      <c r="D1337" s="2">
        <v>21.741</v>
      </c>
      <c r="E1337" s="2">
        <v>4.70053E-2</v>
      </c>
      <c r="F1337" s="2">
        <v>0.81669000000000003</v>
      </c>
      <c r="G1337" s="2">
        <v>0.48131000000000002</v>
      </c>
      <c r="H1337" s="2">
        <v>-5.3551000000000001E-2</v>
      </c>
      <c r="I1337" s="2">
        <v>3.7331999999999997E-2</v>
      </c>
      <c r="J1337" s="2">
        <f t="shared" si="222"/>
        <v>0.56564730000000008</v>
      </c>
      <c r="K1337" s="2">
        <f t="shared" si="231"/>
        <v>41.221668059999999</v>
      </c>
      <c r="L1337" s="2">
        <f t="shared" si="223"/>
        <v>1755.2282978604783</v>
      </c>
      <c r="M1337" s="1">
        <f t="shared" si="224"/>
        <v>5.2212594591519898E+25</v>
      </c>
      <c r="N1337" s="2">
        <f t="shared" si="232"/>
        <v>1692.0949528213475</v>
      </c>
      <c r="O1337" s="2">
        <f t="shared" si="225"/>
        <v>41.142123650280091</v>
      </c>
      <c r="P1337" s="2">
        <f t="shared" si="226"/>
        <v>7.954440971990806E-2</v>
      </c>
      <c r="Q1337" s="2">
        <f t="shared" si="227"/>
        <v>1.9775518985709645E-2</v>
      </c>
      <c r="R1337" s="2">
        <v>1927.6210814045594</v>
      </c>
      <c r="S1337" s="2">
        <f t="shared" si="228"/>
        <v>41.425108336557365</v>
      </c>
      <c r="T1337" s="2">
        <f t="shared" si="229"/>
        <v>-0.20344027655736596</v>
      </c>
      <c r="U1337" s="2">
        <f t="shared" si="230"/>
        <v>0.12935476704968898</v>
      </c>
    </row>
    <row r="1338" spans="1:21" x14ac:dyDescent="0.25">
      <c r="A1338" t="s">
        <v>33</v>
      </c>
      <c r="B1338" s="2">
        <v>0.35149000000000002</v>
      </c>
      <c r="C1338" s="2">
        <v>1.0059999999999999E-2</v>
      </c>
      <c r="D1338" s="2">
        <v>22.416399999999999</v>
      </c>
      <c r="E1338" s="2">
        <v>2.69649E-2</v>
      </c>
      <c r="F1338" s="2">
        <v>-0.67241099999999998</v>
      </c>
      <c r="G1338" s="2">
        <v>0.16441</v>
      </c>
      <c r="H1338" s="2">
        <v>3.0983E-2</v>
      </c>
      <c r="I1338" s="2">
        <v>2.4496E-2</v>
      </c>
      <c r="J1338" s="2">
        <f t="shared" si="222"/>
        <v>0.2158709</v>
      </c>
      <c r="K1338" s="2">
        <f t="shared" si="231"/>
        <v>41.413578792999999</v>
      </c>
      <c r="L1338" s="2">
        <f t="shared" si="223"/>
        <v>1917.4134019942776</v>
      </c>
      <c r="M1338" s="1">
        <f t="shared" si="224"/>
        <v>5.2295203027223865E+25</v>
      </c>
      <c r="N1338" s="2">
        <f t="shared" si="232"/>
        <v>1694.7721098982697</v>
      </c>
      <c r="O1338" s="2">
        <f t="shared" si="225"/>
        <v>41.145556541994814</v>
      </c>
      <c r="P1338" s="2">
        <f t="shared" si="226"/>
        <v>0.26802225100518484</v>
      </c>
      <c r="Q1338" s="2">
        <f t="shared" si="227"/>
        <v>1.5415353785003099</v>
      </c>
      <c r="R1338" s="2">
        <v>1930.8199980440679</v>
      </c>
      <c r="S1338" s="2">
        <f t="shared" si="228"/>
        <v>41.428708941398313</v>
      </c>
      <c r="T1338" s="2">
        <f t="shared" si="229"/>
        <v>-1.5130148398313281E-2</v>
      </c>
      <c r="U1338" s="2">
        <f t="shared" si="230"/>
        <v>4.9124503156968598E-3</v>
      </c>
    </row>
    <row r="1339" spans="1:21" x14ac:dyDescent="0.25">
      <c r="A1339">
        <v>120400</v>
      </c>
      <c r="B1339" s="2">
        <v>0.35149000000000002</v>
      </c>
      <c r="C1339" s="2">
        <v>1.5100000000000001E-3</v>
      </c>
      <c r="D1339" s="2">
        <v>21.773099999999999</v>
      </c>
      <c r="E1339" s="2">
        <v>5.6099299999999998E-2</v>
      </c>
      <c r="F1339" s="2">
        <v>0.18728</v>
      </c>
      <c r="G1339" s="2">
        <v>0.39985999999999999</v>
      </c>
      <c r="H1339" s="2">
        <v>-0.121334</v>
      </c>
      <c r="I1339" s="2">
        <v>3.8108000000000003E-2</v>
      </c>
      <c r="J1339" s="2">
        <f t="shared" si="222"/>
        <v>0.49406729999999999</v>
      </c>
      <c r="K1339" s="2">
        <f t="shared" si="231"/>
        <v>41.373405579999996</v>
      </c>
      <c r="L1339" s="2">
        <f t="shared" si="223"/>
        <v>1882.2665135796076</v>
      </c>
      <c r="M1339" s="1">
        <f t="shared" si="224"/>
        <v>5.2295203027223865E+25</v>
      </c>
      <c r="N1339" s="2">
        <f t="shared" si="232"/>
        <v>1694.7721098982697</v>
      </c>
      <c r="O1339" s="2">
        <f t="shared" si="225"/>
        <v>41.145556541994814</v>
      </c>
      <c r="P1339" s="2">
        <f t="shared" si="226"/>
        <v>0.22784903800518208</v>
      </c>
      <c r="Q1339" s="2">
        <f t="shared" si="227"/>
        <v>0.21267780859662963</v>
      </c>
      <c r="R1339" s="2">
        <v>1930.8199980440679</v>
      </c>
      <c r="S1339" s="2">
        <f t="shared" si="228"/>
        <v>41.428708941398313</v>
      </c>
      <c r="T1339" s="2">
        <f t="shared" si="229"/>
        <v>-5.5303361398316042E-2</v>
      </c>
      <c r="U1339" s="2">
        <f t="shared" si="230"/>
        <v>1.2529416210104184E-2</v>
      </c>
    </row>
    <row r="1340" spans="1:21" x14ac:dyDescent="0.25">
      <c r="A1340">
        <v>160197</v>
      </c>
      <c r="B1340" s="2">
        <v>0.35371999999999998</v>
      </c>
      <c r="C1340" s="2">
        <v>1.5100000000000001E-3</v>
      </c>
      <c r="D1340" s="2">
        <v>22.042200000000001</v>
      </c>
      <c r="E1340" s="2">
        <v>4.1662400000000002E-2</v>
      </c>
      <c r="F1340" s="2">
        <v>-0.217029</v>
      </c>
      <c r="G1340" s="2">
        <v>0.35304000000000002</v>
      </c>
      <c r="H1340" s="2">
        <v>-2.7099000000000002E-2</v>
      </c>
      <c r="I1340" s="2">
        <v>3.8906000000000003E-2</v>
      </c>
      <c r="J1340" s="2">
        <f t="shared" si="222"/>
        <v>0.4336084</v>
      </c>
      <c r="K1340" s="2">
        <f t="shared" si="231"/>
        <v>41.288116607000006</v>
      </c>
      <c r="L1340" s="2">
        <f t="shared" si="223"/>
        <v>1809.769735923875</v>
      </c>
      <c r="M1340" s="1">
        <f t="shared" si="224"/>
        <v>5.2663878880485998E+25</v>
      </c>
      <c r="N1340" s="2">
        <f t="shared" si="232"/>
        <v>1706.7200806017458</v>
      </c>
      <c r="O1340" s="2">
        <f t="shared" si="225"/>
        <v>41.160811491283567</v>
      </c>
      <c r="P1340" s="2">
        <f t="shared" si="226"/>
        <v>0.12730511571643888</v>
      </c>
      <c r="Q1340" s="2">
        <f t="shared" si="227"/>
        <v>8.6197831077397827E-2</v>
      </c>
      <c r="R1340" s="2">
        <v>1945.1006145864687</v>
      </c>
      <c r="S1340" s="2">
        <f t="shared" si="228"/>
        <v>41.444710355376856</v>
      </c>
      <c r="T1340" s="2">
        <f t="shared" si="229"/>
        <v>-0.15659374837684936</v>
      </c>
      <c r="U1340" s="2">
        <f t="shared" si="230"/>
        <v>0.13042278388938799</v>
      </c>
    </row>
    <row r="1341" spans="1:21" x14ac:dyDescent="0.25">
      <c r="A1341" t="s">
        <v>34</v>
      </c>
      <c r="B1341" s="2">
        <v>0.35519000000000001</v>
      </c>
      <c r="C1341" s="2">
        <v>1.1999999999999999E-3</v>
      </c>
      <c r="D1341" s="2">
        <v>22.120799999999999</v>
      </c>
      <c r="E1341" s="2">
        <v>3.2665E-2</v>
      </c>
      <c r="F1341" s="2">
        <v>1.3042899999999999</v>
      </c>
      <c r="G1341" s="2">
        <v>0.18887000000000001</v>
      </c>
      <c r="H1341" s="2">
        <v>5.7250000000000001E-3</v>
      </c>
      <c r="I1341" s="2">
        <v>2.4636999999999999E-2</v>
      </c>
      <c r="J1341" s="2">
        <f t="shared" si="222"/>
        <v>0.246172</v>
      </c>
      <c r="K1341" s="2">
        <f t="shared" si="231"/>
        <v>41.487611380000004</v>
      </c>
      <c r="L1341" s="2">
        <f t="shared" si="223"/>
        <v>1983.9114137759061</v>
      </c>
      <c r="M1341" s="1">
        <f t="shared" si="224"/>
        <v>5.2907123382916358E+25</v>
      </c>
      <c r="N1341" s="2">
        <f t="shared" si="232"/>
        <v>1714.603098063031</v>
      </c>
      <c r="O1341" s="2">
        <f t="shared" si="225"/>
        <v>41.170818020523107</v>
      </c>
      <c r="P1341" s="2">
        <f t="shared" si="226"/>
        <v>0.3167933594768968</v>
      </c>
      <c r="Q1341" s="2">
        <f t="shared" si="227"/>
        <v>1.6560552844458967</v>
      </c>
      <c r="R1341" s="2">
        <v>1954.5262879299191</v>
      </c>
      <c r="S1341" s="2">
        <f t="shared" si="228"/>
        <v>41.45520757984319</v>
      </c>
      <c r="T1341" s="2">
        <f t="shared" si="229"/>
        <v>3.24038001568141E-2</v>
      </c>
      <c r="U1341" s="2">
        <f t="shared" si="230"/>
        <v>1.7326649177921934E-2</v>
      </c>
    </row>
    <row r="1342" spans="1:21" x14ac:dyDescent="0.25">
      <c r="A1342">
        <v>1688</v>
      </c>
      <c r="B1342" s="2">
        <v>0.35774</v>
      </c>
      <c r="C1342" s="2">
        <v>1.1299999999999999E-3</v>
      </c>
      <c r="D1342" s="2">
        <v>21.9161</v>
      </c>
      <c r="E1342" s="2">
        <v>9.3935599999999994E-2</v>
      </c>
      <c r="F1342" s="2">
        <v>0.38041000000000003</v>
      </c>
      <c r="G1342" s="2">
        <v>1.33535</v>
      </c>
      <c r="H1342" s="2">
        <v>-1.4912999999999999E-2</v>
      </c>
      <c r="I1342" s="2">
        <v>7.0003999999999997E-2</v>
      </c>
      <c r="J1342" s="2">
        <f t="shared" si="222"/>
        <v>1.4992896</v>
      </c>
      <c r="K1342" s="2">
        <f t="shared" si="231"/>
        <v>41.211697959999995</v>
      </c>
      <c r="L1342" s="2">
        <f t="shared" si="223"/>
        <v>1747.1878140441052</v>
      </c>
      <c r="M1342" s="1">
        <f t="shared" si="224"/>
        <v>5.3329484200015408E+25</v>
      </c>
      <c r="N1342" s="2">
        <f t="shared" si="232"/>
        <v>1728.2908799569207</v>
      </c>
      <c r="O1342" s="2">
        <f t="shared" si="225"/>
        <v>41.188084191087093</v>
      </c>
      <c r="P1342" s="2">
        <f t="shared" si="226"/>
        <v>2.3613768912902344E-2</v>
      </c>
      <c r="Q1342" s="2">
        <f t="shared" si="227"/>
        <v>2.480616115509749E-4</v>
      </c>
      <c r="R1342" s="2">
        <v>1970.8994897439452</v>
      </c>
      <c r="S1342" s="2">
        <f t="shared" si="228"/>
        <v>41.473322385317559</v>
      </c>
      <c r="T1342" s="2">
        <f t="shared" si="229"/>
        <v>-0.26162442531756369</v>
      </c>
      <c r="U1342" s="2">
        <f t="shared" si="230"/>
        <v>3.044987525769428E-2</v>
      </c>
    </row>
    <row r="1343" spans="1:21" x14ac:dyDescent="0.25">
      <c r="A1343">
        <v>1334423</v>
      </c>
      <c r="B1343" s="2">
        <v>0.35799999999999998</v>
      </c>
      <c r="C1343" s="2">
        <v>1.24E-3</v>
      </c>
      <c r="D1343" s="2">
        <v>22.036999999999999</v>
      </c>
      <c r="E1343" s="2">
        <v>4.6251199999999999E-2</v>
      </c>
      <c r="F1343" s="2">
        <v>0.86809999999999998</v>
      </c>
      <c r="G1343" s="2">
        <v>0.37996999999999997</v>
      </c>
      <c r="H1343" s="2">
        <v>3.3170000000000001E-3</v>
      </c>
      <c r="I1343" s="2">
        <v>3.2660000000000002E-2</v>
      </c>
      <c r="J1343" s="2">
        <f t="shared" si="222"/>
        <v>0.45888119999999999</v>
      </c>
      <c r="K1343" s="2">
        <f t="shared" si="231"/>
        <v>41.347228489999999</v>
      </c>
      <c r="L1343" s="2">
        <f t="shared" si="223"/>
        <v>1859.7120196376179</v>
      </c>
      <c r="M1343" s="1">
        <f t="shared" si="224"/>
        <v>5.3372577328569808E+25</v>
      </c>
      <c r="N1343" s="2">
        <f t="shared" si="232"/>
        <v>1729.6874331429601</v>
      </c>
      <c r="O1343" s="2">
        <f t="shared" si="225"/>
        <v>41.189838150540965</v>
      </c>
      <c r="P1343" s="2">
        <f t="shared" si="226"/>
        <v>0.15739033945903458</v>
      </c>
      <c r="Q1343" s="2">
        <f t="shared" si="227"/>
        <v>0.11764016186818868</v>
      </c>
      <c r="R1343" s="2">
        <v>1972.5705180437346</v>
      </c>
      <c r="S1343" s="2">
        <f t="shared" si="228"/>
        <v>41.475162689444907</v>
      </c>
      <c r="T1343" s="2">
        <f t="shared" si="229"/>
        <v>-0.12793419944490836</v>
      </c>
      <c r="U1343" s="2">
        <f t="shared" si="230"/>
        <v>7.772715664892757E-2</v>
      </c>
    </row>
    <row r="1344" spans="1:21" x14ac:dyDescent="0.25">
      <c r="A1344" t="s">
        <v>36</v>
      </c>
      <c r="B1344" s="2">
        <v>0.35842000000000002</v>
      </c>
      <c r="C1344" s="2">
        <v>1.33E-3</v>
      </c>
      <c r="D1344" s="2">
        <v>22.244599999999998</v>
      </c>
      <c r="E1344" s="2">
        <v>2.5740900000000001E-2</v>
      </c>
      <c r="F1344" s="2">
        <v>-0.39448800000000001</v>
      </c>
      <c r="G1344" s="2">
        <v>8.1184999999999993E-2</v>
      </c>
      <c r="H1344" s="2">
        <v>7.0977999999999999E-2</v>
      </c>
      <c r="I1344" s="2">
        <v>2.2991999999999999E-2</v>
      </c>
      <c r="J1344" s="2">
        <f t="shared" si="222"/>
        <v>0.12991789999999998</v>
      </c>
      <c r="K1344" s="2">
        <f t="shared" si="231"/>
        <v>41.157449123999996</v>
      </c>
      <c r="L1344" s="2">
        <f t="shared" si="223"/>
        <v>1704.0793935221102</v>
      </c>
      <c r="M1344" s="1">
        <f t="shared" si="224"/>
        <v>5.3442200582801252E+25</v>
      </c>
      <c r="N1344" s="2">
        <f t="shared" si="232"/>
        <v>1731.9437691478206</v>
      </c>
      <c r="O1344" s="2">
        <f t="shared" si="225"/>
        <v>41.192668938564715</v>
      </c>
      <c r="P1344" s="2">
        <f t="shared" si="226"/>
        <v>-3.5219814564719343E-2</v>
      </c>
      <c r="Q1344" s="2">
        <f t="shared" si="227"/>
        <v>7.3491336608445021E-2</v>
      </c>
      <c r="R1344" s="2">
        <v>1975.2704975316444</v>
      </c>
      <c r="S1344" s="2">
        <f t="shared" si="228"/>
        <v>41.478132885992956</v>
      </c>
      <c r="T1344" s="2">
        <f t="shared" si="229"/>
        <v>-0.32068376199296011</v>
      </c>
      <c r="U1344" s="2">
        <f t="shared" si="230"/>
        <v>6.0927864353448387</v>
      </c>
    </row>
    <row r="1345" spans="1:21" x14ac:dyDescent="0.25">
      <c r="A1345" t="s">
        <v>35</v>
      </c>
      <c r="B1345" s="2">
        <v>0.35849999999999999</v>
      </c>
      <c r="C1345" s="2">
        <v>1.5100000000000001E-3</v>
      </c>
      <c r="D1345" s="2">
        <v>22.1572</v>
      </c>
      <c r="E1345" s="2">
        <v>2.6983300000000002E-2</v>
      </c>
      <c r="F1345" s="2">
        <v>0.10145999999999999</v>
      </c>
      <c r="G1345" s="2">
        <v>0.10203</v>
      </c>
      <c r="H1345" s="2">
        <v>5.1991999999999997E-2</v>
      </c>
      <c r="I1345" s="2">
        <v>2.5585E-2</v>
      </c>
      <c r="J1345" s="2">
        <f t="shared" si="222"/>
        <v>0.15459829999999999</v>
      </c>
      <c r="K1345" s="2">
        <f t="shared" si="231"/>
        <v>41.202379659999998</v>
      </c>
      <c r="L1345" s="2">
        <f t="shared" si="223"/>
        <v>1739.7062832487509</v>
      </c>
      <c r="M1345" s="1">
        <f t="shared" si="224"/>
        <v>5.3455463733985684E+25</v>
      </c>
      <c r="N1345" s="2">
        <f t="shared" si="232"/>
        <v>1732.3735986047411</v>
      </c>
      <c r="O1345" s="2">
        <f t="shared" si="225"/>
        <v>41.193207782274577</v>
      </c>
      <c r="P1345" s="2">
        <f t="shared" si="226"/>
        <v>9.1718777254214956E-3</v>
      </c>
      <c r="Q1345" s="2">
        <f t="shared" si="227"/>
        <v>3.5197116416583272E-3</v>
      </c>
      <c r="R1345" s="2">
        <v>1975.78486699678</v>
      </c>
      <c r="S1345" s="2">
        <f t="shared" si="228"/>
        <v>41.478698273721093</v>
      </c>
      <c r="T1345" s="2">
        <f t="shared" si="229"/>
        <v>-0.27631861372109512</v>
      </c>
      <c r="U1345" s="2">
        <f t="shared" si="230"/>
        <v>3.1945585681733135</v>
      </c>
    </row>
    <row r="1346" spans="1:21" x14ac:dyDescent="0.25">
      <c r="A1346">
        <v>1280217</v>
      </c>
      <c r="B1346" s="2">
        <v>0.35909000000000002</v>
      </c>
      <c r="C1346" s="2">
        <v>5.13E-3</v>
      </c>
      <c r="D1346" s="2">
        <v>22.047599999999999</v>
      </c>
      <c r="E1346" s="2">
        <v>4.48215E-2</v>
      </c>
      <c r="F1346" s="2">
        <v>1.80122</v>
      </c>
      <c r="G1346" s="2">
        <v>0.55140999999999996</v>
      </c>
      <c r="H1346" s="2">
        <v>8.8909000000000002E-2</v>
      </c>
      <c r="I1346" s="2">
        <v>3.5125999999999998E-2</v>
      </c>
      <c r="J1346" s="2">
        <f t="shared" si="222"/>
        <v>0.6313574999999999</v>
      </c>
      <c r="K1346" s="2">
        <f t="shared" si="231"/>
        <v>41.227094170000001</v>
      </c>
      <c r="L1346" s="2">
        <f t="shared" si="223"/>
        <v>1759.6197748759084</v>
      </c>
      <c r="M1346" s="1">
        <f t="shared" si="224"/>
        <v>5.3553295070732888E+25</v>
      </c>
      <c r="N1346" s="2">
        <f t="shared" si="232"/>
        <v>1735.5440963061633</v>
      </c>
      <c r="O1346" s="2">
        <f t="shared" si="225"/>
        <v>41.197178263010784</v>
      </c>
      <c r="P1346" s="2">
        <f t="shared" si="226"/>
        <v>2.9915906989216978E-2</v>
      </c>
      <c r="Q1346" s="2">
        <f t="shared" si="227"/>
        <v>2.2451929033269619E-3</v>
      </c>
      <c r="R1346" s="2">
        <v>1979.5792076785781</v>
      </c>
      <c r="S1346" s="2">
        <f t="shared" si="228"/>
        <v>41.482864417962006</v>
      </c>
      <c r="T1346" s="2">
        <f t="shared" si="229"/>
        <v>-0.25577024796200476</v>
      </c>
      <c r="U1346" s="2">
        <f t="shared" si="230"/>
        <v>0.16411540969295391</v>
      </c>
    </row>
    <row r="1347" spans="1:21" x14ac:dyDescent="0.25">
      <c r="A1347">
        <v>160070</v>
      </c>
      <c r="B1347" s="2">
        <v>0.35909000000000002</v>
      </c>
      <c r="C1347" s="2">
        <v>1.5100000000000001E-3</v>
      </c>
      <c r="D1347" s="2">
        <v>21.869499999999999</v>
      </c>
      <c r="E1347" s="2">
        <v>3.5319400000000001E-2</v>
      </c>
      <c r="F1347" s="2">
        <v>1.1235999999999999</v>
      </c>
      <c r="G1347" s="2">
        <v>0.3543</v>
      </c>
      <c r="H1347" s="2">
        <v>-6.6642999999999994E-2</v>
      </c>
      <c r="I1347" s="2">
        <v>3.2138E-2</v>
      </c>
      <c r="J1347" s="2">
        <f t="shared" si="222"/>
        <v>0.4217574</v>
      </c>
      <c r="K1347" s="2">
        <f t="shared" si="231"/>
        <v>41.436261789999996</v>
      </c>
      <c r="L1347" s="2">
        <f t="shared" si="223"/>
        <v>1937.5474988070634</v>
      </c>
      <c r="M1347" s="1">
        <f t="shared" si="224"/>
        <v>5.3553295070732888E+25</v>
      </c>
      <c r="N1347" s="2">
        <f t="shared" si="232"/>
        <v>1735.5440963061633</v>
      </c>
      <c r="O1347" s="2">
        <f t="shared" si="225"/>
        <v>41.197178263010784</v>
      </c>
      <c r="P1347" s="2">
        <f t="shared" si="226"/>
        <v>0.2390835269892122</v>
      </c>
      <c r="Q1347" s="2">
        <f t="shared" si="227"/>
        <v>0.32134673031701161</v>
      </c>
      <c r="R1347" s="2">
        <v>1979.5792076785781</v>
      </c>
      <c r="S1347" s="2">
        <f t="shared" si="228"/>
        <v>41.482864417962006</v>
      </c>
      <c r="T1347" s="2">
        <f t="shared" si="229"/>
        <v>-4.6602627962009535E-2</v>
      </c>
      <c r="U1347" s="2">
        <f t="shared" si="230"/>
        <v>1.2209430094313347E-2</v>
      </c>
    </row>
    <row r="1348" spans="1:21" x14ac:dyDescent="0.25">
      <c r="A1348">
        <v>1307830</v>
      </c>
      <c r="B1348" s="2">
        <v>0.35946</v>
      </c>
      <c r="C1348" s="2">
        <v>5.13E-3</v>
      </c>
      <c r="D1348" s="2">
        <v>22.183900000000001</v>
      </c>
      <c r="E1348" s="2">
        <v>3.2726100000000001E-2</v>
      </c>
      <c r="F1348" s="2">
        <v>-1.7601</v>
      </c>
      <c r="G1348" s="2">
        <v>0.20044999999999999</v>
      </c>
      <c r="H1348" s="2">
        <v>-9.9030999999999994E-2</v>
      </c>
      <c r="I1348" s="2">
        <v>3.0341E-2</v>
      </c>
      <c r="J1348" s="2">
        <f t="shared" si="222"/>
        <v>0.2635171</v>
      </c>
      <c r="K1348" s="2">
        <f t="shared" si="231"/>
        <v>41.428132329999997</v>
      </c>
      <c r="L1348" s="2">
        <f t="shared" si="223"/>
        <v>1930.3073573997194</v>
      </c>
      <c r="M1348" s="1">
        <f t="shared" si="224"/>
        <v>5.3614660934400115E+25</v>
      </c>
      <c r="N1348" s="2">
        <f t="shared" si="232"/>
        <v>1737.5328285076407</v>
      </c>
      <c r="O1348" s="2">
        <f t="shared" si="225"/>
        <v>41.199665093951133</v>
      </c>
      <c r="P1348" s="2">
        <f t="shared" si="226"/>
        <v>0.22846723604886421</v>
      </c>
      <c r="Q1348" s="2">
        <f t="shared" si="227"/>
        <v>0.75167524970258526</v>
      </c>
      <c r="R1348" s="2">
        <v>1981.9594871570507</v>
      </c>
      <c r="S1348" s="2">
        <f t="shared" si="228"/>
        <v>41.48547386456071</v>
      </c>
      <c r="T1348" s="2">
        <f t="shared" si="229"/>
        <v>-5.7341534560713114E-2</v>
      </c>
      <c r="U1348" s="2">
        <f t="shared" si="230"/>
        <v>4.7350112763458185E-2</v>
      </c>
    </row>
    <row r="1349" spans="1:21" x14ac:dyDescent="0.25">
      <c r="A1349">
        <v>50293</v>
      </c>
      <c r="B1349" s="2">
        <v>0.36016999999999999</v>
      </c>
      <c r="C1349" s="2">
        <v>1.5100000000000001E-3</v>
      </c>
      <c r="D1349" s="2">
        <v>21.8188</v>
      </c>
      <c r="E1349" s="2">
        <v>3.6041799999999999E-2</v>
      </c>
      <c r="F1349" s="2">
        <v>0.43068000000000001</v>
      </c>
      <c r="G1349" s="2">
        <v>0.40912999999999999</v>
      </c>
      <c r="H1349" s="2">
        <v>-2.3063E-2</v>
      </c>
      <c r="I1349" s="2">
        <v>3.2841000000000002E-2</v>
      </c>
      <c r="J1349" s="2">
        <f t="shared" si="222"/>
        <v>0.47801280000000002</v>
      </c>
      <c r="K1349" s="2">
        <f t="shared" si="231"/>
        <v>41.14729715</v>
      </c>
      <c r="L1349" s="2">
        <f t="shared" si="223"/>
        <v>1696.1311492799919</v>
      </c>
      <c r="M1349" s="1">
        <f t="shared" si="224"/>
        <v>5.3732447270916778E+25</v>
      </c>
      <c r="N1349" s="2">
        <f t="shared" si="232"/>
        <v>1741.350023709113</v>
      </c>
      <c r="O1349" s="2">
        <f t="shared" si="225"/>
        <v>41.20443038082071</v>
      </c>
      <c r="P1349" s="2">
        <f t="shared" si="226"/>
        <v>-5.7133230820710423E-2</v>
      </c>
      <c r="Q1349" s="2">
        <f t="shared" si="227"/>
        <v>1.4285600968252017E-2</v>
      </c>
      <c r="R1349" s="2">
        <v>1986.5287281596832</v>
      </c>
      <c r="S1349" s="2">
        <f t="shared" si="228"/>
        <v>41.490474249904331</v>
      </c>
      <c r="T1349" s="2">
        <f t="shared" si="229"/>
        <v>-0.34317709990433087</v>
      </c>
      <c r="U1349" s="2">
        <f t="shared" si="230"/>
        <v>0.51541558611043781</v>
      </c>
    </row>
    <row r="1350" spans="1:21" x14ac:dyDescent="0.25">
      <c r="A1350">
        <v>160126</v>
      </c>
      <c r="B1350" s="2">
        <v>0.36033999999999999</v>
      </c>
      <c r="C1350" s="2">
        <v>1.5100000000000001E-3</v>
      </c>
      <c r="D1350" s="2">
        <v>21.869299999999999</v>
      </c>
      <c r="E1350" s="2">
        <v>5.2693400000000001E-2</v>
      </c>
      <c r="F1350" s="2">
        <v>-0.61529400000000001</v>
      </c>
      <c r="G1350" s="2">
        <v>0.77044999999999997</v>
      </c>
      <c r="H1350" s="2">
        <v>-5.1500000000000005E-4</v>
      </c>
      <c r="I1350" s="2">
        <v>4.8383000000000002E-2</v>
      </c>
      <c r="J1350" s="2">
        <f t="shared" si="222"/>
        <v>0.87152639999999992</v>
      </c>
      <c r="K1350" s="2">
        <f t="shared" si="231"/>
        <v>40.973463731999999</v>
      </c>
      <c r="L1350" s="2">
        <f t="shared" si="223"/>
        <v>1565.6430208915026</v>
      </c>
      <c r="M1350" s="1">
        <f t="shared" si="224"/>
        <v>5.3760655525826582E+25</v>
      </c>
      <c r="N1350" s="2">
        <f t="shared" si="232"/>
        <v>1742.2641909925853</v>
      </c>
      <c r="O1350" s="2">
        <f t="shared" si="225"/>
        <v>41.205570052987007</v>
      </c>
      <c r="P1350" s="2">
        <f t="shared" si="226"/>
        <v>-0.23210632098700756</v>
      </c>
      <c r="Q1350" s="2">
        <f t="shared" si="227"/>
        <v>7.0927204219817075E-2</v>
      </c>
      <c r="R1350" s="2">
        <v>1987.6230989147728</v>
      </c>
      <c r="S1350" s="2">
        <f t="shared" si="228"/>
        <v>41.4916701760108</v>
      </c>
      <c r="T1350" s="2">
        <f t="shared" si="229"/>
        <v>-0.51820644401080074</v>
      </c>
      <c r="U1350" s="2">
        <f t="shared" si="230"/>
        <v>0.35354485715089096</v>
      </c>
    </row>
    <row r="1351" spans="1:21" x14ac:dyDescent="0.25">
      <c r="A1351">
        <v>470244</v>
      </c>
      <c r="B1351" s="2">
        <v>0.36091000000000001</v>
      </c>
      <c r="C1351" s="2">
        <v>1.0059999999999999E-2</v>
      </c>
      <c r="D1351" s="2">
        <v>21.900099999999998</v>
      </c>
      <c r="E1351" s="2">
        <v>4.7478199999999998E-2</v>
      </c>
      <c r="F1351" s="2">
        <v>-0.22339000000000001</v>
      </c>
      <c r="G1351" s="2">
        <v>0.34336</v>
      </c>
      <c r="H1351" s="2">
        <v>-0.128528</v>
      </c>
      <c r="I1351" s="2">
        <v>3.8717000000000001E-2</v>
      </c>
      <c r="J1351" s="2">
        <f t="shared" ref="J1351:J1414" si="233">PeakMagnitudeError+StretchError+ColorError</f>
        <v>0.42955520000000003</v>
      </c>
      <c r="K1351" s="2">
        <f t="shared" si="231"/>
        <v>41.462554310000002</v>
      </c>
      <c r="L1351" s="2">
        <f t="shared" ref="L1351:L1414" si="234">10^((ObservedDistanceModuli-25)/5)</f>
        <v>1961.1502245619597</v>
      </c>
      <c r="M1351" s="1">
        <f t="shared" ref="M1351:M1414" si="235">-(RedShift*Age*(-2*InitialTangentVelocity+UniverseAcceleration*Age))/(2+RedShift)*(1+RedShift)</f>
        <v>5.3855252749449607E+25</v>
      </c>
      <c r="N1351" s="2">
        <f t="shared" si="232"/>
        <v>1745.3298782256313</v>
      </c>
      <c r="O1351" s="2">
        <f t="shared" ref="O1351:O1414" si="236">(LOG10(T2LuminousDistance)*5+25)</f>
        <v>41.209387617087216</v>
      </c>
      <c r="P1351" s="2">
        <f t="shared" ref="P1351:P1414" si="237">ObservedDistanceModuli-T2DistanceModuli</f>
        <v>0.25316669291278515</v>
      </c>
      <c r="Q1351" s="2">
        <f t="shared" ref="Q1351:Q1414" si="238">(ObservedDistanceModuli-T2DistanceModuli)^2/TotalError^2</f>
        <v>0.34735629630228948</v>
      </c>
      <c r="R1351" s="2">
        <v>1991.2933814736909</v>
      </c>
      <c r="S1351" s="2">
        <f t="shared" ref="S1351:S1414" si="239">(LOG10(ΛCDMLuminousDistance)*5+25)</f>
        <v>41.495676251338885</v>
      </c>
      <c r="T1351" s="2">
        <f t="shared" ref="T1351:T1414" si="240">ObservedDistanceModuli-ΛCDMDistanceModuli</f>
        <v>-3.3121941338883687E-2</v>
      </c>
      <c r="U1351" s="2">
        <f t="shared" ref="U1351:U1414" si="241">(ObservedDistanceModuli-ΛCDMDistanceModuli)^2/TotalError^2</f>
        <v>5.9455714944042304E-3</v>
      </c>
    </row>
    <row r="1352" spans="1:21" x14ac:dyDescent="0.25">
      <c r="A1352">
        <v>420417</v>
      </c>
      <c r="B1352" s="2">
        <v>0.36147000000000001</v>
      </c>
      <c r="C1352" s="2">
        <v>1.5100000000000001E-3</v>
      </c>
      <c r="D1352" s="2">
        <v>21.762599999999999</v>
      </c>
      <c r="E1352" s="2">
        <v>7.8360399999999997E-2</v>
      </c>
      <c r="F1352" s="2">
        <v>-0.18465300000000001</v>
      </c>
      <c r="G1352" s="2">
        <v>0.67708999999999997</v>
      </c>
      <c r="H1352" s="2">
        <v>-3.7312999999999999E-2</v>
      </c>
      <c r="I1352" s="2">
        <v>5.8878E-2</v>
      </c>
      <c r="J1352" s="2">
        <f t="shared" si="233"/>
        <v>0.81432839999999995</v>
      </c>
      <c r="K1352" s="2">
        <f t="shared" si="231"/>
        <v>41.045245698999999</v>
      </c>
      <c r="L1352" s="2">
        <f t="shared" si="234"/>
        <v>1618.263131445219</v>
      </c>
      <c r="M1352" s="1">
        <f t="shared" si="235"/>
        <v>5.3948215269210774E+25</v>
      </c>
      <c r="N1352" s="2">
        <f t="shared" si="232"/>
        <v>1748.342588314453</v>
      </c>
      <c r="O1352" s="2">
        <f t="shared" si="236"/>
        <v>41.213132683930198</v>
      </c>
      <c r="P1352" s="2">
        <f t="shared" si="237"/>
        <v>-0.16788698493019893</v>
      </c>
      <c r="Q1352" s="2">
        <f t="shared" si="238"/>
        <v>4.2504498554026222E-2</v>
      </c>
      <c r="R1352" s="2">
        <v>1994.9006552497492</v>
      </c>
      <c r="S1352" s="2">
        <f t="shared" si="239"/>
        <v>41.499606364898007</v>
      </c>
      <c r="T1352" s="2">
        <f t="shared" si="240"/>
        <v>-0.45436066589800816</v>
      </c>
      <c r="U1352" s="2">
        <f t="shared" si="241"/>
        <v>0.31131660970329422</v>
      </c>
    </row>
    <row r="1353" spans="1:21" x14ac:dyDescent="0.25">
      <c r="A1353">
        <v>1294014</v>
      </c>
      <c r="B1353" s="2">
        <v>0.36280000000000001</v>
      </c>
      <c r="C1353" s="2">
        <v>1.24E-3</v>
      </c>
      <c r="D1353" s="2">
        <v>21.7957</v>
      </c>
      <c r="E1353" s="2">
        <v>5.8423000000000003E-2</v>
      </c>
      <c r="F1353" s="2">
        <v>0.50455000000000005</v>
      </c>
      <c r="G1353" s="2">
        <v>0.38794000000000001</v>
      </c>
      <c r="H1353" s="2">
        <v>-5.9163E-2</v>
      </c>
      <c r="I1353" s="2">
        <v>4.2277000000000002E-2</v>
      </c>
      <c r="J1353" s="2">
        <f t="shared" si="233"/>
        <v>0.48864000000000002</v>
      </c>
      <c r="K1353" s="2">
        <f t="shared" si="231"/>
        <v>41.248049039999998</v>
      </c>
      <c r="L1353" s="2">
        <f t="shared" si="234"/>
        <v>1776.6824319105729</v>
      </c>
      <c r="M1353" s="1">
        <f t="shared" si="235"/>
        <v>5.4169100048376925E+25</v>
      </c>
      <c r="N1353" s="2">
        <f t="shared" si="232"/>
        <v>1755.5009764946644</v>
      </c>
      <c r="O1353" s="2">
        <f t="shared" si="236"/>
        <v>41.222005376885306</v>
      </c>
      <c r="P1353" s="2">
        <f t="shared" si="237"/>
        <v>2.604366311469164E-2</v>
      </c>
      <c r="Q1353" s="2">
        <f t="shared" si="238"/>
        <v>2.8407048131566122E-3</v>
      </c>
      <c r="R1353" s="2">
        <v>2003.4734150405475</v>
      </c>
      <c r="S1353" s="2">
        <f t="shared" si="239"/>
        <v>41.508917919823645</v>
      </c>
      <c r="T1353" s="2">
        <f t="shared" si="240"/>
        <v>-0.26086887982364715</v>
      </c>
      <c r="U1353" s="2">
        <f t="shared" si="241"/>
        <v>0.28501421174331487</v>
      </c>
    </row>
    <row r="1354" spans="1:21" x14ac:dyDescent="0.25">
      <c r="A1354">
        <v>1346137</v>
      </c>
      <c r="B1354" s="2">
        <v>0.36325000000000002</v>
      </c>
      <c r="C1354" s="2">
        <v>1.24E-3</v>
      </c>
      <c r="D1354" s="2">
        <v>22.048400000000001</v>
      </c>
      <c r="E1354" s="2">
        <v>4.5814500000000001E-2</v>
      </c>
      <c r="F1354" s="2">
        <v>0.79069</v>
      </c>
      <c r="G1354" s="2">
        <v>0.61831000000000003</v>
      </c>
      <c r="H1354" s="2">
        <v>2.2532E-2</v>
      </c>
      <c r="I1354" s="2">
        <v>4.2668999999999999E-2</v>
      </c>
      <c r="J1354" s="2">
        <f t="shared" si="233"/>
        <v>0.70679349999999996</v>
      </c>
      <c r="K1354" s="2">
        <f t="shared" si="231"/>
        <v>41.287106270000002</v>
      </c>
      <c r="L1354" s="2">
        <f t="shared" si="234"/>
        <v>1808.9278868591246</v>
      </c>
      <c r="M1354" s="1">
        <f t="shared" si="235"/>
        <v>5.424386695011788E+25</v>
      </c>
      <c r="N1354" s="2">
        <f t="shared" si="232"/>
        <v>1757.9240067628155</v>
      </c>
      <c r="O1354" s="2">
        <f t="shared" si="236"/>
        <v>41.225000485210629</v>
      </c>
      <c r="P1354" s="2">
        <f t="shared" si="237"/>
        <v>6.2105784789373786E-2</v>
      </c>
      <c r="Q1354" s="2">
        <f t="shared" si="238"/>
        <v>7.7210971031717816E-3</v>
      </c>
      <c r="R1354" s="2">
        <v>2006.375718799573</v>
      </c>
      <c r="S1354" s="2">
        <f t="shared" si="239"/>
        <v>41.512061316708134</v>
      </c>
      <c r="T1354" s="2">
        <f t="shared" si="240"/>
        <v>-0.22495504670813204</v>
      </c>
      <c r="U1354" s="2">
        <f t="shared" si="241"/>
        <v>0.10129928678436051</v>
      </c>
    </row>
    <row r="1355" spans="1:21" x14ac:dyDescent="0.25">
      <c r="A1355">
        <v>560121</v>
      </c>
      <c r="B1355" s="2">
        <v>0.36498999999999998</v>
      </c>
      <c r="C1355" s="2">
        <v>1.5200000000000001E-3</v>
      </c>
      <c r="D1355" s="2">
        <v>22.293500000000002</v>
      </c>
      <c r="E1355" s="2">
        <v>5.8014400000000001E-2</v>
      </c>
      <c r="F1355" s="2">
        <v>0.16653000000000001</v>
      </c>
      <c r="G1355" s="2">
        <v>0.61495</v>
      </c>
      <c r="H1355" s="2">
        <v>4.0013E-2</v>
      </c>
      <c r="I1355" s="2">
        <v>4.1737000000000003E-2</v>
      </c>
      <c r="J1355" s="2">
        <f t="shared" si="233"/>
        <v>0.71470140000000004</v>
      </c>
      <c r="K1355" s="2">
        <f t="shared" si="231"/>
        <v>41.385739220000005</v>
      </c>
      <c r="L1355" s="2">
        <f t="shared" si="234"/>
        <v>1892.9879263380917</v>
      </c>
      <c r="M1355" s="1">
        <f t="shared" si="235"/>
        <v>5.4533115032034578E+25</v>
      </c>
      <c r="N1355" s="2">
        <f t="shared" si="232"/>
        <v>1767.2978987012175</v>
      </c>
      <c r="O1355" s="2">
        <f t="shared" si="236"/>
        <v>41.236548805421748</v>
      </c>
      <c r="P1355" s="2">
        <f t="shared" si="237"/>
        <v>0.14919041457825699</v>
      </c>
      <c r="Q1355" s="2">
        <f t="shared" si="238"/>
        <v>4.3574516403145414E-2</v>
      </c>
      <c r="R1355" s="2">
        <v>2017.6062534742657</v>
      </c>
      <c r="S1355" s="2">
        <f t="shared" si="239"/>
        <v>41.524182076530536</v>
      </c>
      <c r="T1355" s="2">
        <f t="shared" si="240"/>
        <v>-0.13844285653053134</v>
      </c>
      <c r="U1355" s="2">
        <f t="shared" si="241"/>
        <v>3.7522506164292105E-2</v>
      </c>
    </row>
    <row r="1356" spans="1:21" x14ac:dyDescent="0.25">
      <c r="A1356">
        <v>100358</v>
      </c>
      <c r="B1356" s="2">
        <v>0.36623</v>
      </c>
      <c r="C1356" s="2">
        <v>1.5200000000000001E-3</v>
      </c>
      <c r="D1356" s="2">
        <v>21.7789</v>
      </c>
      <c r="E1356" s="2">
        <v>0.13122</v>
      </c>
      <c r="F1356" s="2">
        <v>-0.430147</v>
      </c>
      <c r="G1356" s="2">
        <v>0.67218999999999995</v>
      </c>
      <c r="H1356" s="2">
        <v>-5.7445000000000003E-2</v>
      </c>
      <c r="I1356" s="2">
        <v>9.9959999999999993E-2</v>
      </c>
      <c r="J1356" s="2">
        <f t="shared" si="233"/>
        <v>0.90337000000000001</v>
      </c>
      <c r="K1356" s="2">
        <f t="shared" si="231"/>
        <v>41.088471241000001</v>
      </c>
      <c r="L1356" s="2">
        <f t="shared" si="234"/>
        <v>1650.7991941449704</v>
      </c>
      <c r="M1356" s="1">
        <f t="shared" si="235"/>
        <v>5.4739390509942684E+25</v>
      </c>
      <c r="N1356" s="2">
        <f t="shared" si="232"/>
        <v>1773.9828316716969</v>
      </c>
      <c r="O1356" s="2">
        <f t="shared" si="236"/>
        <v>41.244747062409978</v>
      </c>
      <c r="P1356" s="2">
        <f t="shared" si="237"/>
        <v>-0.15627582140997731</v>
      </c>
      <c r="Q1356" s="2">
        <f t="shared" si="238"/>
        <v>2.9926246759418112E-2</v>
      </c>
      <c r="R1356" s="2">
        <v>2025.6176535614645</v>
      </c>
      <c r="S1356" s="2">
        <f t="shared" si="239"/>
        <v>41.532787366476299</v>
      </c>
      <c r="T1356" s="2">
        <f t="shared" si="240"/>
        <v>-0.4443161254762984</v>
      </c>
      <c r="U1356" s="2">
        <f t="shared" si="241"/>
        <v>0.24190944361964534</v>
      </c>
    </row>
    <row r="1357" spans="1:21" x14ac:dyDescent="0.25">
      <c r="A1357">
        <v>190209</v>
      </c>
      <c r="B1357" s="2">
        <v>0.36656</v>
      </c>
      <c r="C1357" s="2">
        <v>1.5200000000000001E-3</v>
      </c>
      <c r="D1357" s="2">
        <v>21.708500000000001</v>
      </c>
      <c r="E1357" s="2">
        <v>4.5892700000000002E-2</v>
      </c>
      <c r="F1357" s="2">
        <v>0.50170000000000003</v>
      </c>
      <c r="G1357" s="2">
        <v>0.34373999999999999</v>
      </c>
      <c r="H1357" s="2">
        <v>-7.4744000000000005E-2</v>
      </c>
      <c r="I1357" s="2">
        <v>3.4771999999999997E-2</v>
      </c>
      <c r="J1357" s="2">
        <f t="shared" si="233"/>
        <v>0.42440469999999997</v>
      </c>
      <c r="K1357" s="2">
        <f t="shared" si="231"/>
        <v>41.209198620000002</v>
      </c>
      <c r="L1357" s="2">
        <f t="shared" si="234"/>
        <v>1745.1779776501639</v>
      </c>
      <c r="M1357" s="1">
        <f t="shared" si="235"/>
        <v>5.4794306657638295E+25</v>
      </c>
      <c r="N1357" s="2">
        <f t="shared" si="232"/>
        <v>1775.7625428136371</v>
      </c>
      <c r="O1357" s="2">
        <f t="shared" si="236"/>
        <v>41.246924454621386</v>
      </c>
      <c r="P1357" s="2">
        <f t="shared" si="237"/>
        <v>-3.7725834621383569E-2</v>
      </c>
      <c r="Q1357" s="2">
        <f t="shared" si="238"/>
        <v>7.9016418988991852E-3</v>
      </c>
      <c r="R1357" s="2">
        <v>2027.7508440783183</v>
      </c>
      <c r="S1357" s="2">
        <f t="shared" si="239"/>
        <v>41.535072954269239</v>
      </c>
      <c r="T1357" s="2">
        <f t="shared" si="240"/>
        <v>-0.32587433426923695</v>
      </c>
      <c r="U1357" s="2">
        <f t="shared" si="241"/>
        <v>0.58957620100074437</v>
      </c>
    </row>
    <row r="1358" spans="1:21" x14ac:dyDescent="0.25">
      <c r="A1358">
        <v>1308582</v>
      </c>
      <c r="B1358" s="2">
        <v>0.36713000000000001</v>
      </c>
      <c r="C1358" s="2">
        <v>1.24E-3</v>
      </c>
      <c r="D1358" s="2">
        <v>21.833200000000001</v>
      </c>
      <c r="E1358" s="2">
        <v>4.6334599999999997E-2</v>
      </c>
      <c r="F1358" s="2">
        <v>-0.44384899999999999</v>
      </c>
      <c r="G1358" s="2">
        <v>0.33280999999999999</v>
      </c>
      <c r="H1358" s="2">
        <v>-7.4860999999999997E-2</v>
      </c>
      <c r="I1358" s="2">
        <v>3.5483000000000001E-2</v>
      </c>
      <c r="J1358" s="2">
        <f t="shared" si="233"/>
        <v>0.41462759999999999</v>
      </c>
      <c r="K1358" s="2">
        <f t="shared" si="231"/>
        <v>41.195269127000003</v>
      </c>
      <c r="L1358" s="2">
        <f t="shared" si="234"/>
        <v>1734.0188945141101</v>
      </c>
      <c r="M1358" s="1">
        <f t="shared" si="235"/>
        <v>5.4889181858713198E+25</v>
      </c>
      <c r="N1358" s="2">
        <f t="shared" si="232"/>
        <v>1778.8372386823771</v>
      </c>
      <c r="O1358" s="2">
        <f t="shared" si="236"/>
        <v>41.250681062578515</v>
      </c>
      <c r="P1358" s="2">
        <f t="shared" si="237"/>
        <v>-5.5411935578511873E-2</v>
      </c>
      <c r="Q1358" s="2">
        <f t="shared" si="238"/>
        <v>1.7860360704088498E-2</v>
      </c>
      <c r="R1358" s="2">
        <v>2031.4365581603231</v>
      </c>
      <c r="S1358" s="2">
        <f t="shared" si="239"/>
        <v>41.53901631920651</v>
      </c>
      <c r="T1358" s="2">
        <f t="shared" si="240"/>
        <v>-0.34374719220650718</v>
      </c>
      <c r="U1358" s="2">
        <f t="shared" si="241"/>
        <v>0.68732462402763128</v>
      </c>
    </row>
    <row r="1359" spans="1:21" x14ac:dyDescent="0.25">
      <c r="A1359">
        <v>350083</v>
      </c>
      <c r="B1359" s="2">
        <v>0.3679</v>
      </c>
      <c r="C1359" s="2">
        <v>1.5200000000000001E-3</v>
      </c>
      <c r="D1359" s="2">
        <v>21.781400000000001</v>
      </c>
      <c r="E1359" s="2">
        <v>4.0161799999999998E-2</v>
      </c>
      <c r="F1359" s="2">
        <v>0.82654000000000005</v>
      </c>
      <c r="G1359" s="2">
        <v>0.36964000000000002</v>
      </c>
      <c r="H1359" s="2">
        <v>-5.1355999999999999E-2</v>
      </c>
      <c r="I1359" s="2">
        <v>3.1765000000000002E-2</v>
      </c>
      <c r="J1359" s="2">
        <f t="shared" si="233"/>
        <v>0.44156679999999998</v>
      </c>
      <c r="K1359" s="2">
        <f t="shared" si="231"/>
        <v>41.256645660000004</v>
      </c>
      <c r="L1359" s="2">
        <f t="shared" si="234"/>
        <v>1783.7300630831317</v>
      </c>
      <c r="M1359" s="1">
        <f t="shared" si="235"/>
        <v>5.5017386875887078E+25</v>
      </c>
      <c r="N1359" s="2">
        <f t="shared" si="232"/>
        <v>1782.9920803289851</v>
      </c>
      <c r="O1359" s="2">
        <f t="shared" si="236"/>
        <v>41.255747070680307</v>
      </c>
      <c r="P1359" s="2">
        <f t="shared" si="237"/>
        <v>8.9858931969644118E-4</v>
      </c>
      <c r="Q1359" s="2">
        <f t="shared" si="238"/>
        <v>4.1412331267574384E-6</v>
      </c>
      <c r="R1359" s="2">
        <v>2036.4177407952452</v>
      </c>
      <c r="S1359" s="2">
        <f t="shared" si="239"/>
        <v>41.544334359268845</v>
      </c>
      <c r="T1359" s="2">
        <f t="shared" si="240"/>
        <v>-0.28768869926884122</v>
      </c>
      <c r="U1359" s="2">
        <f t="shared" si="241"/>
        <v>0.42447564786206704</v>
      </c>
    </row>
    <row r="1360" spans="1:21" x14ac:dyDescent="0.25">
      <c r="A1360" t="s">
        <v>37</v>
      </c>
      <c r="B1360" s="2">
        <v>0.36798999999999998</v>
      </c>
      <c r="C1360" s="2">
        <v>1.5200000000000001E-3</v>
      </c>
      <c r="D1360" s="2">
        <v>21.895299999999999</v>
      </c>
      <c r="E1360" s="2">
        <v>2.6361900000000001E-2</v>
      </c>
      <c r="F1360" s="2">
        <v>0.78581999999999996</v>
      </c>
      <c r="G1360" s="2">
        <v>6.7923999999999998E-2</v>
      </c>
      <c r="H1360" s="2">
        <v>-9.7546999999999995E-2</v>
      </c>
      <c r="I1360" s="2">
        <v>2.1906999999999999E-2</v>
      </c>
      <c r="J1360" s="2">
        <f t="shared" si="233"/>
        <v>0.1161929</v>
      </c>
      <c r="K1360" s="2">
        <f t="shared" si="231"/>
        <v>41.50913765</v>
      </c>
      <c r="L1360" s="2">
        <f t="shared" si="234"/>
        <v>2003.6761557424941</v>
      </c>
      <c r="M1360" s="1">
        <f t="shared" si="235"/>
        <v>5.5032374897045203E+25</v>
      </c>
      <c r="N1360" s="2">
        <f t="shared" si="232"/>
        <v>1783.47780901481</v>
      </c>
      <c r="O1360" s="2">
        <f t="shared" si="236"/>
        <v>41.25633854991834</v>
      </c>
      <c r="P1360" s="2">
        <f t="shared" si="237"/>
        <v>0.25279910008165984</v>
      </c>
      <c r="Q1360" s="2">
        <f t="shared" si="238"/>
        <v>4.7336033634194932</v>
      </c>
      <c r="R1360" s="2">
        <v>2037.0001245431649</v>
      </c>
      <c r="S1360" s="2">
        <f t="shared" si="239"/>
        <v>41.544955277765688</v>
      </c>
      <c r="T1360" s="2">
        <f t="shared" si="240"/>
        <v>-3.5817627765688087E-2</v>
      </c>
      <c r="U1360" s="2">
        <f t="shared" si="241"/>
        <v>9.5024251008436381E-2</v>
      </c>
    </row>
    <row r="1361" spans="1:21" x14ac:dyDescent="0.25">
      <c r="A1361">
        <v>1343533</v>
      </c>
      <c r="B1361" s="2">
        <v>0.36839</v>
      </c>
      <c r="C1361" s="2">
        <v>1.25E-3</v>
      </c>
      <c r="D1361" s="2">
        <v>22.380400000000002</v>
      </c>
      <c r="E1361" s="2">
        <v>7.8768099999999994E-2</v>
      </c>
      <c r="F1361" s="2">
        <v>-0.89253499999999997</v>
      </c>
      <c r="G1361" s="2">
        <v>1.1682399999999999</v>
      </c>
      <c r="H1361" s="2">
        <v>-1.2944000000000001E-2</v>
      </c>
      <c r="I1361" s="2">
        <v>6.8624000000000004E-2</v>
      </c>
      <c r="J1361" s="2">
        <f t="shared" si="233"/>
        <v>1.3156321</v>
      </c>
      <c r="K1361" s="2">
        <f t="shared" si="231"/>
        <v>41.482712075000002</v>
      </c>
      <c r="L1361" s="2">
        <f t="shared" si="234"/>
        <v>1979.440332148677</v>
      </c>
      <c r="M1361" s="1">
        <f t="shared" si="235"/>
        <v>5.5098995965742043E+25</v>
      </c>
      <c r="N1361" s="2">
        <f t="shared" si="232"/>
        <v>1785.636850812587</v>
      </c>
      <c r="O1361" s="2">
        <f t="shared" si="236"/>
        <v>41.258965700185882</v>
      </c>
      <c r="P1361" s="2">
        <f t="shared" si="237"/>
        <v>0.22374637481411952</v>
      </c>
      <c r="Q1361" s="2">
        <f t="shared" si="238"/>
        <v>2.892298367937848E-2</v>
      </c>
      <c r="R1361" s="2">
        <v>2039.5889209306924</v>
      </c>
      <c r="S1361" s="2">
        <f t="shared" si="239"/>
        <v>41.54771322104736</v>
      </c>
      <c r="T1361" s="2">
        <f t="shared" si="240"/>
        <v>-6.500114604735785E-2</v>
      </c>
      <c r="U1361" s="2">
        <f t="shared" si="241"/>
        <v>2.4410299341319059E-3</v>
      </c>
    </row>
    <row r="1362" spans="1:21" x14ac:dyDescent="0.25">
      <c r="A1362">
        <v>1283936</v>
      </c>
      <c r="B1362" s="2">
        <v>0.36857000000000001</v>
      </c>
      <c r="C1362" s="2">
        <v>1.25E-3</v>
      </c>
      <c r="D1362" s="2">
        <v>22.826799999999999</v>
      </c>
      <c r="E1362" s="2">
        <v>8.1425499999999998E-2</v>
      </c>
      <c r="F1362" s="2">
        <v>8.6449999999999999E-2</v>
      </c>
      <c r="G1362" s="2">
        <v>0.58781000000000005</v>
      </c>
      <c r="H1362" s="2">
        <v>0.19216</v>
      </c>
      <c r="I1362" s="2">
        <v>5.9126999999999999E-2</v>
      </c>
      <c r="J1362" s="2">
        <f t="shared" si="233"/>
        <v>0.72836250000000013</v>
      </c>
      <c r="K1362" s="2">
        <f t="shared" si="231"/>
        <v>41.43104735</v>
      </c>
      <c r="L1362" s="2">
        <f t="shared" si="234"/>
        <v>1932.9003735622614</v>
      </c>
      <c r="M1362" s="1">
        <f t="shared" si="235"/>
        <v>5.5128979515680694E+25</v>
      </c>
      <c r="N1362" s="2">
        <f t="shared" si="232"/>
        <v>1786.6085514897088</v>
      </c>
      <c r="O1362" s="2">
        <f t="shared" si="236"/>
        <v>41.260147041905213</v>
      </c>
      <c r="P1362" s="2">
        <f t="shared" si="237"/>
        <v>0.17090030809478662</v>
      </c>
      <c r="Q1362" s="2">
        <f t="shared" si="238"/>
        <v>5.5054210052303626E-2</v>
      </c>
      <c r="R1362" s="2">
        <v>2040.7541051783444</v>
      </c>
      <c r="S1362" s="2">
        <f t="shared" si="239"/>
        <v>41.548953393992804</v>
      </c>
      <c r="T1362" s="2">
        <f t="shared" si="240"/>
        <v>-0.11790604399280369</v>
      </c>
      <c r="U1362" s="2">
        <f t="shared" si="241"/>
        <v>2.6204566546095924E-2</v>
      </c>
    </row>
    <row r="1363" spans="1:21" x14ac:dyDescent="0.25">
      <c r="A1363">
        <v>15704</v>
      </c>
      <c r="B1363" s="2">
        <v>0.36962</v>
      </c>
      <c r="C1363" s="2">
        <v>1.14E-3</v>
      </c>
      <c r="D1363" s="2">
        <v>21.813700000000001</v>
      </c>
      <c r="E1363" s="2">
        <v>6.9010000000000002E-2</v>
      </c>
      <c r="F1363" s="2">
        <v>8.5320999999999994E-2</v>
      </c>
      <c r="G1363" s="2">
        <v>0.75488</v>
      </c>
      <c r="H1363" s="2">
        <v>-0.17277899999999999</v>
      </c>
      <c r="I1363" s="2">
        <v>5.7262E-2</v>
      </c>
      <c r="J1363" s="2">
        <f t="shared" si="233"/>
        <v>0.88115200000000005</v>
      </c>
      <c r="K1363" s="2">
        <f t="shared" si="231"/>
        <v>41.560040456999999</v>
      </c>
      <c r="L1363" s="2">
        <f t="shared" si="234"/>
        <v>2051.2003946651757</v>
      </c>
      <c r="M1363" s="1">
        <f t="shared" si="235"/>
        <v>5.5303933859010711E+25</v>
      </c>
      <c r="N1363" s="2">
        <f t="shared" si="232"/>
        <v>1792.2784356170716</v>
      </c>
      <c r="O1363" s="2">
        <f t="shared" si="236"/>
        <v>41.267027397330033</v>
      </c>
      <c r="P1363" s="2">
        <f t="shared" si="237"/>
        <v>0.29301305966996694</v>
      </c>
      <c r="Q1363" s="2">
        <f t="shared" si="238"/>
        <v>0.11057890682113641</v>
      </c>
      <c r="R1363" s="2">
        <v>2047.5538055542941</v>
      </c>
      <c r="S1363" s="2">
        <f t="shared" si="239"/>
        <v>41.55617661479549</v>
      </c>
      <c r="T1363" s="2">
        <f t="shared" si="240"/>
        <v>3.8638422045096377E-3</v>
      </c>
      <c r="U1363" s="2">
        <f t="shared" si="241"/>
        <v>1.9228132284155292E-5</v>
      </c>
    </row>
    <row r="1364" spans="1:21" x14ac:dyDescent="0.25">
      <c r="A1364">
        <v>18091</v>
      </c>
      <c r="B1364" s="2">
        <v>0.36986999999999998</v>
      </c>
      <c r="C1364" s="2">
        <v>1.14E-3</v>
      </c>
      <c r="D1364" s="2">
        <v>21.627500000000001</v>
      </c>
      <c r="E1364" s="2">
        <v>8.6607199999999995E-2</v>
      </c>
      <c r="F1364" s="2">
        <v>-0.62395400000000001</v>
      </c>
      <c r="G1364" s="2">
        <v>0.69369999999999998</v>
      </c>
      <c r="H1364" s="2">
        <v>-0.18873899999999999</v>
      </c>
      <c r="I1364" s="2">
        <v>6.4772999999999997E-2</v>
      </c>
      <c r="J1364" s="2">
        <f t="shared" si="233"/>
        <v>0.84508019999999995</v>
      </c>
      <c r="K1364" s="2">
        <f t="shared" si="231"/>
        <v>41.319531832000003</v>
      </c>
      <c r="L1364" s="2">
        <f t="shared" si="234"/>
        <v>1836.1424295900388</v>
      </c>
      <c r="M1364" s="1">
        <f t="shared" si="235"/>
        <v>5.5345602305407358E+25</v>
      </c>
      <c r="N1364" s="2">
        <f t="shared" si="232"/>
        <v>1793.6288179987801</v>
      </c>
      <c r="O1364" s="2">
        <f t="shared" si="236"/>
        <v>41.268662865296932</v>
      </c>
      <c r="P1364" s="2">
        <f t="shared" si="237"/>
        <v>5.0868966703070839E-2</v>
      </c>
      <c r="Q1364" s="2">
        <f t="shared" si="238"/>
        <v>3.6233474302280961E-3</v>
      </c>
      <c r="R1364" s="2">
        <v>2049.1734840509848</v>
      </c>
      <c r="S1364" s="2">
        <f t="shared" si="239"/>
        <v>41.557893637727439</v>
      </c>
      <c r="T1364" s="2">
        <f t="shared" si="240"/>
        <v>-0.23836180572743615</v>
      </c>
      <c r="U1364" s="2">
        <f t="shared" si="241"/>
        <v>7.9556831965323871E-2</v>
      </c>
    </row>
    <row r="1365" spans="1:21" x14ac:dyDescent="0.25">
      <c r="A1365">
        <v>510578</v>
      </c>
      <c r="B1365" s="2">
        <v>0.37023</v>
      </c>
      <c r="C1365" s="2">
        <v>1.0070000000000001E-2</v>
      </c>
      <c r="D1365" s="2">
        <v>21.7516</v>
      </c>
      <c r="E1365" s="2">
        <v>4.5856399999999999E-2</v>
      </c>
      <c r="F1365" s="2">
        <v>0.58467000000000002</v>
      </c>
      <c r="G1365" s="2">
        <v>0.30593999999999999</v>
      </c>
      <c r="H1365" s="2">
        <v>-0.12846299999999999</v>
      </c>
      <c r="I1365" s="2">
        <v>3.2351999999999999E-2</v>
      </c>
      <c r="J1365" s="2">
        <f t="shared" si="233"/>
        <v>0.3841484</v>
      </c>
      <c r="K1365" s="2">
        <f t="shared" si="231"/>
        <v>41.432635680000004</v>
      </c>
      <c r="L1365" s="2">
        <f t="shared" si="234"/>
        <v>1934.3147165314103</v>
      </c>
      <c r="M1365" s="1">
        <f t="shared" si="235"/>
        <v>5.5405613409986984E+25</v>
      </c>
      <c r="N1365" s="2">
        <f t="shared" si="232"/>
        <v>1795.5736454483033</v>
      </c>
      <c r="O1365" s="2">
        <f t="shared" si="236"/>
        <v>41.271016112072083</v>
      </c>
      <c r="P1365" s="2">
        <f t="shared" si="237"/>
        <v>0.16161956792792154</v>
      </c>
      <c r="Q1365" s="2">
        <f t="shared" si="238"/>
        <v>0.17700674891143636</v>
      </c>
      <c r="R1365" s="2">
        <v>2051.5062952325175</v>
      </c>
      <c r="S1365" s="2">
        <f t="shared" si="239"/>
        <v>41.560364269884261</v>
      </c>
      <c r="T1365" s="2">
        <f t="shared" si="240"/>
        <v>-0.12772858988425639</v>
      </c>
      <c r="U1365" s="2">
        <f t="shared" si="241"/>
        <v>0.11055494628379806</v>
      </c>
    </row>
    <row r="1366" spans="1:21" x14ac:dyDescent="0.25">
      <c r="A1366" t="s">
        <v>38</v>
      </c>
      <c r="B1366" s="2">
        <v>0.37052000000000002</v>
      </c>
      <c r="C1366" s="2">
        <v>1.5200000000000001E-3</v>
      </c>
      <c r="D1366" s="2">
        <v>22.196000000000002</v>
      </c>
      <c r="E1366" s="2">
        <v>4.9289600000000003E-2</v>
      </c>
      <c r="F1366" s="2">
        <v>-0.85423099999999996</v>
      </c>
      <c r="G1366" s="2">
        <v>0.21510000000000001</v>
      </c>
      <c r="H1366" s="2">
        <v>-2.1378000000000001E-2</v>
      </c>
      <c r="I1366" s="2">
        <v>3.431E-2</v>
      </c>
      <c r="J1366" s="2">
        <f t="shared" si="233"/>
        <v>0.29869960000000001</v>
      </c>
      <c r="K1366" s="2">
        <f t="shared" si="231"/>
        <v>41.330341183000002</v>
      </c>
      <c r="L1366" s="2">
        <f t="shared" si="234"/>
        <v>1845.3053318435022</v>
      </c>
      <c r="M1366" s="1">
        <f t="shared" si="235"/>
        <v>5.5453963017965852E+25</v>
      </c>
      <c r="N1366" s="2">
        <f t="shared" si="232"/>
        <v>1797.1405495309673</v>
      </c>
      <c r="O1366" s="2">
        <f t="shared" si="236"/>
        <v>41.272910217205379</v>
      </c>
      <c r="P1366" s="2">
        <f t="shared" si="237"/>
        <v>5.7430965794623035E-2</v>
      </c>
      <c r="Q1366" s="2">
        <f t="shared" si="238"/>
        <v>3.6967744792880987E-2</v>
      </c>
      <c r="R1366" s="2">
        <v>2053.3859110806907</v>
      </c>
      <c r="S1366" s="2">
        <f t="shared" si="239"/>
        <v>41.562352889333894</v>
      </c>
      <c r="T1366" s="2">
        <f t="shared" si="240"/>
        <v>-0.23201170633389268</v>
      </c>
      <c r="U1366" s="2">
        <f t="shared" si="241"/>
        <v>0.60332387837690471</v>
      </c>
    </row>
    <row r="1367" spans="1:21" x14ac:dyDescent="0.25">
      <c r="A1367" t="s">
        <v>40</v>
      </c>
      <c r="B1367" s="2">
        <v>0.37053000000000003</v>
      </c>
      <c r="C1367" s="2">
        <v>1.5200000000000001E-3</v>
      </c>
      <c r="D1367" s="2">
        <v>21.9481</v>
      </c>
      <c r="E1367" s="2">
        <v>2.7434699999999999E-2</v>
      </c>
      <c r="F1367" s="2">
        <v>0.2366</v>
      </c>
      <c r="G1367" s="2">
        <v>7.0195999999999995E-2</v>
      </c>
      <c r="H1367" s="2">
        <v>-7.2812000000000002E-2</v>
      </c>
      <c r="I1367" s="2">
        <v>2.2255E-2</v>
      </c>
      <c r="J1367" s="2">
        <f t="shared" si="233"/>
        <v>0.11988569999999998</v>
      </c>
      <c r="K1367" s="2">
        <f t="shared" si="231"/>
        <v>41.403781760000001</v>
      </c>
      <c r="L1367" s="2">
        <f t="shared" si="234"/>
        <v>1908.7820927093917</v>
      </c>
      <c r="M1367" s="1">
        <f t="shared" si="235"/>
        <v>5.5455630362441251E+25</v>
      </c>
      <c r="N1367" s="2">
        <f t="shared" si="232"/>
        <v>1797.1945844854358</v>
      </c>
      <c r="O1367" s="2">
        <f t="shared" si="236"/>
        <v>41.272975506283004</v>
      </c>
      <c r="P1367" s="2">
        <f t="shared" si="237"/>
        <v>0.13080625371699739</v>
      </c>
      <c r="Q1367" s="2">
        <f t="shared" si="238"/>
        <v>1.1904803969935127</v>
      </c>
      <c r="R1367" s="2">
        <v>2053.4507318933797</v>
      </c>
      <c r="S1367" s="2">
        <f t="shared" si="239"/>
        <v>41.562421436791979</v>
      </c>
      <c r="T1367" s="2">
        <f t="shared" si="240"/>
        <v>-0.15863967679197799</v>
      </c>
      <c r="U1367" s="2">
        <f t="shared" si="241"/>
        <v>1.7510109659316271</v>
      </c>
    </row>
    <row r="1368" spans="1:21" x14ac:dyDescent="0.25">
      <c r="A1368">
        <v>13136</v>
      </c>
      <c r="B1368" s="2">
        <v>0.37057000000000001</v>
      </c>
      <c r="C1368" s="2">
        <v>1.14E-3</v>
      </c>
      <c r="D1368" s="2">
        <v>22.045300000000001</v>
      </c>
      <c r="E1368" s="2">
        <v>7.4552499999999994E-2</v>
      </c>
      <c r="F1368" s="2">
        <v>0.72897000000000001</v>
      </c>
      <c r="G1368" s="2">
        <v>0.91339000000000004</v>
      </c>
      <c r="H1368" s="2">
        <v>-0.104564</v>
      </c>
      <c r="I1368" s="2">
        <v>6.1461000000000002E-2</v>
      </c>
      <c r="J1368" s="2">
        <f t="shared" si="233"/>
        <v>1.0494035000000002</v>
      </c>
      <c r="K1368" s="2">
        <f t="shared" si="231"/>
        <v>41.672743910000001</v>
      </c>
      <c r="L1368" s="2">
        <f t="shared" si="234"/>
        <v>2160.4726956064551</v>
      </c>
      <c r="M1368" s="1">
        <f t="shared" si="235"/>
        <v>5.5462299818074344E+25</v>
      </c>
      <c r="N1368" s="2">
        <f t="shared" si="232"/>
        <v>1797.4107268224163</v>
      </c>
      <c r="O1368" s="2">
        <f t="shared" si="236"/>
        <v>41.273236646008343</v>
      </c>
      <c r="P1368" s="2">
        <f t="shared" si="237"/>
        <v>0.39950726399165859</v>
      </c>
      <c r="Q1368" s="2">
        <f t="shared" si="238"/>
        <v>0.14493201950816298</v>
      </c>
      <c r="R1368" s="2">
        <v>2053.7100194589048</v>
      </c>
      <c r="S1368" s="2">
        <f t="shared" si="239"/>
        <v>41.562695609550005</v>
      </c>
      <c r="T1368" s="2">
        <f t="shared" si="240"/>
        <v>0.11004830044999636</v>
      </c>
      <c r="U1368" s="2">
        <f t="shared" si="241"/>
        <v>1.0997188341927304E-2</v>
      </c>
    </row>
    <row r="1369" spans="1:21" x14ac:dyDescent="0.25">
      <c r="A1369" t="s">
        <v>39</v>
      </c>
      <c r="B1369" s="2">
        <v>0.37062</v>
      </c>
      <c r="C1369" s="2">
        <v>1.0070000000000001E-2</v>
      </c>
      <c r="D1369" s="2">
        <v>22.357800000000001</v>
      </c>
      <c r="E1369" s="2">
        <v>2.6361099999999998E-2</v>
      </c>
      <c r="F1369" s="2">
        <v>-0.89746700000000001</v>
      </c>
      <c r="G1369" s="2">
        <v>0.12171</v>
      </c>
      <c r="H1369" s="2">
        <v>4.0328000000000003E-2</v>
      </c>
      <c r="I1369" s="2">
        <v>2.2703999999999998E-2</v>
      </c>
      <c r="J1369" s="2">
        <f t="shared" si="233"/>
        <v>0.17077510000000001</v>
      </c>
      <c r="K1369" s="2">
        <f t="shared" si="231"/>
        <v>41.292645711000006</v>
      </c>
      <c r="L1369" s="2">
        <f t="shared" si="234"/>
        <v>1813.5483652272337</v>
      </c>
      <c r="M1369" s="1">
        <f t="shared" si="235"/>
        <v>5.5470636812504286E+25</v>
      </c>
      <c r="N1369" s="2">
        <f t="shared" si="232"/>
        <v>1797.6809104113945</v>
      </c>
      <c r="O1369" s="2">
        <f t="shared" si="236"/>
        <v>41.273563033354918</v>
      </c>
      <c r="P1369" s="2">
        <f t="shared" si="237"/>
        <v>1.9082677645087642E-2</v>
      </c>
      <c r="Q1369" s="2">
        <f t="shared" si="238"/>
        <v>1.2486178275239844E-2</v>
      </c>
      <c r="R1369" s="2">
        <v>2054.0341386236314</v>
      </c>
      <c r="S1369" s="2">
        <f t="shared" si="239"/>
        <v>41.563038287086854</v>
      </c>
      <c r="T1369" s="2">
        <f t="shared" si="240"/>
        <v>-0.27039257608684863</v>
      </c>
      <c r="U1369" s="2">
        <f t="shared" si="241"/>
        <v>2.5069197407836539</v>
      </c>
    </row>
    <row r="1370" spans="1:21" x14ac:dyDescent="0.25">
      <c r="A1370">
        <v>390471</v>
      </c>
      <c r="B1370" s="2">
        <v>0.37062</v>
      </c>
      <c r="C1370" s="2">
        <v>1.5200000000000001E-3</v>
      </c>
      <c r="D1370" s="2">
        <v>21.323</v>
      </c>
      <c r="E1370" s="2">
        <v>3.3724200000000003E-2</v>
      </c>
      <c r="F1370" s="2">
        <v>0.92406999999999995</v>
      </c>
      <c r="G1370" s="2">
        <v>0.30480000000000002</v>
      </c>
      <c r="H1370" s="2">
        <v>-0.16138</v>
      </c>
      <c r="I1370" s="2">
        <v>2.7675000000000002E-2</v>
      </c>
      <c r="J1370" s="2">
        <f t="shared" si="233"/>
        <v>0.3661992</v>
      </c>
      <c r="K1370" s="2">
        <f t="shared" si="231"/>
        <v>41.156957689999999</v>
      </c>
      <c r="L1370" s="2">
        <f t="shared" si="234"/>
        <v>1703.693780610897</v>
      </c>
      <c r="M1370" s="1">
        <f t="shared" si="235"/>
        <v>5.5470636812504286E+25</v>
      </c>
      <c r="N1370" s="2">
        <f t="shared" si="232"/>
        <v>1797.6809104113945</v>
      </c>
      <c r="O1370" s="2">
        <f t="shared" si="236"/>
        <v>41.273563033354918</v>
      </c>
      <c r="P1370" s="2">
        <f t="shared" si="237"/>
        <v>-0.11660534335491946</v>
      </c>
      <c r="Q1370" s="2">
        <f t="shared" si="238"/>
        <v>0.10139163393477346</v>
      </c>
      <c r="R1370" s="2">
        <v>2054.0341386236314</v>
      </c>
      <c r="S1370" s="2">
        <f t="shared" si="239"/>
        <v>41.563038287086854</v>
      </c>
      <c r="T1370" s="2">
        <f t="shared" si="240"/>
        <v>-0.40608059708685573</v>
      </c>
      <c r="U1370" s="2">
        <f t="shared" si="241"/>
        <v>1.2296731649307129</v>
      </c>
    </row>
    <row r="1371" spans="1:21" x14ac:dyDescent="0.25">
      <c r="A1371">
        <v>320469</v>
      </c>
      <c r="B1371" s="2">
        <v>0.37095</v>
      </c>
      <c r="C1371" s="2">
        <v>1.5200000000000001E-3</v>
      </c>
      <c r="D1371" s="2">
        <v>22.054400000000001</v>
      </c>
      <c r="E1371" s="2">
        <v>0.18603</v>
      </c>
      <c r="F1371" s="2">
        <v>1.50773</v>
      </c>
      <c r="G1371" s="2">
        <v>1.1144099999999999</v>
      </c>
      <c r="H1371" s="2">
        <v>3.3586999999999999E-2</v>
      </c>
      <c r="I1371" s="2">
        <v>0.13508000000000001</v>
      </c>
      <c r="J1371" s="2">
        <f t="shared" si="233"/>
        <v>1.4355199999999999</v>
      </c>
      <c r="K1371" s="2">
        <f t="shared" si="231"/>
        <v>41.363909</v>
      </c>
      <c r="L1371" s="2">
        <f t="shared" si="234"/>
        <v>1874.052702313277</v>
      </c>
      <c r="M1371" s="1">
        <f t="shared" si="235"/>
        <v>5.5525665848441073E+25</v>
      </c>
      <c r="N1371" s="2">
        <f t="shared" si="232"/>
        <v>1799.4642800120769</v>
      </c>
      <c r="O1371" s="2">
        <f t="shared" si="236"/>
        <v>41.275716150894588</v>
      </c>
      <c r="P1371" s="2">
        <f t="shared" si="237"/>
        <v>8.8192849105411142E-2</v>
      </c>
      <c r="Q1371" s="2">
        <f t="shared" si="238"/>
        <v>3.7744028427824654E-3</v>
      </c>
      <c r="R1371" s="2">
        <v>2056.1735955869467</v>
      </c>
      <c r="S1371" s="2">
        <f t="shared" si="239"/>
        <v>41.565298889220472</v>
      </c>
      <c r="T1371" s="2">
        <f t="shared" si="240"/>
        <v>-0.20138988922047218</v>
      </c>
      <c r="U1371" s="2">
        <f t="shared" si="241"/>
        <v>1.9681438201265819E-2</v>
      </c>
    </row>
    <row r="1372" spans="1:21" x14ac:dyDescent="0.25">
      <c r="A1372">
        <v>1291957</v>
      </c>
      <c r="B1372" s="2">
        <v>0.37137999999999999</v>
      </c>
      <c r="C1372" s="2">
        <v>1.25E-3</v>
      </c>
      <c r="D1372" s="2">
        <v>21.905799999999999</v>
      </c>
      <c r="E1372" s="2">
        <v>4.7320500000000001E-2</v>
      </c>
      <c r="F1372" s="2">
        <v>0.50768999999999997</v>
      </c>
      <c r="G1372" s="2">
        <v>0.25781999999999999</v>
      </c>
      <c r="H1372" s="2">
        <v>-5.1093E-2</v>
      </c>
      <c r="I1372" s="2">
        <v>3.3019E-2</v>
      </c>
      <c r="J1372" s="2">
        <f t="shared" si="233"/>
        <v>0.3381595</v>
      </c>
      <c r="K1372" s="2">
        <f t="shared" si="231"/>
        <v>41.333351520000001</v>
      </c>
      <c r="L1372" s="2">
        <f t="shared" si="234"/>
        <v>1847.8652737271725</v>
      </c>
      <c r="M1372" s="1">
        <f t="shared" si="235"/>
        <v>5.5597383044024775E+25</v>
      </c>
      <c r="N1372" s="2">
        <f t="shared" si="232"/>
        <v>1801.7884760346471</v>
      </c>
      <c r="O1372" s="2">
        <f t="shared" si="236"/>
        <v>41.278519024549908</v>
      </c>
      <c r="P1372" s="2">
        <f t="shared" si="237"/>
        <v>5.4832495450092722E-2</v>
      </c>
      <c r="Q1372" s="2">
        <f t="shared" si="238"/>
        <v>2.6292557790598178E-2</v>
      </c>
      <c r="R1372" s="2">
        <v>2058.9620774756436</v>
      </c>
      <c r="S1372" s="2">
        <f t="shared" si="239"/>
        <v>41.568241738688172</v>
      </c>
      <c r="T1372" s="2">
        <f t="shared" si="240"/>
        <v>-0.23489021868817161</v>
      </c>
      <c r="U1372" s="2">
        <f t="shared" si="241"/>
        <v>0.48248818073713901</v>
      </c>
    </row>
    <row r="1373" spans="1:21" x14ac:dyDescent="0.25">
      <c r="A1373">
        <v>199</v>
      </c>
      <c r="B1373" s="2">
        <v>0.37153000000000003</v>
      </c>
      <c r="C1373" s="2">
        <v>1.5200000000000001E-3</v>
      </c>
      <c r="D1373" s="2">
        <v>21.7392</v>
      </c>
      <c r="E1373" s="2">
        <v>2.8680199999999999E-2</v>
      </c>
      <c r="F1373" s="2">
        <v>0.89800999999999997</v>
      </c>
      <c r="G1373" s="2">
        <v>0.22889999999999999</v>
      </c>
      <c r="H1373" s="2">
        <v>-0.110945</v>
      </c>
      <c r="I1373" s="2">
        <v>2.4466999999999999E-2</v>
      </c>
      <c r="J1373" s="2">
        <f t="shared" si="233"/>
        <v>0.2820472</v>
      </c>
      <c r="K1373" s="2">
        <f t="shared" si="231"/>
        <v>41.411465319999998</v>
      </c>
      <c r="L1373" s="2">
        <f t="shared" si="234"/>
        <v>1915.548110040593</v>
      </c>
      <c r="M1373" s="1">
        <f t="shared" si="235"/>
        <v>5.5622404048520389E+25</v>
      </c>
      <c r="N1373" s="2">
        <f t="shared" si="232"/>
        <v>1802.5993515667437</v>
      </c>
      <c r="O1373" s="2">
        <f t="shared" si="236"/>
        <v>41.279496052527712</v>
      </c>
      <c r="P1373" s="2">
        <f t="shared" si="237"/>
        <v>0.13196926747228588</v>
      </c>
      <c r="Q1373" s="2">
        <f t="shared" si="238"/>
        <v>0.21892836151737952</v>
      </c>
      <c r="R1373" s="2">
        <v>2059.9349912290509</v>
      </c>
      <c r="S1373" s="2">
        <f t="shared" si="239"/>
        <v>41.569267574185595</v>
      </c>
      <c r="T1373" s="2">
        <f t="shared" si="240"/>
        <v>-0.15780225418559723</v>
      </c>
      <c r="U1373" s="2">
        <f t="shared" si="241"/>
        <v>0.31302773602842998</v>
      </c>
    </row>
    <row r="1374" spans="1:21" x14ac:dyDescent="0.25">
      <c r="A1374" t="s">
        <v>41</v>
      </c>
      <c r="B1374" s="2">
        <v>0.37153000000000003</v>
      </c>
      <c r="C1374" s="2">
        <v>1.5200000000000001E-3</v>
      </c>
      <c r="D1374" s="2">
        <v>22.175899999999999</v>
      </c>
      <c r="E1374" s="2">
        <v>2.63748E-2</v>
      </c>
      <c r="F1374" s="2">
        <v>-0.70472500000000005</v>
      </c>
      <c r="G1374" s="2">
        <v>8.6948999999999999E-2</v>
      </c>
      <c r="H1374" s="2">
        <v>-5.8701000000000003E-2</v>
      </c>
      <c r="I1374" s="2">
        <v>2.2359E-2</v>
      </c>
      <c r="J1374" s="2">
        <f t="shared" si="233"/>
        <v>0.13568279999999999</v>
      </c>
      <c r="K1374" s="2">
        <f t="shared" si="231"/>
        <v>41.449039554999999</v>
      </c>
      <c r="L1374" s="2">
        <f t="shared" si="234"/>
        <v>1948.982371715643</v>
      </c>
      <c r="M1374" s="1">
        <f t="shared" si="235"/>
        <v>5.5622404048520389E+25</v>
      </c>
      <c r="N1374" s="2">
        <f t="shared" si="232"/>
        <v>1802.5993515667437</v>
      </c>
      <c r="O1374" s="2">
        <f t="shared" si="236"/>
        <v>41.279496052527712</v>
      </c>
      <c r="P1374" s="2">
        <f t="shared" si="237"/>
        <v>0.16954350247228689</v>
      </c>
      <c r="Q1374" s="2">
        <f t="shared" si="238"/>
        <v>1.5613947214459172</v>
      </c>
      <c r="R1374" s="2">
        <v>2059.9349912290509</v>
      </c>
      <c r="S1374" s="2">
        <f t="shared" si="239"/>
        <v>41.569267574185595</v>
      </c>
      <c r="T1374" s="2">
        <f t="shared" si="240"/>
        <v>-0.12022801918559622</v>
      </c>
      <c r="U1374" s="2">
        <f t="shared" si="241"/>
        <v>0.7851665501068803</v>
      </c>
    </row>
    <row r="1375" spans="1:21" x14ac:dyDescent="0.25">
      <c r="A1375" t="s">
        <v>42</v>
      </c>
      <c r="B1375" s="2">
        <v>0.37352999999999997</v>
      </c>
      <c r="C1375" s="2">
        <v>1.5200000000000001E-3</v>
      </c>
      <c r="D1375" s="2">
        <v>21.881399999999999</v>
      </c>
      <c r="E1375" s="2">
        <v>2.7835100000000002E-2</v>
      </c>
      <c r="F1375" s="2">
        <v>-0.841889</v>
      </c>
      <c r="G1375" s="2">
        <v>0.10283</v>
      </c>
      <c r="H1375" s="2">
        <v>-0.13361600000000001</v>
      </c>
      <c r="I1375" s="2">
        <v>2.461E-2</v>
      </c>
      <c r="J1375" s="2">
        <f t="shared" si="233"/>
        <v>0.1552751</v>
      </c>
      <c r="K1375" s="2">
        <f t="shared" si="231"/>
        <v>41.368860396999999</v>
      </c>
      <c r="L1375" s="2">
        <f t="shared" si="234"/>
        <v>1878.3307977367986</v>
      </c>
      <c r="M1375" s="1">
        <f t="shared" si="235"/>
        <v>5.5956184225312965E+25</v>
      </c>
      <c r="N1375" s="2">
        <f t="shared" si="232"/>
        <v>1813.4164304137364</v>
      </c>
      <c r="O1375" s="2">
        <f t="shared" si="236"/>
        <v>41.292487731629578</v>
      </c>
      <c r="P1375" s="2">
        <f t="shared" si="237"/>
        <v>7.6372665370421089E-2</v>
      </c>
      <c r="Q1375" s="2">
        <f t="shared" si="238"/>
        <v>0.24192027074482492</v>
      </c>
      <c r="R1375" s="2">
        <v>2072.9164323000427</v>
      </c>
      <c r="S1375" s="2">
        <f t="shared" si="239"/>
        <v>41.582908971341212</v>
      </c>
      <c r="T1375" s="2">
        <f t="shared" si="240"/>
        <v>-0.21404857434121283</v>
      </c>
      <c r="U1375" s="2">
        <f t="shared" si="241"/>
        <v>1.900295080059625</v>
      </c>
    </row>
    <row r="1376" spans="1:21" x14ac:dyDescent="0.25">
      <c r="A1376">
        <v>16232</v>
      </c>
      <c r="B1376" s="2">
        <v>0.37436000000000003</v>
      </c>
      <c r="C1376" s="2">
        <v>1.15E-3</v>
      </c>
      <c r="D1376" s="2">
        <v>21.901299999999999</v>
      </c>
      <c r="E1376" s="2">
        <v>8.8074100000000002E-2</v>
      </c>
      <c r="F1376" s="2">
        <v>-2.1826999999999999E-2</v>
      </c>
      <c r="G1376" s="2">
        <v>0.88417000000000001</v>
      </c>
      <c r="H1376" s="2">
        <v>-0.119822</v>
      </c>
      <c r="I1376" s="2">
        <v>7.2030999999999998E-2</v>
      </c>
      <c r="J1376" s="2">
        <f t="shared" si="233"/>
        <v>1.0442751000000001</v>
      </c>
      <c r="K1376" s="2">
        <f t="shared" si="231"/>
        <v>41.466134291000003</v>
      </c>
      <c r="L1376" s="2">
        <f t="shared" si="234"/>
        <v>1964.3861262261812</v>
      </c>
      <c r="M1376" s="1">
        <f t="shared" si="235"/>
        <v>5.6094793990802679E+25</v>
      </c>
      <c r="N1376" s="2">
        <f t="shared" si="232"/>
        <v>1817.9084669890456</v>
      </c>
      <c r="O1376" s="2">
        <f t="shared" si="236"/>
        <v>41.297860061970084</v>
      </c>
      <c r="P1376" s="2">
        <f t="shared" si="237"/>
        <v>0.16827422902991884</v>
      </c>
      <c r="Q1376" s="2">
        <f t="shared" si="238"/>
        <v>2.5966019179646537E-2</v>
      </c>
      <c r="R1376" s="2">
        <v>2078.3087809841695</v>
      </c>
      <c r="S1376" s="2">
        <f t="shared" si="239"/>
        <v>41.588550362677196</v>
      </c>
      <c r="T1376" s="2">
        <f t="shared" si="240"/>
        <v>-0.12241607167719337</v>
      </c>
      <c r="U1376" s="2">
        <f t="shared" si="241"/>
        <v>1.3741907866224135E-2</v>
      </c>
    </row>
    <row r="1377" spans="1:21" x14ac:dyDescent="0.25">
      <c r="A1377">
        <v>1299643</v>
      </c>
      <c r="B1377" s="2">
        <v>0.37675999999999998</v>
      </c>
      <c r="C1377" s="2">
        <v>1.25E-3</v>
      </c>
      <c r="D1377" s="2">
        <v>21.866</v>
      </c>
      <c r="E1377" s="2">
        <v>3.9365799999999999E-2</v>
      </c>
      <c r="F1377" s="2">
        <v>0.65034000000000003</v>
      </c>
      <c r="G1377" s="2">
        <v>0.25657000000000002</v>
      </c>
      <c r="H1377" s="2">
        <v>-9.1935000000000003E-2</v>
      </c>
      <c r="I1377" s="2">
        <v>2.9208999999999999E-2</v>
      </c>
      <c r="J1377" s="2">
        <f t="shared" si="233"/>
        <v>0.32514480000000001</v>
      </c>
      <c r="K1377" s="2">
        <f t="shared" si="231"/>
        <v>41.442356529999998</v>
      </c>
      <c r="L1377" s="2">
        <f t="shared" si="234"/>
        <v>1942.9933132874073</v>
      </c>
      <c r="M1377" s="1">
        <f t="shared" si="235"/>
        <v>5.649589295030528E+25</v>
      </c>
      <c r="N1377" s="2">
        <f t="shared" si="232"/>
        <v>1830.9071990050654</v>
      </c>
      <c r="O1377" s="2">
        <f t="shared" si="236"/>
        <v>41.313331661482835</v>
      </c>
      <c r="P1377" s="2">
        <f t="shared" si="237"/>
        <v>0.12902486851716333</v>
      </c>
      <c r="Q1377" s="2">
        <f t="shared" si="238"/>
        <v>0.15746833112332459</v>
      </c>
      <c r="R1377" s="2">
        <v>2093.917745823635</v>
      </c>
      <c r="S1377" s="2">
        <f t="shared" si="239"/>
        <v>41.604798087677509</v>
      </c>
      <c r="T1377" s="2">
        <f t="shared" si="240"/>
        <v>-0.16244155767751067</v>
      </c>
      <c r="U1377" s="2">
        <f t="shared" si="241"/>
        <v>0.24959774946452473</v>
      </c>
    </row>
    <row r="1378" spans="1:21" x14ac:dyDescent="0.25">
      <c r="A1378">
        <v>1282736</v>
      </c>
      <c r="B1378" s="2">
        <v>0.37805</v>
      </c>
      <c r="C1378" s="2">
        <v>1.25E-3</v>
      </c>
      <c r="D1378" s="2">
        <v>22.380800000000001</v>
      </c>
      <c r="E1378" s="2">
        <v>6.0039799999999997E-2</v>
      </c>
      <c r="F1378" s="2">
        <v>-0.75967399999999996</v>
      </c>
      <c r="G1378" s="2">
        <v>0.41233999999999998</v>
      </c>
      <c r="H1378" s="2">
        <v>6.9898000000000002E-2</v>
      </c>
      <c r="I1378" s="2">
        <v>4.3305999999999997E-2</v>
      </c>
      <c r="J1378" s="2">
        <f t="shared" si="233"/>
        <v>0.51568579999999997</v>
      </c>
      <c r="K1378" s="2">
        <f t="shared" ref="K1378:K1441" si="242">PeakMagnitude+α*(Stretch-1)-β*Color-Mb</f>
        <v>41.243347182000001</v>
      </c>
      <c r="L1378" s="2">
        <f t="shared" si="234"/>
        <v>1772.8395689245999</v>
      </c>
      <c r="M1378" s="1">
        <f t="shared" si="235"/>
        <v>5.6711667283189606E+25</v>
      </c>
      <c r="N1378" s="2">
        <f t="shared" si="232"/>
        <v>1837.899968900497</v>
      </c>
      <c r="O1378" s="2">
        <f t="shared" si="236"/>
        <v>41.321609352071079</v>
      </c>
      <c r="P1378" s="2">
        <f t="shared" si="237"/>
        <v>-7.8262170071077719E-2</v>
      </c>
      <c r="Q1378" s="2">
        <f t="shared" si="238"/>
        <v>2.3032094106135898E-2</v>
      </c>
      <c r="R1378" s="2">
        <v>2102.3177571533438</v>
      </c>
      <c r="S1378" s="2">
        <f t="shared" si="239"/>
        <v>41.613491792877539</v>
      </c>
      <c r="T1378" s="2">
        <f t="shared" si="240"/>
        <v>-0.37014461087753858</v>
      </c>
      <c r="U1378" s="2">
        <f t="shared" si="241"/>
        <v>0.5151960394633176</v>
      </c>
    </row>
    <row r="1379" spans="1:21" x14ac:dyDescent="0.25">
      <c r="A1379">
        <v>590031</v>
      </c>
      <c r="B1379" s="2">
        <v>0.37852000000000002</v>
      </c>
      <c r="C1379" s="2">
        <v>1.5200000000000001E-3</v>
      </c>
      <c r="D1379" s="2">
        <v>21.968800000000002</v>
      </c>
      <c r="E1379" s="2">
        <v>8.4828500000000001E-2</v>
      </c>
      <c r="F1379" s="2">
        <v>-0.72285900000000003</v>
      </c>
      <c r="G1379" s="2">
        <v>0.60977000000000003</v>
      </c>
      <c r="H1379" s="2">
        <v>-0.118133</v>
      </c>
      <c r="I1379" s="2">
        <v>5.6274999999999999E-2</v>
      </c>
      <c r="J1379" s="2">
        <f t="shared" si="233"/>
        <v>0.75087349999999997</v>
      </c>
      <c r="K1379" s="2">
        <f t="shared" si="242"/>
        <v>41.425296017000008</v>
      </c>
      <c r="L1379" s="2">
        <f t="shared" si="234"/>
        <v>1927.7876929676913</v>
      </c>
      <c r="M1379" s="1">
        <f t="shared" si="235"/>
        <v>5.6790314594931536E+25</v>
      </c>
      <c r="N1379" s="2">
        <f t="shared" ref="N1379:N1442" si="243">M1379/Mpc</f>
        <v>1840.448754692366</v>
      </c>
      <c r="O1379" s="2">
        <f t="shared" si="236"/>
        <v>41.324618647451416</v>
      </c>
      <c r="P1379" s="2">
        <f t="shared" si="237"/>
        <v>0.10067736954859186</v>
      </c>
      <c r="Q1379" s="2">
        <f t="shared" si="238"/>
        <v>1.7977535921568248E-2</v>
      </c>
      <c r="R1379" s="2">
        <v>2105.379994524787</v>
      </c>
      <c r="S1379" s="2">
        <f t="shared" si="239"/>
        <v>41.616652459603088</v>
      </c>
      <c r="T1379" s="2">
        <f t="shared" si="240"/>
        <v>-0.19135644260308027</v>
      </c>
      <c r="U1379" s="2">
        <f t="shared" si="241"/>
        <v>6.494603205907902E-2</v>
      </c>
    </row>
    <row r="1380" spans="1:21" x14ac:dyDescent="0.25">
      <c r="A1380">
        <v>7779</v>
      </c>
      <c r="B1380" s="2">
        <v>0.37991000000000003</v>
      </c>
      <c r="C1380" s="2">
        <v>1.25E-3</v>
      </c>
      <c r="D1380" s="2">
        <v>21.682700000000001</v>
      </c>
      <c r="E1380" s="2">
        <v>5.6981700000000003E-2</v>
      </c>
      <c r="F1380" s="2">
        <v>0.32674999999999998</v>
      </c>
      <c r="G1380" s="2">
        <v>0.91593000000000002</v>
      </c>
      <c r="H1380" s="2">
        <v>-0.14711299999999999</v>
      </c>
      <c r="I1380" s="2">
        <v>5.0595000000000001E-2</v>
      </c>
      <c r="J1380" s="2">
        <f t="shared" si="233"/>
        <v>1.0235067</v>
      </c>
      <c r="K1380" s="2">
        <f t="shared" si="242"/>
        <v>41.384195939999998</v>
      </c>
      <c r="L1380" s="2">
        <f t="shared" si="234"/>
        <v>1891.6430450920375</v>
      </c>
      <c r="M1380" s="1">
        <f t="shared" si="235"/>
        <v>5.7023009273174107E+25</v>
      </c>
      <c r="N1380" s="2">
        <f t="shared" si="243"/>
        <v>1847.9898756361354</v>
      </c>
      <c r="O1380" s="2">
        <f t="shared" si="236"/>
        <v>41.333497937863612</v>
      </c>
      <c r="P1380" s="2">
        <f t="shared" si="237"/>
        <v>5.0698002136385867E-2</v>
      </c>
      <c r="Q1380" s="2">
        <f t="shared" si="238"/>
        <v>2.4535804967243304E-3</v>
      </c>
      <c r="R1380" s="2">
        <v>2114.4419174928616</v>
      </c>
      <c r="S1380" s="2">
        <f t="shared" si="239"/>
        <v>41.625978799131786</v>
      </c>
      <c r="T1380" s="2">
        <f t="shared" si="240"/>
        <v>-0.24178285913178854</v>
      </c>
      <c r="U1380" s="2">
        <f t="shared" si="241"/>
        <v>5.580455353283427E-2</v>
      </c>
    </row>
    <row r="1381" spans="1:21" x14ac:dyDescent="0.25">
      <c r="A1381">
        <v>320099</v>
      </c>
      <c r="B1381" s="2">
        <v>0.37996999999999997</v>
      </c>
      <c r="C1381" s="2">
        <v>1.5200000000000001E-3</v>
      </c>
      <c r="D1381" s="2">
        <v>21.914999999999999</v>
      </c>
      <c r="E1381" s="2">
        <v>4.7884799999999998E-2</v>
      </c>
      <c r="F1381" s="2">
        <v>0.58050999999999997</v>
      </c>
      <c r="G1381" s="2">
        <v>0.33996999999999999</v>
      </c>
      <c r="H1381" s="2">
        <v>-5.6154999999999997E-2</v>
      </c>
      <c r="I1381" s="2">
        <v>3.6923999999999998E-2</v>
      </c>
      <c r="J1381" s="2">
        <f t="shared" si="233"/>
        <v>0.42477880000000001</v>
      </c>
      <c r="K1381" s="2">
        <f t="shared" si="242"/>
        <v>41.369100119999999</v>
      </c>
      <c r="L1381" s="2">
        <f t="shared" si="234"/>
        <v>1878.5381703690248</v>
      </c>
      <c r="M1381" s="1">
        <f t="shared" si="235"/>
        <v>5.7033056991184241E+25</v>
      </c>
      <c r="N1381" s="2">
        <f t="shared" si="243"/>
        <v>1848.315500000627</v>
      </c>
      <c r="O1381" s="2">
        <f t="shared" si="236"/>
        <v>41.333880527640879</v>
      </c>
      <c r="P1381" s="2">
        <f t="shared" si="237"/>
        <v>3.5219592359119645E-2</v>
      </c>
      <c r="Q1381" s="2">
        <f t="shared" si="238"/>
        <v>6.8745295425343411E-3</v>
      </c>
      <c r="R1381" s="2">
        <v>2114.8332651944993</v>
      </c>
      <c r="S1381" s="2">
        <f t="shared" si="239"/>
        <v>41.626380665031903</v>
      </c>
      <c r="T1381" s="2">
        <f t="shared" si="240"/>
        <v>-0.25728054503190378</v>
      </c>
      <c r="U1381" s="2">
        <f t="shared" si="241"/>
        <v>0.36684974943695392</v>
      </c>
    </row>
    <row r="1382" spans="1:21" x14ac:dyDescent="0.25">
      <c r="A1382">
        <v>500057</v>
      </c>
      <c r="B1382" s="2">
        <v>0.38061</v>
      </c>
      <c r="C1382" s="2">
        <v>1.0070000000000001E-2</v>
      </c>
      <c r="D1382" s="2">
        <v>21.756599999999999</v>
      </c>
      <c r="E1382" s="2">
        <v>3.48797E-2</v>
      </c>
      <c r="F1382" s="2">
        <v>1.0666500000000001</v>
      </c>
      <c r="G1382" s="2">
        <v>0.37248999999999999</v>
      </c>
      <c r="H1382" s="2">
        <v>-0.14154600000000001</v>
      </c>
      <c r="I1382" s="2">
        <v>3.0082000000000001E-2</v>
      </c>
      <c r="J1382" s="2">
        <f t="shared" si="233"/>
        <v>0.4374517</v>
      </c>
      <c r="K1382" s="2">
        <f t="shared" si="242"/>
        <v>41.549436529999994</v>
      </c>
      <c r="L1382" s="2">
        <f t="shared" si="234"/>
        <v>2041.2082078776637</v>
      </c>
      <c r="M1382" s="1">
        <f t="shared" si="235"/>
        <v>5.7140249851482805E+25</v>
      </c>
      <c r="N1382" s="2">
        <f t="shared" si="243"/>
        <v>1851.7893840186248</v>
      </c>
      <c r="O1382" s="2">
        <f t="shared" si="236"/>
        <v>41.337957950174456</v>
      </c>
      <c r="P1382" s="2">
        <f t="shared" si="237"/>
        <v>0.2114785798255383</v>
      </c>
      <c r="Q1382" s="2">
        <f t="shared" si="238"/>
        <v>0.23370744811540264</v>
      </c>
      <c r="R1382" s="2">
        <v>2119.0085953493635</v>
      </c>
      <c r="S1382" s="2">
        <f t="shared" si="239"/>
        <v>41.630663591730539</v>
      </c>
      <c r="T1382" s="2">
        <f t="shared" si="240"/>
        <v>-8.1227061730544392E-2</v>
      </c>
      <c r="U1382" s="2">
        <f t="shared" si="241"/>
        <v>3.4477936852901514E-2</v>
      </c>
    </row>
    <row r="1383" spans="1:21" x14ac:dyDescent="0.25">
      <c r="A1383">
        <v>110425</v>
      </c>
      <c r="B1383" s="2">
        <v>0.38091999999999998</v>
      </c>
      <c r="C1383" s="2">
        <v>1.5299999999999999E-3</v>
      </c>
      <c r="D1383" s="2">
        <v>22.225300000000001</v>
      </c>
      <c r="E1383" s="2">
        <v>4.7391099999999999E-2</v>
      </c>
      <c r="F1383" s="2">
        <v>-0.19845499999999999</v>
      </c>
      <c r="G1383" s="2">
        <v>0.42093999999999998</v>
      </c>
      <c r="H1383" s="2">
        <v>7.796E-3</v>
      </c>
      <c r="I1383" s="2">
        <v>3.5680999999999997E-2</v>
      </c>
      <c r="J1383" s="2">
        <f t="shared" si="233"/>
        <v>0.50401209999999996</v>
      </c>
      <c r="K1383" s="2">
        <f t="shared" si="242"/>
        <v>41.364725634999999</v>
      </c>
      <c r="L1383" s="2">
        <f t="shared" si="234"/>
        <v>1874.757617942503</v>
      </c>
      <c r="M1383" s="1">
        <f t="shared" si="235"/>
        <v>5.7192182696091196E+25</v>
      </c>
      <c r="N1383" s="2">
        <f t="shared" si="243"/>
        <v>1853.4724128919263</v>
      </c>
      <c r="O1383" s="2">
        <f t="shared" si="236"/>
        <v>41.339930631844183</v>
      </c>
      <c r="P1383" s="2">
        <f t="shared" si="237"/>
        <v>2.4795003155816175E-2</v>
      </c>
      <c r="Q1383" s="2">
        <f t="shared" si="238"/>
        <v>2.4201729921605169E-3</v>
      </c>
      <c r="R1383" s="2">
        <v>2121.0316481907712</v>
      </c>
      <c r="S1383" s="2">
        <f t="shared" si="239"/>
        <v>41.63273574364851</v>
      </c>
      <c r="T1383" s="2">
        <f t="shared" si="240"/>
        <v>-0.26801010864851094</v>
      </c>
      <c r="U1383" s="2">
        <f t="shared" si="241"/>
        <v>0.28276159576466164</v>
      </c>
    </row>
    <row r="1384" spans="1:21" x14ac:dyDescent="0.25">
      <c r="A1384">
        <v>1299785</v>
      </c>
      <c r="B1384" s="2">
        <v>0.38129000000000002</v>
      </c>
      <c r="C1384" s="2">
        <v>1.2600000000000001E-3</v>
      </c>
      <c r="D1384" s="2">
        <v>22.2987</v>
      </c>
      <c r="E1384" s="2">
        <v>5.6249199999999999E-2</v>
      </c>
      <c r="F1384" s="2">
        <v>3.7741999999999998E-2</v>
      </c>
      <c r="G1384" s="2">
        <v>0.40977000000000002</v>
      </c>
      <c r="H1384" s="2">
        <v>4.6016000000000001E-2</v>
      </c>
      <c r="I1384" s="2">
        <v>4.1222000000000002E-2</v>
      </c>
      <c r="J1384" s="2">
        <f t="shared" si="233"/>
        <v>0.50724120000000006</v>
      </c>
      <c r="K1384" s="2">
        <f t="shared" si="242"/>
        <v>41.353217994000005</v>
      </c>
      <c r="L1384" s="2">
        <f t="shared" si="234"/>
        <v>1864.8486856623326</v>
      </c>
      <c r="M1384" s="1">
        <f t="shared" si="235"/>
        <v>5.7254176710058704E+25</v>
      </c>
      <c r="N1384" s="2">
        <f t="shared" si="243"/>
        <v>1855.4815020582516</v>
      </c>
      <c r="O1384" s="2">
        <f t="shared" si="236"/>
        <v>41.342283145366686</v>
      </c>
      <c r="P1384" s="2">
        <f t="shared" si="237"/>
        <v>1.093484863331895E-2</v>
      </c>
      <c r="Q1384" s="2">
        <f t="shared" si="238"/>
        <v>4.6472550572065836E-4</v>
      </c>
      <c r="R1384" s="2">
        <v>2123.4467952635569</v>
      </c>
      <c r="S1384" s="2">
        <f t="shared" si="239"/>
        <v>41.635206919256703</v>
      </c>
      <c r="T1384" s="2">
        <f t="shared" si="240"/>
        <v>-0.28198892525669805</v>
      </c>
      <c r="U1384" s="2">
        <f t="shared" si="241"/>
        <v>0.30905449322288864</v>
      </c>
    </row>
    <row r="1385" spans="1:21" x14ac:dyDescent="0.25">
      <c r="A1385">
        <v>11</v>
      </c>
      <c r="B1385" s="2">
        <v>0.38152999999999998</v>
      </c>
      <c r="C1385" s="2">
        <v>1.5299999999999999E-3</v>
      </c>
      <c r="D1385" s="2">
        <v>22.889500000000002</v>
      </c>
      <c r="E1385" s="2">
        <v>4.4464900000000002E-2</v>
      </c>
      <c r="F1385" s="2">
        <v>-2.1457199999999998</v>
      </c>
      <c r="G1385" s="2">
        <v>0.60143000000000002</v>
      </c>
      <c r="H1385" s="2">
        <v>0.11588</v>
      </c>
      <c r="I1385" s="2">
        <v>4.0224999999999997E-2</v>
      </c>
      <c r="J1385" s="2">
        <f t="shared" si="233"/>
        <v>0.6861199</v>
      </c>
      <c r="K1385" s="2">
        <f t="shared" si="242"/>
        <v>41.404374760000003</v>
      </c>
      <c r="L1385" s="2">
        <f t="shared" si="234"/>
        <v>1909.3034266874381</v>
      </c>
      <c r="M1385" s="1">
        <f t="shared" si="235"/>
        <v>5.7294394656986655E+25</v>
      </c>
      <c r="N1385" s="2">
        <f t="shared" si="243"/>
        <v>1856.7848769535624</v>
      </c>
      <c r="O1385" s="2">
        <f t="shared" si="236"/>
        <v>41.343807951213982</v>
      </c>
      <c r="P1385" s="2">
        <f t="shared" si="237"/>
        <v>6.0566808786020943E-2</v>
      </c>
      <c r="Q1385" s="2">
        <f t="shared" si="238"/>
        <v>7.7923661664066213E-3</v>
      </c>
      <c r="R1385" s="2">
        <v>2125.0136886888604</v>
      </c>
      <c r="S1385" s="2">
        <f t="shared" si="239"/>
        <v>41.636808659938453</v>
      </c>
      <c r="T1385" s="2">
        <f t="shared" si="240"/>
        <v>-0.23243389993844943</v>
      </c>
      <c r="U1385" s="2">
        <f t="shared" si="241"/>
        <v>0.11476221108066678</v>
      </c>
    </row>
    <row r="1386" spans="1:21" x14ac:dyDescent="0.25">
      <c r="A1386">
        <v>40150</v>
      </c>
      <c r="B1386" s="2">
        <v>0.38185000000000002</v>
      </c>
      <c r="C1386" s="2">
        <v>1.5299999999999999E-3</v>
      </c>
      <c r="D1386" s="2">
        <v>22.200700000000001</v>
      </c>
      <c r="E1386" s="2">
        <v>5.4923300000000001E-2</v>
      </c>
      <c r="F1386" s="2">
        <v>-0.24970300000000001</v>
      </c>
      <c r="G1386" s="2">
        <v>0.52810000000000001</v>
      </c>
      <c r="H1386" s="2">
        <v>-4.7299000000000001E-2</v>
      </c>
      <c r="I1386" s="2">
        <v>4.2998000000000001E-2</v>
      </c>
      <c r="J1386" s="2">
        <f t="shared" si="233"/>
        <v>0.6260213</v>
      </c>
      <c r="K1386" s="2">
        <f t="shared" si="242"/>
        <v>41.505039529000001</v>
      </c>
      <c r="L1386" s="2">
        <f t="shared" si="234"/>
        <v>1999.8982750040643</v>
      </c>
      <c r="M1386" s="1">
        <f t="shared" si="235"/>
        <v>5.7348025454763907E+25</v>
      </c>
      <c r="N1386" s="2">
        <f t="shared" si="243"/>
        <v>1858.5229327415313</v>
      </c>
      <c r="O1386" s="2">
        <f t="shared" si="236"/>
        <v>41.345839621621067</v>
      </c>
      <c r="P1386" s="2">
        <f t="shared" si="237"/>
        <v>0.15919990737893386</v>
      </c>
      <c r="Q1386" s="2">
        <f t="shared" si="238"/>
        <v>6.4670676102641253E-2</v>
      </c>
      <c r="R1386" s="2">
        <v>2127.1032611101336</v>
      </c>
      <c r="S1386" s="2">
        <f t="shared" si="239"/>
        <v>41.638942867101278</v>
      </c>
      <c r="T1386" s="2">
        <f t="shared" si="240"/>
        <v>-0.13390333810127686</v>
      </c>
      <c r="U1386" s="2">
        <f t="shared" si="241"/>
        <v>4.575142099366486E-2</v>
      </c>
    </row>
    <row r="1387" spans="1:21" x14ac:dyDescent="0.25">
      <c r="A1387">
        <v>580275</v>
      </c>
      <c r="B1387" s="2">
        <v>0.38247999999999999</v>
      </c>
      <c r="C1387" s="2">
        <v>1.5299999999999999E-3</v>
      </c>
      <c r="D1387" s="2">
        <v>21.955500000000001</v>
      </c>
      <c r="E1387" s="2">
        <v>4.6506699999999998E-2</v>
      </c>
      <c r="F1387" s="2">
        <v>-0.49226599999999998</v>
      </c>
      <c r="G1387" s="2">
        <v>0.93150999999999995</v>
      </c>
      <c r="H1387" s="2">
        <v>-8.3795999999999995E-2</v>
      </c>
      <c r="I1387" s="2">
        <v>3.9481000000000002E-2</v>
      </c>
      <c r="J1387" s="2">
        <f t="shared" si="233"/>
        <v>1.0174977000000001</v>
      </c>
      <c r="K1387" s="2">
        <f t="shared" si="242"/>
        <v>41.338418378</v>
      </c>
      <c r="L1387" s="2">
        <f t="shared" si="234"/>
        <v>1852.1820695320021</v>
      </c>
      <c r="M1387" s="1">
        <f t="shared" si="235"/>
        <v>5.7453634016280003E+25</v>
      </c>
      <c r="N1387" s="2">
        <f t="shared" si="243"/>
        <v>1861.9454731326794</v>
      </c>
      <c r="O1387" s="2">
        <f t="shared" si="236"/>
        <v>41.349834792828304</v>
      </c>
      <c r="P1387" s="2">
        <f t="shared" si="237"/>
        <v>-1.14164148283038E-2</v>
      </c>
      <c r="Q1387" s="2">
        <f t="shared" si="238"/>
        <v>1.2589039886628796E-4</v>
      </c>
      <c r="R1387" s="2">
        <v>2131.2183792748265</v>
      </c>
      <c r="S1387" s="2">
        <f t="shared" si="239"/>
        <v>41.643139763950707</v>
      </c>
      <c r="T1387" s="2">
        <f t="shared" si="240"/>
        <v>-0.30472138595070675</v>
      </c>
      <c r="U1387" s="2">
        <f t="shared" si="241"/>
        <v>8.9688961932212277E-2</v>
      </c>
    </row>
    <row r="1388" spans="1:21" x14ac:dyDescent="0.25">
      <c r="A1388">
        <v>1343401</v>
      </c>
      <c r="B1388" s="2">
        <v>0.38290999999999997</v>
      </c>
      <c r="C1388" s="2">
        <v>1.2600000000000001E-3</v>
      </c>
      <c r="D1388" s="2">
        <v>21.829799999999999</v>
      </c>
      <c r="E1388" s="2">
        <v>4.5077100000000002E-2</v>
      </c>
      <c r="F1388" s="2">
        <v>0.92735999999999996</v>
      </c>
      <c r="G1388" s="2">
        <v>0.70521999999999996</v>
      </c>
      <c r="H1388" s="2">
        <v>-6.1217000000000001E-2</v>
      </c>
      <c r="I1388" s="2">
        <v>3.8247000000000003E-2</v>
      </c>
      <c r="J1388" s="2">
        <f t="shared" si="233"/>
        <v>0.78854409999999997</v>
      </c>
      <c r="K1388" s="2">
        <f t="shared" si="242"/>
        <v>41.35073113</v>
      </c>
      <c r="L1388" s="2">
        <f t="shared" si="234"/>
        <v>1862.7142028797168</v>
      </c>
      <c r="M1388" s="1">
        <f t="shared" si="235"/>
        <v>5.7525733501807518E+25</v>
      </c>
      <c r="N1388" s="2">
        <f t="shared" si="243"/>
        <v>1864.2820583285802</v>
      </c>
      <c r="O1388" s="2">
        <f t="shared" si="236"/>
        <v>41.352558099930498</v>
      </c>
      <c r="P1388" s="2">
        <f t="shared" si="237"/>
        <v>-1.8269699304980236E-3</v>
      </c>
      <c r="Q1388" s="2">
        <f t="shared" si="238"/>
        <v>5.3679792171501667E-6</v>
      </c>
      <c r="R1388" s="2">
        <v>2134.0280792182612</v>
      </c>
      <c r="S1388" s="2">
        <f t="shared" si="239"/>
        <v>41.646000647535317</v>
      </c>
      <c r="T1388" s="2">
        <f t="shared" si="240"/>
        <v>-0.29526951753531705</v>
      </c>
      <c r="U1388" s="2">
        <f t="shared" si="241"/>
        <v>0.14021202305262687</v>
      </c>
    </row>
    <row r="1389" spans="1:21" x14ac:dyDescent="0.25">
      <c r="A1389">
        <v>1281886</v>
      </c>
      <c r="B1389" s="2">
        <v>0.38401999999999997</v>
      </c>
      <c r="C1389" s="2">
        <v>1.2600000000000001E-3</v>
      </c>
      <c r="D1389" s="2">
        <v>22.0276</v>
      </c>
      <c r="E1389" s="2">
        <v>6.1509899999999999E-2</v>
      </c>
      <c r="F1389" s="2">
        <v>1.2007399999999999</v>
      </c>
      <c r="G1389" s="2">
        <v>0.41982000000000003</v>
      </c>
      <c r="H1389" s="2">
        <v>-4.3943999999999997E-2</v>
      </c>
      <c r="I1389" s="2">
        <v>4.1274999999999999E-2</v>
      </c>
      <c r="J1389" s="2">
        <f t="shared" si="233"/>
        <v>0.52260490000000004</v>
      </c>
      <c r="K1389" s="2">
        <f t="shared" si="242"/>
        <v>41.534653500000005</v>
      </c>
      <c r="L1389" s="2">
        <f t="shared" si="234"/>
        <v>2027.3591897328336</v>
      </c>
      <c r="M1389" s="1">
        <f t="shared" si="235"/>
        <v>5.7711916167609677E+25</v>
      </c>
      <c r="N1389" s="2">
        <f t="shared" si="243"/>
        <v>1870.3158276053482</v>
      </c>
      <c r="O1389" s="2">
        <f t="shared" si="236"/>
        <v>41.359574745529443</v>
      </c>
      <c r="P1389" s="2">
        <f t="shared" si="237"/>
        <v>0.17507875447056165</v>
      </c>
      <c r="Q1389" s="2">
        <f t="shared" si="238"/>
        <v>0.11223283720508632</v>
      </c>
      <c r="R1389" s="2">
        <v>2141.2846544063123</v>
      </c>
      <c r="S1389" s="2">
        <f t="shared" si="239"/>
        <v>41.653372023115118</v>
      </c>
      <c r="T1389" s="2">
        <f t="shared" si="240"/>
        <v>-0.11871852311511333</v>
      </c>
      <c r="U1389" s="2">
        <f t="shared" si="241"/>
        <v>5.1604790073061936E-2</v>
      </c>
    </row>
    <row r="1390" spans="1:21" x14ac:dyDescent="0.25">
      <c r="A1390">
        <v>360139</v>
      </c>
      <c r="B1390" s="2">
        <v>0.38600000000000001</v>
      </c>
      <c r="C1390" s="2">
        <v>1.5299999999999999E-3</v>
      </c>
      <c r="D1390" s="2">
        <v>22.060300000000002</v>
      </c>
      <c r="E1390" s="2">
        <v>3.7798600000000002E-2</v>
      </c>
      <c r="F1390" s="2">
        <v>0.63592000000000004</v>
      </c>
      <c r="G1390" s="2">
        <v>0.29398000000000002</v>
      </c>
      <c r="H1390" s="2">
        <v>-3.5464000000000002E-2</v>
      </c>
      <c r="I1390" s="2">
        <v>3.2072000000000003E-2</v>
      </c>
      <c r="J1390" s="2">
        <f t="shared" si="233"/>
        <v>0.36385060000000002</v>
      </c>
      <c r="K1390" s="2">
        <f t="shared" si="242"/>
        <v>41.457782559999998</v>
      </c>
      <c r="L1390" s="2">
        <f t="shared" si="234"/>
        <v>1956.8453833084704</v>
      </c>
      <c r="M1390" s="1">
        <f t="shared" si="235"/>
        <v>5.8044259480241085E+25</v>
      </c>
      <c r="N1390" s="2">
        <f t="shared" si="243"/>
        <v>1881.0863408561659</v>
      </c>
      <c r="O1390" s="2">
        <f t="shared" si="236"/>
        <v>41.372043649460636</v>
      </c>
      <c r="P1390" s="2">
        <f t="shared" si="237"/>
        <v>8.5738910539362223E-2</v>
      </c>
      <c r="Q1390" s="2">
        <f t="shared" si="238"/>
        <v>5.5527705833032188E-2</v>
      </c>
      <c r="R1390" s="2">
        <v>2154.2417841579272</v>
      </c>
      <c r="S1390" s="2">
        <f t="shared" si="239"/>
        <v>41.666472226547654</v>
      </c>
      <c r="T1390" s="2">
        <f t="shared" si="240"/>
        <v>-0.20868966654765586</v>
      </c>
      <c r="U1390" s="2">
        <f t="shared" si="241"/>
        <v>0.32896954898187758</v>
      </c>
    </row>
    <row r="1391" spans="1:21" x14ac:dyDescent="0.25">
      <c r="A1391">
        <v>1338170</v>
      </c>
      <c r="B1391" s="2">
        <v>0.38672000000000001</v>
      </c>
      <c r="C1391" s="2">
        <v>1.2600000000000001E-3</v>
      </c>
      <c r="D1391" s="2">
        <v>22.345199999999998</v>
      </c>
      <c r="E1391" s="2">
        <v>5.9833699999999997E-2</v>
      </c>
      <c r="F1391" s="2">
        <v>-0.42801099999999997</v>
      </c>
      <c r="G1391" s="2">
        <v>0.64871999999999996</v>
      </c>
      <c r="H1391" s="2">
        <v>4.3479999999999998E-2</v>
      </c>
      <c r="I1391" s="2">
        <v>4.6175000000000001E-2</v>
      </c>
      <c r="J1391" s="2">
        <f t="shared" si="233"/>
        <v>0.75472869999999992</v>
      </c>
      <c r="K1391" s="2">
        <f t="shared" si="242"/>
        <v>41.339189982999997</v>
      </c>
      <c r="L1391" s="2">
        <f t="shared" si="234"/>
        <v>1852.8403357320242</v>
      </c>
      <c r="M1391" s="1">
        <f t="shared" si="235"/>
        <v>5.8165185728982854E+25</v>
      </c>
      <c r="N1391" s="2">
        <f t="shared" si="243"/>
        <v>1885.0052936827851</v>
      </c>
      <c r="O1391" s="2">
        <f t="shared" si="236"/>
        <v>41.376562870889416</v>
      </c>
      <c r="P1391" s="2">
        <f t="shared" si="237"/>
        <v>-3.7372887889418394E-2</v>
      </c>
      <c r="Q1391" s="2">
        <f t="shared" si="238"/>
        <v>2.4520627834045965E-3</v>
      </c>
      <c r="R1391" s="2">
        <v>2158.9575816592696</v>
      </c>
      <c r="S1391" s="2">
        <f t="shared" si="239"/>
        <v>41.671220547863179</v>
      </c>
      <c r="T1391" s="2">
        <f t="shared" si="240"/>
        <v>-0.33203056486318161</v>
      </c>
      <c r="U1391" s="2">
        <f t="shared" si="241"/>
        <v>0.19354163168886937</v>
      </c>
    </row>
    <row r="1392" spans="1:21" x14ac:dyDescent="0.25">
      <c r="A1392">
        <v>550218</v>
      </c>
      <c r="B1392" s="2">
        <v>0.38744000000000001</v>
      </c>
      <c r="C1392" s="2">
        <v>1.5299999999999999E-3</v>
      </c>
      <c r="D1392" s="2">
        <v>22.176600000000001</v>
      </c>
      <c r="E1392" s="2">
        <v>9.8173300000000005E-2</v>
      </c>
      <c r="F1392" s="2">
        <v>-1.5528599999999999</v>
      </c>
      <c r="G1392" s="2">
        <v>0.49918000000000001</v>
      </c>
      <c r="H1392" s="2">
        <v>-0.114866</v>
      </c>
      <c r="I1392" s="2">
        <v>6.7041000000000003E-2</v>
      </c>
      <c r="J1392" s="2">
        <f t="shared" si="233"/>
        <v>0.66439429999999999</v>
      </c>
      <c r="K1392" s="2">
        <f t="shared" si="242"/>
        <v>41.500860160000002</v>
      </c>
      <c r="L1392" s="2">
        <f t="shared" si="234"/>
        <v>1996.0528314811879</v>
      </c>
      <c r="M1392" s="1">
        <f t="shared" si="235"/>
        <v>5.8286151459782954E+25</v>
      </c>
      <c r="N1392" s="2">
        <f t="shared" si="243"/>
        <v>1888.9255260357745</v>
      </c>
      <c r="O1392" s="2">
        <f t="shared" si="236"/>
        <v>41.381074177461734</v>
      </c>
      <c r="P1392" s="2">
        <f t="shared" si="237"/>
        <v>0.11978598253826789</v>
      </c>
      <c r="Q1392" s="2">
        <f t="shared" si="238"/>
        <v>3.2505750924366195E-2</v>
      </c>
      <c r="R1392" s="2">
        <v>2163.675570069172</v>
      </c>
      <c r="S1392" s="2">
        <f t="shared" si="239"/>
        <v>41.67596070756175</v>
      </c>
      <c r="T1392" s="2">
        <f t="shared" si="240"/>
        <v>-0.17510054756174753</v>
      </c>
      <c r="U1392" s="2">
        <f t="shared" si="241"/>
        <v>6.9458150127598539E-2</v>
      </c>
    </row>
    <row r="1393" spans="1:21" x14ac:dyDescent="0.25">
      <c r="A1393">
        <v>50251</v>
      </c>
      <c r="B1393" s="2">
        <v>0.38780999999999999</v>
      </c>
      <c r="C1393" s="2">
        <v>1.5299999999999999E-3</v>
      </c>
      <c r="D1393" s="2">
        <v>22.2227</v>
      </c>
      <c r="E1393" s="2">
        <v>6.1454700000000001E-2</v>
      </c>
      <c r="F1393" s="2">
        <v>0.71518000000000004</v>
      </c>
      <c r="G1393" s="2">
        <v>0.95548999999999995</v>
      </c>
      <c r="H1393" s="2">
        <v>-7.2230000000000003E-3</v>
      </c>
      <c r="I1393" s="2">
        <v>4.9910999999999997E-2</v>
      </c>
      <c r="J1393" s="2">
        <f t="shared" si="233"/>
        <v>1.0668557000000001</v>
      </c>
      <c r="K1393" s="2">
        <f t="shared" si="242"/>
        <v>41.543439450000001</v>
      </c>
      <c r="L1393" s="2">
        <f t="shared" si="234"/>
        <v>2035.5786632971419</v>
      </c>
      <c r="M1393" s="1">
        <f t="shared" si="235"/>
        <v>5.8348329751077728E+25</v>
      </c>
      <c r="N1393" s="2">
        <f t="shared" si="243"/>
        <v>1890.94058722356</v>
      </c>
      <c r="O1393" s="2">
        <f t="shared" si="236"/>
        <v>41.383389418296289</v>
      </c>
      <c r="P1393" s="2">
        <f t="shared" si="237"/>
        <v>0.16005003170371168</v>
      </c>
      <c r="Q1393" s="2">
        <f t="shared" si="238"/>
        <v>2.2506095905516988E-2</v>
      </c>
      <c r="R1393" s="2">
        <v>2166.1009434640846</v>
      </c>
      <c r="S1393" s="2">
        <f t="shared" si="239"/>
        <v>41.678393457586708</v>
      </c>
      <c r="T1393" s="2">
        <f t="shared" si="240"/>
        <v>-0.13495400758670684</v>
      </c>
      <c r="U1393" s="2">
        <f t="shared" si="241"/>
        <v>1.6001482022303719E-2</v>
      </c>
    </row>
    <row r="1394" spans="1:21" x14ac:dyDescent="0.25">
      <c r="A1394">
        <v>420352</v>
      </c>
      <c r="B1394" s="2">
        <v>0.38895000000000002</v>
      </c>
      <c r="C1394" s="2">
        <v>1.0070000000000001E-2</v>
      </c>
      <c r="D1394" s="2">
        <v>21.8184</v>
      </c>
      <c r="E1394" s="2">
        <v>4.5048699999999997E-2</v>
      </c>
      <c r="F1394" s="2">
        <v>0.39195999999999998</v>
      </c>
      <c r="G1394" s="2">
        <v>0.36548000000000003</v>
      </c>
      <c r="H1394" s="2">
        <v>-0.10591299999999999</v>
      </c>
      <c r="I1394" s="2">
        <v>3.1116000000000001E-2</v>
      </c>
      <c r="J1394" s="2">
        <f t="shared" si="233"/>
        <v>0.4416447</v>
      </c>
      <c r="K1394" s="2">
        <f t="shared" si="242"/>
        <v>41.400525809999998</v>
      </c>
      <c r="L1394" s="2">
        <f t="shared" si="234"/>
        <v>1905.9221705743969</v>
      </c>
      <c r="M1394" s="1">
        <f t="shared" si="235"/>
        <v>5.8539971549304266E+25</v>
      </c>
      <c r="N1394" s="2">
        <f t="shared" si="243"/>
        <v>1897.1512749334061</v>
      </c>
      <c r="O1394" s="2">
        <f t="shared" si="236"/>
        <v>41.390509810082349</v>
      </c>
      <c r="P1394" s="2">
        <f t="shared" si="237"/>
        <v>1.0015999917648344E-2</v>
      </c>
      <c r="Q1394" s="2">
        <f t="shared" si="238"/>
        <v>5.1433085487401036E-4</v>
      </c>
      <c r="R1394" s="2">
        <v>2173.5773468463103</v>
      </c>
      <c r="S1394" s="2">
        <f t="shared" si="239"/>
        <v>41.685875495951194</v>
      </c>
      <c r="T1394" s="2">
        <f t="shared" si="240"/>
        <v>-0.28534968595119636</v>
      </c>
      <c r="U1394" s="2">
        <f t="shared" si="241"/>
        <v>0.41745412017906508</v>
      </c>
    </row>
    <row r="1395" spans="1:21" x14ac:dyDescent="0.25">
      <c r="A1395">
        <v>1290779</v>
      </c>
      <c r="B1395" s="2">
        <v>0.38949</v>
      </c>
      <c r="C1395" s="2">
        <v>5.13E-3</v>
      </c>
      <c r="D1395" s="2">
        <v>22.276800000000001</v>
      </c>
      <c r="E1395" s="2">
        <v>3.7162899999999999E-2</v>
      </c>
      <c r="F1395" s="2">
        <v>-0.73814500000000005</v>
      </c>
      <c r="G1395" s="2">
        <v>0.38318000000000002</v>
      </c>
      <c r="H1395" s="2">
        <v>-4.9076000000000002E-2</v>
      </c>
      <c r="I1395" s="2">
        <v>3.1040000000000002E-2</v>
      </c>
      <c r="J1395" s="2">
        <f t="shared" si="233"/>
        <v>0.45138290000000003</v>
      </c>
      <c r="K1395" s="2">
        <f t="shared" si="242"/>
        <v>41.514900565000005</v>
      </c>
      <c r="L1395" s="2">
        <f t="shared" si="234"/>
        <v>2009.0008153219931</v>
      </c>
      <c r="M1395" s="1">
        <f t="shared" si="235"/>
        <v>5.8630783702002873E+25</v>
      </c>
      <c r="N1395" s="2">
        <f t="shared" si="243"/>
        <v>1900.0942963717835</v>
      </c>
      <c r="O1395" s="2">
        <f t="shared" si="236"/>
        <v>41.393875771547656</v>
      </c>
      <c r="P1395" s="2">
        <f t="shared" si="237"/>
        <v>0.1210247934523494</v>
      </c>
      <c r="Q1395" s="2">
        <f t="shared" si="238"/>
        <v>7.1888346641501732E-2</v>
      </c>
      <c r="R1395" s="2">
        <v>2177.1207131485812</v>
      </c>
      <c r="S1395" s="2">
        <f t="shared" si="239"/>
        <v>41.689412548514866</v>
      </c>
      <c r="T1395" s="2">
        <f t="shared" si="240"/>
        <v>-0.17451198351486141</v>
      </c>
      <c r="U1395" s="2">
        <f t="shared" si="241"/>
        <v>0.14947215800153607</v>
      </c>
    </row>
    <row r="1396" spans="1:21" x14ac:dyDescent="0.25">
      <c r="A1396">
        <v>120086</v>
      </c>
      <c r="B1396" s="2">
        <v>0.39255000000000001</v>
      </c>
      <c r="C1396" s="2">
        <v>1.5299999999999999E-3</v>
      </c>
      <c r="D1396" s="2">
        <v>22.3766</v>
      </c>
      <c r="E1396" s="2">
        <v>5.2814600000000003E-2</v>
      </c>
      <c r="F1396" s="2">
        <v>0.28158</v>
      </c>
      <c r="G1396" s="2">
        <v>0.49714000000000003</v>
      </c>
      <c r="H1396" s="2">
        <v>0.10879</v>
      </c>
      <c r="I1396" s="2">
        <v>4.5483000000000003E-2</v>
      </c>
      <c r="J1396" s="2">
        <f t="shared" si="233"/>
        <v>0.59543760000000012</v>
      </c>
      <c r="K1396" s="2">
        <f t="shared" si="242"/>
        <v>41.270479559999998</v>
      </c>
      <c r="L1396" s="2">
        <f t="shared" si="234"/>
        <v>1795.1300295223543</v>
      </c>
      <c r="M1396" s="1">
        <f t="shared" si="235"/>
        <v>5.9145803499966881E+25</v>
      </c>
      <c r="N1396" s="2">
        <f t="shared" si="243"/>
        <v>1916.7849513288063</v>
      </c>
      <c r="O1396" s="2">
        <f t="shared" si="236"/>
        <v>41.412866955391571</v>
      </c>
      <c r="P1396" s="2">
        <f t="shared" si="237"/>
        <v>-0.14238739539157308</v>
      </c>
      <c r="Q1396" s="2">
        <f t="shared" si="238"/>
        <v>5.7183479873098096E-2</v>
      </c>
      <c r="R1396" s="2">
        <v>2197.2229599244847</v>
      </c>
      <c r="S1396" s="2">
        <f t="shared" si="239"/>
        <v>41.709370642708762</v>
      </c>
      <c r="T1396" s="2">
        <f t="shared" si="240"/>
        <v>-0.4388910827087642</v>
      </c>
      <c r="U1396" s="2">
        <f t="shared" si="241"/>
        <v>0.54330162384462433</v>
      </c>
    </row>
    <row r="1397" spans="1:21" x14ac:dyDescent="0.25">
      <c r="A1397">
        <v>1291794</v>
      </c>
      <c r="B1397" s="2">
        <v>0.39510000000000001</v>
      </c>
      <c r="C1397" s="2">
        <v>1.2700000000000001E-3</v>
      </c>
      <c r="D1397" s="2">
        <v>22.1814</v>
      </c>
      <c r="E1397" s="2">
        <v>4.5522300000000002E-2</v>
      </c>
      <c r="F1397" s="2">
        <v>-0.12531</v>
      </c>
      <c r="G1397" s="2">
        <v>0.4642</v>
      </c>
      <c r="H1397" s="2">
        <v>-1.3840999999999999E-2</v>
      </c>
      <c r="I1397" s="2">
        <v>3.8355E-2</v>
      </c>
      <c r="J1397" s="2">
        <f t="shared" si="233"/>
        <v>0.54807729999999999</v>
      </c>
      <c r="K1397" s="2">
        <f t="shared" si="242"/>
        <v>41.39930176</v>
      </c>
      <c r="L1397" s="2">
        <f t="shared" si="234"/>
        <v>1904.8481128931887</v>
      </c>
      <c r="M1397" s="1">
        <f t="shared" si="235"/>
        <v>5.9575527571593452E+25</v>
      </c>
      <c r="N1397" s="2">
        <f t="shared" si="243"/>
        <v>1930.7113600505681</v>
      </c>
      <c r="O1397" s="2">
        <f t="shared" si="236"/>
        <v>41.428586759608912</v>
      </c>
      <c r="P1397" s="2">
        <f t="shared" si="237"/>
        <v>-2.9284999608911733E-2</v>
      </c>
      <c r="Q1397" s="2">
        <f t="shared" si="238"/>
        <v>2.8550046178514167E-3</v>
      </c>
      <c r="R1397" s="2">
        <v>2214.004843582271</v>
      </c>
      <c r="S1397" s="2">
        <f t="shared" si="239"/>
        <v>41.725892833252708</v>
      </c>
      <c r="T1397" s="2">
        <f t="shared" si="240"/>
        <v>-0.32659107325270753</v>
      </c>
      <c r="U1397" s="2">
        <f t="shared" si="241"/>
        <v>0.35507900137725601</v>
      </c>
    </row>
    <row r="1398" spans="1:21" x14ac:dyDescent="0.25">
      <c r="A1398">
        <v>1296273</v>
      </c>
      <c r="B1398" s="2">
        <v>0.39706000000000002</v>
      </c>
      <c r="C1398" s="2">
        <v>5.13E-3</v>
      </c>
      <c r="D1398" s="2">
        <v>21.750399999999999</v>
      </c>
      <c r="E1398" s="2">
        <v>3.4763000000000002E-2</v>
      </c>
      <c r="F1398" s="2">
        <v>-0.156976</v>
      </c>
      <c r="G1398" s="2">
        <v>0.25023000000000001</v>
      </c>
      <c r="H1398" s="2">
        <v>-0.119061</v>
      </c>
      <c r="I1398" s="2">
        <v>2.8062E-2</v>
      </c>
      <c r="J1398" s="2">
        <f t="shared" si="233"/>
        <v>0.31305499999999997</v>
      </c>
      <c r="K1398" s="2">
        <f t="shared" si="242"/>
        <v>41.292985457999997</v>
      </c>
      <c r="L1398" s="2">
        <f t="shared" si="234"/>
        <v>1813.8321338891078</v>
      </c>
      <c r="M1398" s="1">
        <f t="shared" si="235"/>
        <v>5.9906158468845101E+25</v>
      </c>
      <c r="N1398" s="2">
        <f t="shared" si="243"/>
        <v>1941.4263776983823</v>
      </c>
      <c r="O1398" s="2">
        <f t="shared" si="236"/>
        <v>41.440604629920038</v>
      </c>
      <c r="P1398" s="2">
        <f t="shared" si="237"/>
        <v>-0.14761917192004148</v>
      </c>
      <c r="Q1398" s="2">
        <f t="shared" si="238"/>
        <v>0.22235363849754045</v>
      </c>
      <c r="R1398" s="2">
        <v>2226.9223447188301</v>
      </c>
      <c r="S1398" s="2">
        <f t="shared" si="239"/>
        <v>41.738525364810705</v>
      </c>
      <c r="T1398" s="2">
        <f t="shared" si="240"/>
        <v>-0.44553990681070843</v>
      </c>
      <c r="U1398" s="2">
        <f t="shared" si="241"/>
        <v>2.0254985201412006</v>
      </c>
    </row>
    <row r="1399" spans="1:21" x14ac:dyDescent="0.25">
      <c r="A1399">
        <v>1333438</v>
      </c>
      <c r="B1399" s="2">
        <v>0.39944000000000002</v>
      </c>
      <c r="C1399" s="2">
        <v>1.2700000000000001E-3</v>
      </c>
      <c r="D1399" s="2">
        <v>22.614699999999999</v>
      </c>
      <c r="E1399" s="2">
        <v>6.2833700000000006E-2</v>
      </c>
      <c r="F1399" s="2">
        <v>0.53930999999999996</v>
      </c>
      <c r="G1399" s="2">
        <v>0.48070000000000002</v>
      </c>
      <c r="H1399" s="2">
        <v>9.6327999999999997E-2</v>
      </c>
      <c r="I1399" s="2">
        <v>5.1949000000000002E-2</v>
      </c>
      <c r="J1399" s="2">
        <f t="shared" si="233"/>
        <v>0.59548270000000003</v>
      </c>
      <c r="K1399" s="2">
        <f t="shared" si="242"/>
        <v>41.585471929999997</v>
      </c>
      <c r="L1399" s="2">
        <f t="shared" si="234"/>
        <v>2075.3645111432793</v>
      </c>
      <c r="M1399" s="1">
        <f t="shared" si="235"/>
        <v>6.0308027051123278E+25</v>
      </c>
      <c r="N1399" s="2">
        <f t="shared" si="243"/>
        <v>1954.4500514899319</v>
      </c>
      <c r="O1399" s="2">
        <f t="shared" si="236"/>
        <v>41.455122879752082</v>
      </c>
      <c r="P1399" s="2">
        <f t="shared" si="237"/>
        <v>0.13034905024791499</v>
      </c>
      <c r="Q1399" s="2">
        <f t="shared" si="238"/>
        <v>4.7915656691229422E-2</v>
      </c>
      <c r="R1399" s="2">
        <v>2242.6294180145037</v>
      </c>
      <c r="S1399" s="2">
        <f t="shared" si="239"/>
        <v>41.753787573871101</v>
      </c>
      <c r="T1399" s="2">
        <f t="shared" si="240"/>
        <v>-0.16831564387110376</v>
      </c>
      <c r="U1399" s="2">
        <f t="shared" si="241"/>
        <v>7.989335661040381E-2</v>
      </c>
    </row>
    <row r="1400" spans="1:21" x14ac:dyDescent="0.25">
      <c r="A1400" t="s">
        <v>43</v>
      </c>
      <c r="B1400" s="2">
        <v>0.40050000000000002</v>
      </c>
      <c r="C1400" s="2">
        <v>1.5399999999999999E-3</v>
      </c>
      <c r="D1400" s="2">
        <v>22.3291</v>
      </c>
      <c r="E1400" s="2">
        <v>2.9707600000000001E-2</v>
      </c>
      <c r="F1400" s="2">
        <v>-0.72454399999999997</v>
      </c>
      <c r="G1400" s="2">
        <v>0.12088</v>
      </c>
      <c r="H1400" s="2">
        <v>-7.0260000000000001E-3</v>
      </c>
      <c r="I1400" s="2">
        <v>2.5488E-2</v>
      </c>
      <c r="J1400" s="2">
        <f t="shared" si="233"/>
        <v>0.1760756</v>
      </c>
      <c r="K1400" s="2">
        <f t="shared" si="242"/>
        <v>41.437583411999995</v>
      </c>
      <c r="L1400" s="2">
        <f t="shared" si="234"/>
        <v>1938.7271061590538</v>
      </c>
      <c r="M1400" s="1">
        <f t="shared" si="235"/>
        <v>6.0487147273380126E+25</v>
      </c>
      <c r="N1400" s="2">
        <f t="shared" si="243"/>
        <v>1960.254942558844</v>
      </c>
      <c r="O1400" s="2">
        <f t="shared" si="236"/>
        <v>41.461562787767832</v>
      </c>
      <c r="P1400" s="2">
        <f t="shared" si="237"/>
        <v>-2.3979375767837041E-2</v>
      </c>
      <c r="Q1400" s="2">
        <f t="shared" si="238"/>
        <v>1.8547158899036225E-2</v>
      </c>
      <c r="R1400" s="2">
        <v>2249.6325904622463</v>
      </c>
      <c r="S1400" s="2">
        <f t="shared" si="239"/>
        <v>41.760557975081014</v>
      </c>
      <c r="T1400" s="2">
        <f t="shared" si="240"/>
        <v>-0.32297456308101857</v>
      </c>
      <c r="U1400" s="2">
        <f t="shared" si="241"/>
        <v>3.364637529862649</v>
      </c>
    </row>
    <row r="1401" spans="1:21" x14ac:dyDescent="0.25">
      <c r="A1401">
        <v>110734</v>
      </c>
      <c r="B1401" s="2">
        <v>0.40221000000000001</v>
      </c>
      <c r="C1401" s="2">
        <v>1.5399999999999999E-3</v>
      </c>
      <c r="D1401" s="2">
        <v>21.966799999999999</v>
      </c>
      <c r="E1401" s="2">
        <v>5.7126700000000002E-2</v>
      </c>
      <c r="F1401" s="2">
        <v>0.48720000000000002</v>
      </c>
      <c r="G1401" s="2">
        <v>0.60541999999999996</v>
      </c>
      <c r="H1401" s="2">
        <v>-6.5937999999999997E-2</v>
      </c>
      <c r="I1401" s="2">
        <v>4.4073000000000001E-2</v>
      </c>
      <c r="J1401" s="2">
        <f t="shared" si="233"/>
        <v>0.70661969999999996</v>
      </c>
      <c r="K1401" s="2">
        <f t="shared" si="242"/>
        <v>41.43780434</v>
      </c>
      <c r="L1401" s="2">
        <f t="shared" si="234"/>
        <v>1938.9243644294363</v>
      </c>
      <c r="M1401" s="1">
        <f t="shared" si="235"/>
        <v>6.0776282608076655E+25</v>
      </c>
      <c r="N1401" s="2">
        <f t="shared" si="243"/>
        <v>1969.6251806086836</v>
      </c>
      <c r="O1401" s="2">
        <f t="shared" si="236"/>
        <v>41.471917939231638</v>
      </c>
      <c r="P1401" s="2">
        <f t="shared" si="237"/>
        <v>-3.4113599231638148E-2</v>
      </c>
      <c r="Q1401" s="2">
        <f t="shared" si="238"/>
        <v>2.3306851226290444E-3</v>
      </c>
      <c r="R1401" s="2">
        <v>2260.9399926872002</v>
      </c>
      <c r="S1401" s="2">
        <f t="shared" si="239"/>
        <v>41.771445179726229</v>
      </c>
      <c r="T1401" s="2">
        <f t="shared" si="240"/>
        <v>-0.33364083972622893</v>
      </c>
      <c r="U1401" s="2">
        <f t="shared" si="241"/>
        <v>0.2229394518887112</v>
      </c>
    </row>
    <row r="1402" spans="1:21" x14ac:dyDescent="0.25">
      <c r="A1402">
        <v>580312</v>
      </c>
      <c r="B1402" s="2">
        <v>0.40293000000000001</v>
      </c>
      <c r="C1402" s="2">
        <v>1.5399999999999999E-3</v>
      </c>
      <c r="D1402" s="2">
        <v>21.870899999999999</v>
      </c>
      <c r="E1402" s="2">
        <v>4.94548E-2</v>
      </c>
      <c r="F1402" s="2">
        <v>-0.553118</v>
      </c>
      <c r="G1402" s="2">
        <v>1.1241099999999999</v>
      </c>
      <c r="H1402" s="2">
        <v>-0.214869</v>
      </c>
      <c r="I1402" s="2">
        <v>4.7313000000000001E-2</v>
      </c>
      <c r="J1402" s="2">
        <f t="shared" si="233"/>
        <v>1.2208777999999998</v>
      </c>
      <c r="K1402" s="2">
        <f t="shared" si="242"/>
        <v>41.655131623999999</v>
      </c>
      <c r="L1402" s="2">
        <f t="shared" si="234"/>
        <v>2143.0204965678854</v>
      </c>
      <c r="M1402" s="1">
        <f t="shared" si="235"/>
        <v>6.0898089173990234E+25</v>
      </c>
      <c r="N1402" s="2">
        <f t="shared" si="243"/>
        <v>1973.5726625719021</v>
      </c>
      <c r="O1402" s="2">
        <f t="shared" si="236"/>
        <v>41.476265603931509</v>
      </c>
      <c r="P1402" s="2">
        <f t="shared" si="237"/>
        <v>0.17886602006849017</v>
      </c>
      <c r="Q1402" s="2">
        <f t="shared" si="238"/>
        <v>2.1464031340517598E-2</v>
      </c>
      <c r="R1402" s="2">
        <v>2265.7046302478057</v>
      </c>
      <c r="S1402" s="2">
        <f t="shared" si="239"/>
        <v>41.776016460967398</v>
      </c>
      <c r="T1402" s="2">
        <f t="shared" si="240"/>
        <v>-0.12088483696739871</v>
      </c>
      <c r="U1402" s="2">
        <f t="shared" si="241"/>
        <v>9.8039088475584922E-3</v>
      </c>
    </row>
    <row r="1403" spans="1:21" x14ac:dyDescent="0.25">
      <c r="A1403">
        <v>1329615</v>
      </c>
      <c r="B1403" s="2">
        <v>0.40367999999999998</v>
      </c>
      <c r="C1403" s="2">
        <v>1.2700000000000001E-3</v>
      </c>
      <c r="D1403" s="2">
        <v>22.379200000000001</v>
      </c>
      <c r="E1403" s="2">
        <v>5.3574900000000002E-2</v>
      </c>
      <c r="F1403" s="2">
        <v>-0.47281699999999999</v>
      </c>
      <c r="G1403" s="2">
        <v>0.55457000000000001</v>
      </c>
      <c r="H1403" s="2">
        <v>-1.3501000000000001E-2</v>
      </c>
      <c r="I1403" s="2">
        <v>4.0562000000000001E-2</v>
      </c>
      <c r="J1403" s="2">
        <f t="shared" si="233"/>
        <v>0.64870689999999998</v>
      </c>
      <c r="K1403" s="2">
        <f t="shared" si="242"/>
        <v>41.544954031000003</v>
      </c>
      <c r="L1403" s="2">
        <f t="shared" si="234"/>
        <v>2036.9989549859943</v>
      </c>
      <c r="M1403" s="1">
        <f t="shared" si="235"/>
        <v>6.1025012152985816E+25</v>
      </c>
      <c r="N1403" s="2">
        <f t="shared" si="243"/>
        <v>1977.6859561907249</v>
      </c>
      <c r="O1403" s="2">
        <f t="shared" si="236"/>
        <v>41.480786647828552</v>
      </c>
      <c r="P1403" s="2">
        <f t="shared" si="237"/>
        <v>6.416738317145132E-2</v>
      </c>
      <c r="Q1403" s="2">
        <f t="shared" si="238"/>
        <v>9.7843419525484258E-3</v>
      </c>
      <c r="R1403" s="2">
        <v>2270.6700762391156</v>
      </c>
      <c r="S1403" s="2">
        <f t="shared" si="239"/>
        <v>41.78077018347706</v>
      </c>
      <c r="T1403" s="2">
        <f t="shared" si="240"/>
        <v>-0.23581615247705656</v>
      </c>
      <c r="U1403" s="2">
        <f t="shared" si="241"/>
        <v>0.13214479567963375</v>
      </c>
    </row>
    <row r="1404" spans="1:21" x14ac:dyDescent="0.25">
      <c r="A1404" t="s">
        <v>44</v>
      </c>
      <c r="B1404" s="2">
        <v>0.40462999999999999</v>
      </c>
      <c r="C1404" s="2">
        <v>1.5399999999999999E-3</v>
      </c>
      <c r="D1404" s="2">
        <v>22.331099999999999</v>
      </c>
      <c r="E1404" s="2">
        <v>2.39744E-2</v>
      </c>
      <c r="F1404" s="2">
        <v>-0.39133200000000001</v>
      </c>
      <c r="G1404" s="2">
        <v>8.0521999999999996E-2</v>
      </c>
      <c r="H1404" s="2">
        <v>-7.6405000000000001E-2</v>
      </c>
      <c r="I1404" s="2">
        <v>2.2346000000000001E-2</v>
      </c>
      <c r="J1404" s="2">
        <f t="shared" si="233"/>
        <v>0.12684239999999999</v>
      </c>
      <c r="K1404" s="2">
        <f t="shared" si="242"/>
        <v>41.705721846000003</v>
      </c>
      <c r="L1404" s="2">
        <f t="shared" si="234"/>
        <v>2193.5339939301798</v>
      </c>
      <c r="M1404" s="1">
        <f t="shared" si="235"/>
        <v>6.1185841462372255E+25</v>
      </c>
      <c r="N1404" s="2">
        <f t="shared" si="243"/>
        <v>1982.8980791431961</v>
      </c>
      <c r="O1404" s="2">
        <f t="shared" si="236"/>
        <v>41.486501960327431</v>
      </c>
      <c r="P1404" s="2">
        <f t="shared" si="237"/>
        <v>0.21921988567257245</v>
      </c>
      <c r="Q1404" s="2">
        <f t="shared" si="238"/>
        <v>2.9869709048756783</v>
      </c>
      <c r="R1404" s="2">
        <v>2276.9629803095222</v>
      </c>
      <c r="S1404" s="2">
        <f t="shared" si="239"/>
        <v>41.786779848776213</v>
      </c>
      <c r="T1404" s="2">
        <f t="shared" si="240"/>
        <v>-8.1058002776210003E-2</v>
      </c>
      <c r="U1404" s="2">
        <f t="shared" si="241"/>
        <v>0.40837852480374387</v>
      </c>
    </row>
    <row r="1405" spans="1:21" x14ac:dyDescent="0.25">
      <c r="A1405">
        <v>350050</v>
      </c>
      <c r="B1405" s="2">
        <v>0.40483000000000002</v>
      </c>
      <c r="C1405" s="2">
        <v>1.5399999999999999E-3</v>
      </c>
      <c r="D1405" s="2">
        <v>22.041399999999999</v>
      </c>
      <c r="E1405" s="2">
        <v>5.5246700000000003E-2</v>
      </c>
      <c r="F1405" s="2">
        <v>-0.30028100000000002</v>
      </c>
      <c r="G1405" s="2">
        <v>0.43381999999999998</v>
      </c>
      <c r="H1405" s="2">
        <v>-1.1176999999999999E-2</v>
      </c>
      <c r="I1405" s="2">
        <v>3.6623999999999997E-2</v>
      </c>
      <c r="J1405" s="2">
        <f t="shared" si="233"/>
        <v>0.52569069999999996</v>
      </c>
      <c r="K1405" s="2">
        <f t="shared" si="242"/>
        <v>41.225242702999999</v>
      </c>
      <c r="L1405" s="2">
        <f t="shared" si="234"/>
        <v>1758.1201060610922</v>
      </c>
      <c r="M1405" s="1">
        <f t="shared" si="235"/>
        <v>6.1219708831327686E+25</v>
      </c>
      <c r="N1405" s="2">
        <f t="shared" si="243"/>
        <v>1983.9956458227139</v>
      </c>
      <c r="O1405" s="2">
        <f t="shared" si="236"/>
        <v>41.487703573472743</v>
      </c>
      <c r="P1405" s="2">
        <f t="shared" si="237"/>
        <v>-0.26246087047274358</v>
      </c>
      <c r="Q1405" s="2">
        <f t="shared" si="238"/>
        <v>0.24926915517676096</v>
      </c>
      <c r="R1405" s="2">
        <v>2278.2882773781012</v>
      </c>
      <c r="S1405" s="2">
        <f t="shared" si="239"/>
        <v>41.788043377805565</v>
      </c>
      <c r="T1405" s="2">
        <f t="shared" si="240"/>
        <v>-0.56280067480556539</v>
      </c>
      <c r="U1405" s="2">
        <f t="shared" si="241"/>
        <v>1.1461689285801118</v>
      </c>
    </row>
    <row r="1406" spans="1:21" x14ac:dyDescent="0.25">
      <c r="A1406" t="s">
        <v>45</v>
      </c>
      <c r="B1406" s="2">
        <v>0.40550000000000003</v>
      </c>
      <c r="C1406" s="2">
        <v>1.5399999999999999E-3</v>
      </c>
      <c r="D1406" s="2">
        <v>22.540600000000001</v>
      </c>
      <c r="E1406" s="2">
        <v>2.71623E-2</v>
      </c>
      <c r="F1406" s="2">
        <v>-0.98438300000000001</v>
      </c>
      <c r="G1406" s="2">
        <v>0.10459</v>
      </c>
      <c r="H1406" s="2">
        <v>-5.4287000000000002E-2</v>
      </c>
      <c r="I1406" s="2">
        <v>2.4077999999999999E-2</v>
      </c>
      <c r="J1406" s="2">
        <f t="shared" si="233"/>
        <v>0.15583029999999998</v>
      </c>
      <c r="K1406" s="2">
        <f t="shared" si="242"/>
        <v>41.758814009000005</v>
      </c>
      <c r="L1406" s="2">
        <f t="shared" si="234"/>
        <v>2247.8265772282775</v>
      </c>
      <c r="M1406" s="1">
        <f t="shared" si="235"/>
        <v>6.1333186212606724E+25</v>
      </c>
      <c r="N1406" s="2">
        <f t="shared" si="243"/>
        <v>1987.6731972951861</v>
      </c>
      <c r="O1406" s="2">
        <f t="shared" si="236"/>
        <v>41.491724907654792</v>
      </c>
      <c r="P1406" s="2">
        <f t="shared" si="237"/>
        <v>0.26708910134521346</v>
      </c>
      <c r="Q1406" s="2">
        <f t="shared" si="238"/>
        <v>2.9377072847640111</v>
      </c>
      <c r="R1406" s="2">
        <v>2282.7292258415264</v>
      </c>
      <c r="S1406" s="2">
        <f t="shared" si="239"/>
        <v>41.792271995696666</v>
      </c>
      <c r="T1406" s="2">
        <f t="shared" si="240"/>
        <v>-3.3457986696660669E-2</v>
      </c>
      <c r="U1406" s="2">
        <f t="shared" si="241"/>
        <v>4.6099455392119931E-2</v>
      </c>
    </row>
    <row r="1407" spans="1:21" x14ac:dyDescent="0.25">
      <c r="A1407">
        <v>1308314</v>
      </c>
      <c r="B1407" s="2">
        <v>0.40645999999999999</v>
      </c>
      <c r="C1407" s="2">
        <v>5.1399999999999996E-3</v>
      </c>
      <c r="D1407" s="2">
        <v>22.3186</v>
      </c>
      <c r="E1407" s="2">
        <v>3.44198E-2</v>
      </c>
      <c r="F1407" s="2">
        <v>-2.2674E-2</v>
      </c>
      <c r="G1407" s="2">
        <v>0.27399000000000001</v>
      </c>
      <c r="H1407" s="2">
        <v>-5.6722000000000002E-2</v>
      </c>
      <c r="I1407" s="2">
        <v>2.8760000000000001E-2</v>
      </c>
      <c r="J1407" s="2">
        <f t="shared" si="233"/>
        <v>0.33716980000000002</v>
      </c>
      <c r="K1407" s="2">
        <f t="shared" si="242"/>
        <v>41.685806782</v>
      </c>
      <c r="L1407" s="2">
        <f t="shared" si="234"/>
        <v>2173.5085673748299</v>
      </c>
      <c r="M1407" s="1">
        <f t="shared" si="235"/>
        <v>6.1495838866234092E+25</v>
      </c>
      <c r="N1407" s="2">
        <f t="shared" si="243"/>
        <v>1992.9444108102214</v>
      </c>
      <c r="O1407" s="2">
        <f t="shared" si="236"/>
        <v>41.497475925476678</v>
      </c>
      <c r="P1407" s="2">
        <f t="shared" si="237"/>
        <v>0.18833085652332215</v>
      </c>
      <c r="Q1407" s="2">
        <f t="shared" si="238"/>
        <v>0.31199355773392251</v>
      </c>
      <c r="R1407" s="2">
        <v>2289.0956035836925</v>
      </c>
      <c r="S1407" s="2">
        <f t="shared" si="239"/>
        <v>41.798319656342997</v>
      </c>
      <c r="T1407" s="2">
        <f t="shared" si="240"/>
        <v>-0.11251287434299684</v>
      </c>
      <c r="U1407" s="2">
        <f t="shared" si="241"/>
        <v>0.1113543283288053</v>
      </c>
    </row>
    <row r="1408" spans="1:21" x14ac:dyDescent="0.25">
      <c r="A1408">
        <v>1341370</v>
      </c>
      <c r="B1408" s="2">
        <v>0.40894999999999998</v>
      </c>
      <c r="C1408" s="2">
        <v>5.1399999999999996E-3</v>
      </c>
      <c r="D1408" s="2">
        <v>22.395900000000001</v>
      </c>
      <c r="E1408" s="2">
        <v>5.5218200000000002E-2</v>
      </c>
      <c r="F1408" s="2">
        <v>1.0976399999999999</v>
      </c>
      <c r="G1408" s="2">
        <v>0.56367999999999996</v>
      </c>
      <c r="H1408" s="2">
        <v>1.6428000000000002E-2</v>
      </c>
      <c r="I1408" s="2">
        <v>3.7626E-2</v>
      </c>
      <c r="J1408" s="2">
        <f t="shared" si="233"/>
        <v>0.6565242</v>
      </c>
      <c r="K1408" s="2">
        <f t="shared" si="242"/>
        <v>41.698833440000001</v>
      </c>
      <c r="L1408" s="2">
        <f t="shared" si="234"/>
        <v>2186.5866286899991</v>
      </c>
      <c r="M1408" s="1">
        <f t="shared" si="235"/>
        <v>6.1918038131598062E+25</v>
      </c>
      <c r="N1408" s="2">
        <f t="shared" si="243"/>
        <v>2006.6269571689361</v>
      </c>
      <c r="O1408" s="2">
        <f t="shared" si="236"/>
        <v>41.512333211462291</v>
      </c>
      <c r="P1408" s="2">
        <f t="shared" si="237"/>
        <v>0.1865002285377102</v>
      </c>
      <c r="Q1408" s="2">
        <f t="shared" si="238"/>
        <v>8.069697560278119E-2</v>
      </c>
      <c r="R1408" s="2">
        <v>2305.6260843284967</v>
      </c>
      <c r="S1408" s="2">
        <f t="shared" si="239"/>
        <v>41.813944384091087</v>
      </c>
      <c r="T1408" s="2">
        <f t="shared" si="240"/>
        <v>-0.1151109440910858</v>
      </c>
      <c r="U1408" s="2">
        <f t="shared" si="241"/>
        <v>3.0741974171472553E-2</v>
      </c>
    </row>
    <row r="1409" spans="1:21" x14ac:dyDescent="0.25">
      <c r="A1409">
        <v>1306390</v>
      </c>
      <c r="B1409" s="2">
        <v>0.40920000000000001</v>
      </c>
      <c r="C1409" s="2">
        <v>1.2800000000000001E-3</v>
      </c>
      <c r="D1409" s="2">
        <v>22.850999999999999</v>
      </c>
      <c r="E1409" s="2">
        <v>8.4606100000000004E-2</v>
      </c>
      <c r="F1409" s="2">
        <v>1.1752E-2</v>
      </c>
      <c r="G1409" s="2">
        <v>0.91244999999999998</v>
      </c>
      <c r="H1409" s="2">
        <v>0.15734999999999999</v>
      </c>
      <c r="I1409" s="2">
        <v>6.7065E-2</v>
      </c>
      <c r="J1409" s="2">
        <f t="shared" si="233"/>
        <v>1.0641210999999999</v>
      </c>
      <c r="K1409" s="2">
        <f t="shared" si="242"/>
        <v>41.553222043999995</v>
      </c>
      <c r="L1409" s="2">
        <f t="shared" si="234"/>
        <v>2044.7697366190744</v>
      </c>
      <c r="M1409" s="1">
        <f t="shared" si="235"/>
        <v>6.1960453009449257E+25</v>
      </c>
      <c r="N1409" s="2">
        <f t="shared" si="243"/>
        <v>2008.0015297466452</v>
      </c>
      <c r="O1409" s="2">
        <f t="shared" si="236"/>
        <v>41.51382019664846</v>
      </c>
      <c r="P1409" s="2">
        <f t="shared" si="237"/>
        <v>3.9401847351534514E-2</v>
      </c>
      <c r="Q1409" s="2">
        <f t="shared" si="238"/>
        <v>1.3710429466607125E-3</v>
      </c>
      <c r="R1409" s="2">
        <v>2307.2871793918357</v>
      </c>
      <c r="S1409" s="2">
        <f t="shared" si="239"/>
        <v>41.815508264463134</v>
      </c>
      <c r="T1409" s="2">
        <f t="shared" si="240"/>
        <v>-0.26228622046313887</v>
      </c>
      <c r="U1409" s="2">
        <f t="shared" si="241"/>
        <v>6.0753155577871108E-2</v>
      </c>
    </row>
    <row r="1410" spans="1:21" x14ac:dyDescent="0.25">
      <c r="A1410">
        <v>450339</v>
      </c>
      <c r="B1410" s="2">
        <v>0.40934999999999999</v>
      </c>
      <c r="C1410" s="2">
        <v>1.5399999999999999E-3</v>
      </c>
      <c r="D1410" s="2">
        <v>22.226400000000002</v>
      </c>
      <c r="E1410" s="2">
        <v>0.10137</v>
      </c>
      <c r="F1410" s="2">
        <v>0.87239999999999995</v>
      </c>
      <c r="G1410" s="2">
        <v>0.64134999999999998</v>
      </c>
      <c r="H1410" s="2">
        <v>-3.5778999999999998E-2</v>
      </c>
      <c r="I1410" s="2">
        <v>5.6920999999999999E-2</v>
      </c>
      <c r="J1410" s="2">
        <f t="shared" si="233"/>
        <v>0.79964099999999994</v>
      </c>
      <c r="K1410" s="2">
        <f t="shared" si="242"/>
        <v>41.659631070000003</v>
      </c>
      <c r="L1410" s="2">
        <f t="shared" si="234"/>
        <v>2147.4655918582912</v>
      </c>
      <c r="M1410" s="1">
        <f t="shared" si="235"/>
        <v>6.198590415772941E+25</v>
      </c>
      <c r="N1410" s="2">
        <f t="shared" si="243"/>
        <v>2008.8263452894328</v>
      </c>
      <c r="O1410" s="2">
        <f t="shared" si="236"/>
        <v>41.514711977065744</v>
      </c>
      <c r="P1410" s="2">
        <f t="shared" si="237"/>
        <v>0.1449190929342592</v>
      </c>
      <c r="Q1410" s="2">
        <f t="shared" si="238"/>
        <v>3.2844382933482082E-2</v>
      </c>
      <c r="R1410" s="2">
        <v>2308.2839596274903</v>
      </c>
      <c r="S1410" s="2">
        <f t="shared" si="239"/>
        <v>41.81644616824515</v>
      </c>
      <c r="T1410" s="2">
        <f t="shared" si="240"/>
        <v>-0.15681509824514706</v>
      </c>
      <c r="U1410" s="2">
        <f t="shared" si="241"/>
        <v>3.8457906723067779E-2</v>
      </c>
    </row>
    <row r="1411" spans="1:21" x14ac:dyDescent="0.25">
      <c r="A1411" t="s">
        <v>46</v>
      </c>
      <c r="B1411" s="2">
        <v>0.40949000000000002</v>
      </c>
      <c r="C1411" s="2">
        <v>1.5399999999999999E-3</v>
      </c>
      <c r="D1411" s="2">
        <v>22.295200000000001</v>
      </c>
      <c r="E1411" s="2">
        <v>2.5872699999999998E-2</v>
      </c>
      <c r="F1411" s="2">
        <v>0.42847000000000002</v>
      </c>
      <c r="G1411" s="2">
        <v>9.4910999999999995E-2</v>
      </c>
      <c r="H1411" s="2">
        <v>-4.5249999999999999E-2</v>
      </c>
      <c r="I1411" s="2">
        <v>2.1758E-2</v>
      </c>
      <c r="J1411" s="2">
        <f t="shared" si="233"/>
        <v>0.14254169999999999</v>
      </c>
      <c r="K1411" s="2">
        <f t="shared" si="242"/>
        <v>41.692817590000004</v>
      </c>
      <c r="L1411" s="2">
        <f t="shared" si="234"/>
        <v>2180.5372896549607</v>
      </c>
      <c r="M1411" s="1">
        <f t="shared" si="235"/>
        <v>6.2009660065715983E+25</v>
      </c>
      <c r="N1411" s="2">
        <f t="shared" si="243"/>
        <v>2009.5962218358532</v>
      </c>
      <c r="O1411" s="2">
        <f t="shared" si="236"/>
        <v>41.515544027788039</v>
      </c>
      <c r="P1411" s="2">
        <f t="shared" si="237"/>
        <v>0.17727356221196544</v>
      </c>
      <c r="Q1411" s="2">
        <f t="shared" si="238"/>
        <v>1.5466928408112894</v>
      </c>
      <c r="R1411" s="2">
        <v>2309.2143711919844</v>
      </c>
      <c r="S1411" s="2">
        <f t="shared" si="239"/>
        <v>41.817321258142051</v>
      </c>
      <c r="T1411" s="2">
        <f t="shared" si="240"/>
        <v>-0.12450366814204727</v>
      </c>
      <c r="U1411" s="2">
        <f t="shared" si="241"/>
        <v>0.76292250423810937</v>
      </c>
    </row>
    <row r="1412" spans="1:21" x14ac:dyDescent="0.25">
      <c r="A1412">
        <v>20090</v>
      </c>
      <c r="B1412" s="2">
        <v>0.41004000000000002</v>
      </c>
      <c r="C1412" s="2">
        <v>1.5399999999999999E-3</v>
      </c>
      <c r="D1412" s="2">
        <v>22.307200000000002</v>
      </c>
      <c r="E1412" s="2">
        <v>5.6404000000000003E-2</v>
      </c>
      <c r="F1412" s="2">
        <v>0.32073000000000002</v>
      </c>
      <c r="G1412" s="2">
        <v>0.90737999999999996</v>
      </c>
      <c r="H1412" s="2">
        <v>-1.3278E-2</v>
      </c>
      <c r="I1412" s="2">
        <v>4.5191000000000002E-2</v>
      </c>
      <c r="J1412" s="2">
        <f t="shared" si="233"/>
        <v>1.008975</v>
      </c>
      <c r="K1412" s="2">
        <f t="shared" si="242"/>
        <v>41.588907450000008</v>
      </c>
      <c r="L1412" s="2">
        <f t="shared" si="234"/>
        <v>2078.6505761361636</v>
      </c>
      <c r="M1412" s="1">
        <f t="shared" si="235"/>
        <v>6.2103000890472883E+25</v>
      </c>
      <c r="N1412" s="2">
        <f t="shared" si="243"/>
        <v>2012.6211919546333</v>
      </c>
      <c r="O1412" s="2">
        <f t="shared" si="236"/>
        <v>41.518810206472679</v>
      </c>
      <c r="P1412" s="2">
        <f t="shared" si="237"/>
        <v>7.0097243527328601E-2</v>
      </c>
      <c r="Q1412" s="2">
        <f t="shared" si="238"/>
        <v>4.8265973424009619E-3</v>
      </c>
      <c r="R1412" s="2">
        <v>2312.8703382477765</v>
      </c>
      <c r="S1412" s="2">
        <f t="shared" si="239"/>
        <v>41.820756432417923</v>
      </c>
      <c r="T1412" s="2">
        <f t="shared" si="240"/>
        <v>-0.23184898241791529</v>
      </c>
      <c r="U1412" s="2">
        <f t="shared" si="241"/>
        <v>5.2801903258425417E-2</v>
      </c>
    </row>
    <row r="1413" spans="1:21" x14ac:dyDescent="0.25">
      <c r="A1413">
        <v>1307277</v>
      </c>
      <c r="B1413" s="2">
        <v>0.41122999999999998</v>
      </c>
      <c r="C1413" s="2">
        <v>1.2800000000000001E-3</v>
      </c>
      <c r="D1413" s="2">
        <v>22.575600000000001</v>
      </c>
      <c r="E1413" s="2">
        <v>7.8179799999999994E-2</v>
      </c>
      <c r="F1413" s="2">
        <v>-0.210951</v>
      </c>
      <c r="G1413" s="2">
        <v>0.81506999999999996</v>
      </c>
      <c r="H1413" s="2">
        <v>6.1551000000000002E-2</v>
      </c>
      <c r="I1413" s="2">
        <v>5.8005000000000001E-2</v>
      </c>
      <c r="J1413" s="2">
        <f t="shared" si="233"/>
        <v>0.95125479999999996</v>
      </c>
      <c r="K1413" s="2">
        <f t="shared" si="242"/>
        <v>41.544935573000004</v>
      </c>
      <c r="L1413" s="2">
        <f t="shared" si="234"/>
        <v>2036.9816401139537</v>
      </c>
      <c r="M1413" s="1">
        <f t="shared" si="235"/>
        <v>6.2305033055851094E+25</v>
      </c>
      <c r="N1413" s="2">
        <f t="shared" si="243"/>
        <v>2019.1686085313909</v>
      </c>
      <c r="O1413" s="2">
        <f t="shared" si="236"/>
        <v>41.525862928787987</v>
      </c>
      <c r="P1413" s="2">
        <f t="shared" si="237"/>
        <v>1.9072644212016598E-2</v>
      </c>
      <c r="Q1413" s="2">
        <f t="shared" si="238"/>
        <v>4.0200188757532425E-4</v>
      </c>
      <c r="R1413" s="2">
        <v>2320.7847671588734</v>
      </c>
      <c r="S1413" s="2">
        <f t="shared" si="239"/>
        <v>41.828174326214167</v>
      </c>
      <c r="T1413" s="2">
        <f t="shared" si="240"/>
        <v>-0.28323875321416381</v>
      </c>
      <c r="U1413" s="2">
        <f t="shared" si="241"/>
        <v>8.8656713005723572E-2</v>
      </c>
    </row>
    <row r="1414" spans="1:21" x14ac:dyDescent="0.25">
      <c r="A1414">
        <v>530251</v>
      </c>
      <c r="B1414" s="2">
        <v>0.41139999999999999</v>
      </c>
      <c r="C1414" s="2">
        <v>1.5399999999999999E-3</v>
      </c>
      <c r="D1414" s="2">
        <v>22.702500000000001</v>
      </c>
      <c r="E1414" s="2">
        <v>6.4644800000000002E-2</v>
      </c>
      <c r="F1414" s="2">
        <v>2.4133999999999999E-2</v>
      </c>
      <c r="G1414" s="2">
        <v>0.47787000000000002</v>
      </c>
      <c r="H1414" s="2">
        <v>6.5033999999999995E-2</v>
      </c>
      <c r="I1414" s="2">
        <v>5.1721999999999997E-2</v>
      </c>
      <c r="J1414" s="2">
        <f t="shared" si="233"/>
        <v>0.59423680000000001</v>
      </c>
      <c r="K1414" s="2">
        <f t="shared" si="242"/>
        <v>41.695491277999999</v>
      </c>
      <c r="L1414" s="2">
        <f t="shared" si="234"/>
        <v>2183.2237926276434</v>
      </c>
      <c r="M1414" s="1">
        <f t="shared" si="235"/>
        <v>6.2333903335866352E+25</v>
      </c>
      <c r="N1414" s="2">
        <f t="shared" si="243"/>
        <v>2020.1042305873823</v>
      </c>
      <c r="O1414" s="2">
        <f t="shared" si="236"/>
        <v>41.526868890800245</v>
      </c>
      <c r="P1414" s="2">
        <f t="shared" si="237"/>
        <v>0.16862238719975409</v>
      </c>
      <c r="Q1414" s="2">
        <f t="shared" si="238"/>
        <v>8.0521411633394491E-2</v>
      </c>
      <c r="R1414" s="2">
        <v>2321.915873536645</v>
      </c>
      <c r="S1414" s="2">
        <f t="shared" si="239"/>
        <v>41.829232402764973</v>
      </c>
      <c r="T1414" s="2">
        <f t="shared" si="240"/>
        <v>-0.13374112476497402</v>
      </c>
      <c r="U1414" s="2">
        <f t="shared" si="241"/>
        <v>5.0653662907502117E-2</v>
      </c>
    </row>
    <row r="1415" spans="1:21" x14ac:dyDescent="0.25">
      <c r="A1415">
        <v>520071</v>
      </c>
      <c r="B1415" s="2">
        <v>0.41160999999999998</v>
      </c>
      <c r="C1415" s="2">
        <v>1.5399999999999999E-3</v>
      </c>
      <c r="D1415" s="2">
        <v>22.401900000000001</v>
      </c>
      <c r="E1415" s="2">
        <v>5.1188299999999999E-2</v>
      </c>
      <c r="F1415" s="2">
        <v>-0.20069100000000001</v>
      </c>
      <c r="G1415" s="2">
        <v>0.43189</v>
      </c>
      <c r="H1415" s="2">
        <v>-5.9074000000000002E-2</v>
      </c>
      <c r="I1415" s="2">
        <v>3.9141000000000002E-2</v>
      </c>
      <c r="J1415" s="2">
        <f t="shared" ref="J1415:J1478" si="244">PeakMagnitudeError+StretchError+ColorError</f>
        <v>0.52221930000000005</v>
      </c>
      <c r="K1415" s="2">
        <f t="shared" si="242"/>
        <v>41.750300043000003</v>
      </c>
      <c r="L1415" s="2">
        <f t="shared" ref="L1415:L1478" si="245">10^((ObservedDistanceModuli-25)/5)</f>
        <v>2239.0304950274408</v>
      </c>
      <c r="M1415" s="1">
        <f t="shared" ref="M1415:M1478" si="246">-(RedShift*Age*(-2*InitialTangentVelocity+UniverseAcceleration*Age))/(2+RedShift)*(1+RedShift)</f>
        <v>6.2369569569380585E+25</v>
      </c>
      <c r="N1415" s="2">
        <f t="shared" si="243"/>
        <v>2021.260094496995</v>
      </c>
      <c r="O1415" s="2">
        <f t="shared" ref="O1415:O1478" si="247">(LOG10(T2LuminousDistance)*5+25)</f>
        <v>41.528111009280749</v>
      </c>
      <c r="P1415" s="2">
        <f t="shared" ref="P1415:P1478" si="248">ObservedDistanceModuli-T2DistanceModuli</f>
        <v>0.22218903371925336</v>
      </c>
      <c r="Q1415" s="2">
        <f t="shared" ref="Q1415:Q1478" si="249">(ObservedDistanceModuli-T2DistanceModuli)^2/TotalError^2</f>
        <v>0.18102535337597936</v>
      </c>
      <c r="R1415" s="2">
        <v>2323.3132859741518</v>
      </c>
      <c r="S1415" s="2">
        <f t="shared" ref="S1415:S1478" si="250">(LOG10(ΛCDMLuminousDistance)*5+25)</f>
        <v>41.83053887981491</v>
      </c>
      <c r="T1415" s="2">
        <f t="shared" ref="T1415:T1478" si="251">ObservedDistanceModuli-ΛCDMDistanceModuli</f>
        <v>-8.0238836814906733E-2</v>
      </c>
      <c r="U1415" s="2">
        <f t="shared" ref="U1415:U1478" si="252">(ObservedDistanceModuli-ΛCDMDistanceModuli)^2/TotalError^2</f>
        <v>2.3608229154197812E-2</v>
      </c>
    </row>
    <row r="1416" spans="1:21" x14ac:dyDescent="0.25">
      <c r="A1416">
        <v>1315296</v>
      </c>
      <c r="B1416" s="2">
        <v>0.41266000000000003</v>
      </c>
      <c r="C1416" s="2">
        <v>1.2800000000000001E-3</v>
      </c>
      <c r="D1416" s="2">
        <v>22.7104</v>
      </c>
      <c r="E1416" s="2">
        <v>5.6137800000000002E-2</v>
      </c>
      <c r="F1416" s="2">
        <v>-5.9558E-2</v>
      </c>
      <c r="G1416" s="2">
        <v>1.0510200000000001</v>
      </c>
      <c r="H1416" s="2">
        <v>4.5006999999999998E-2</v>
      </c>
      <c r="I1416" s="2">
        <v>4.6928999999999998E-2</v>
      </c>
      <c r="J1416" s="2">
        <f t="shared" si="244"/>
        <v>1.1540868</v>
      </c>
      <c r="K1416" s="2">
        <f t="shared" si="242"/>
        <v>41.753773064000001</v>
      </c>
      <c r="L1416" s="2">
        <f t="shared" si="245"/>
        <v>2242.6144327193115</v>
      </c>
      <c r="M1416" s="1">
        <f t="shared" si="246"/>
        <v>6.2547949556815455E+25</v>
      </c>
      <c r="N1416" s="2">
        <f t="shared" si="243"/>
        <v>2027.0409961890919</v>
      </c>
      <c r="O1416" s="2">
        <f t="shared" si="247"/>
        <v>41.534312661172635</v>
      </c>
      <c r="P1416" s="2">
        <f t="shared" si="248"/>
        <v>0.2194604028273659</v>
      </c>
      <c r="Q1416" s="2">
        <f t="shared" si="249"/>
        <v>3.6160580730773578E-2</v>
      </c>
      <c r="R1416" s="2">
        <v>2330.3030552224272</v>
      </c>
      <c r="S1416" s="2">
        <f t="shared" si="250"/>
        <v>41.837062022838637</v>
      </c>
      <c r="T1416" s="2">
        <f t="shared" si="251"/>
        <v>-8.3288958838636518E-2</v>
      </c>
      <c r="U1416" s="2">
        <f t="shared" si="252"/>
        <v>5.2083231101061056E-3</v>
      </c>
    </row>
    <row r="1417" spans="1:21" x14ac:dyDescent="0.25">
      <c r="A1417" t="s">
        <v>47</v>
      </c>
      <c r="B1417" s="2">
        <v>0.41657</v>
      </c>
      <c r="C1417" s="2">
        <v>1.5499999999999999E-3</v>
      </c>
      <c r="D1417" s="2">
        <v>22.278700000000001</v>
      </c>
      <c r="E1417" s="2">
        <v>2.66956E-2</v>
      </c>
      <c r="F1417" s="2">
        <v>0.37739</v>
      </c>
      <c r="G1417" s="2">
        <v>0.12792000000000001</v>
      </c>
      <c r="H1417" s="2">
        <v>-5.6956E-2</v>
      </c>
      <c r="I1417" s="2">
        <v>2.7317999999999999E-2</v>
      </c>
      <c r="J1417" s="2">
        <f t="shared" si="244"/>
        <v>0.18193360000000003</v>
      </c>
      <c r="K1417" s="2">
        <f t="shared" si="242"/>
        <v>41.705448610000005</v>
      </c>
      <c r="L1417" s="2">
        <f t="shared" si="245"/>
        <v>2193.2579992893484</v>
      </c>
      <c r="M1417" s="1">
        <f t="shared" si="246"/>
        <v>6.3212916762741567E+25</v>
      </c>
      <c r="N1417" s="2">
        <f t="shared" si="243"/>
        <v>2048.5911156907578</v>
      </c>
      <c r="O1417" s="2">
        <f t="shared" si="247"/>
        <v>41.557276424705975</v>
      </c>
      <c r="P1417" s="2">
        <f t="shared" si="248"/>
        <v>0.14817218529402965</v>
      </c>
      <c r="Q1417" s="2">
        <f t="shared" si="249"/>
        <v>0.66329625575246409</v>
      </c>
      <c r="R1417" s="2">
        <v>2356.3712194544446</v>
      </c>
      <c r="S1417" s="2">
        <f t="shared" si="250"/>
        <v>41.861218548276725</v>
      </c>
      <c r="T1417" s="2">
        <f t="shared" si="251"/>
        <v>-0.1557699382767197</v>
      </c>
      <c r="U1417" s="2">
        <f t="shared" si="252"/>
        <v>0.73306328598850923</v>
      </c>
    </row>
    <row r="1418" spans="1:21" x14ac:dyDescent="0.25">
      <c r="A1418" t="s">
        <v>48</v>
      </c>
      <c r="B1418" s="2">
        <v>0.41857</v>
      </c>
      <c r="C1418" s="2">
        <v>1.5499999999999999E-3</v>
      </c>
      <c r="D1418" s="2">
        <v>22.200500000000002</v>
      </c>
      <c r="E1418" s="2">
        <v>2.8054699999999998E-2</v>
      </c>
      <c r="F1418" s="2">
        <v>1.1427799999999999</v>
      </c>
      <c r="G1418" s="2">
        <v>0.16297</v>
      </c>
      <c r="H1418" s="2">
        <v>-2.2405000000000001E-2</v>
      </c>
      <c r="I1418" s="2">
        <v>2.4500999999999998E-2</v>
      </c>
      <c r="J1418" s="2">
        <f t="shared" si="244"/>
        <v>0.21552569999999999</v>
      </c>
      <c r="K1418" s="2">
        <f t="shared" si="242"/>
        <v>41.631616309999998</v>
      </c>
      <c r="L1418" s="2">
        <f t="shared" si="245"/>
        <v>2119.9384994683487</v>
      </c>
      <c r="M1418" s="1">
        <f t="shared" si="246"/>
        <v>6.3553487423733356E+25</v>
      </c>
      <c r="N1418" s="2">
        <f t="shared" si="243"/>
        <v>2059.6282591434378</v>
      </c>
      <c r="O1418" s="2">
        <f t="shared" si="247"/>
        <v>41.568944209682236</v>
      </c>
      <c r="P1418" s="2">
        <f t="shared" si="248"/>
        <v>6.2672100317762158E-2</v>
      </c>
      <c r="Q1418" s="2">
        <f t="shared" si="249"/>
        <v>8.4557156521225654E-2</v>
      </c>
      <c r="R1418" s="2">
        <v>2369.7293796127483</v>
      </c>
      <c r="S1418" s="2">
        <f t="shared" si="250"/>
        <v>41.873493764541124</v>
      </c>
      <c r="T1418" s="2">
        <f t="shared" si="251"/>
        <v>-0.2418774545411253</v>
      </c>
      <c r="U1418" s="2">
        <f t="shared" si="252"/>
        <v>1.2594839876428667</v>
      </c>
    </row>
    <row r="1419" spans="1:21" x14ac:dyDescent="0.25">
      <c r="A1419">
        <v>440162</v>
      </c>
      <c r="B1419" s="2">
        <v>0.41936000000000001</v>
      </c>
      <c r="C1419" s="2">
        <v>1.5499999999999999E-3</v>
      </c>
      <c r="D1419" s="2">
        <v>22.081299999999999</v>
      </c>
      <c r="E1419" s="2">
        <v>4.7189300000000003E-2</v>
      </c>
      <c r="F1419" s="2">
        <v>0.88132999999999995</v>
      </c>
      <c r="G1419" s="2">
        <v>0.60309999999999997</v>
      </c>
      <c r="H1419" s="2">
        <v>-9.4462000000000004E-2</v>
      </c>
      <c r="I1419" s="2">
        <v>3.7522E-2</v>
      </c>
      <c r="J1419" s="2">
        <f t="shared" si="244"/>
        <v>0.6878112999999999</v>
      </c>
      <c r="K1419" s="2">
        <f t="shared" si="242"/>
        <v>41.699521570000002</v>
      </c>
      <c r="L1419" s="2">
        <f t="shared" si="245"/>
        <v>2187.2796581223733</v>
      </c>
      <c r="M1419" s="1">
        <f t="shared" si="246"/>
        <v>6.3688093536385517E+25</v>
      </c>
      <c r="N1419" s="2">
        <f t="shared" si="243"/>
        <v>2063.9905461667036</v>
      </c>
      <c r="O1419" s="2">
        <f t="shared" si="247"/>
        <v>41.573538518659021</v>
      </c>
      <c r="P1419" s="2">
        <f t="shared" si="248"/>
        <v>0.12598305134098098</v>
      </c>
      <c r="Q1419" s="2">
        <f t="shared" si="249"/>
        <v>3.3549467596686665E-2</v>
      </c>
      <c r="R1419" s="2">
        <v>2375.0103267441682</v>
      </c>
      <c r="S1419" s="2">
        <f t="shared" si="250"/>
        <v>41.878327511569182</v>
      </c>
      <c r="T1419" s="2">
        <f t="shared" si="251"/>
        <v>-0.1788059415691805</v>
      </c>
      <c r="U1419" s="2">
        <f t="shared" si="252"/>
        <v>6.7581103486368865E-2</v>
      </c>
    </row>
    <row r="1420" spans="1:21" x14ac:dyDescent="0.25">
      <c r="A1420">
        <v>550137</v>
      </c>
      <c r="B1420" s="2">
        <v>0.41938999999999999</v>
      </c>
      <c r="C1420" s="2">
        <v>1.5499999999999999E-3</v>
      </c>
      <c r="D1420" s="2">
        <v>22.183900000000001</v>
      </c>
      <c r="E1420" s="2">
        <v>9.3640699999999993E-2</v>
      </c>
      <c r="F1420" s="2">
        <v>0.57740000000000002</v>
      </c>
      <c r="G1420" s="2">
        <v>0.59892000000000001</v>
      </c>
      <c r="H1420" s="2">
        <v>4.3221000000000002E-2</v>
      </c>
      <c r="I1420" s="2">
        <v>5.9104999999999998E-2</v>
      </c>
      <c r="J1420" s="2">
        <f t="shared" si="244"/>
        <v>0.75166569999999999</v>
      </c>
      <c r="K1420" s="2">
        <f t="shared" si="242"/>
        <v>41.326496070000005</v>
      </c>
      <c r="L1420" s="2">
        <f t="shared" si="245"/>
        <v>1842.040667215565</v>
      </c>
      <c r="M1420" s="1">
        <f t="shared" si="246"/>
        <v>6.3693206060578328E+25</v>
      </c>
      <c r="N1420" s="2">
        <f t="shared" si="243"/>
        <v>2064.156231791992</v>
      </c>
      <c r="O1420" s="2">
        <f t="shared" si="247"/>
        <v>41.573712825331484</v>
      </c>
      <c r="P1420" s="2">
        <f t="shared" si="248"/>
        <v>-0.24721675533147902</v>
      </c>
      <c r="Q1420" s="2">
        <f t="shared" si="249"/>
        <v>0.10816987759205483</v>
      </c>
      <c r="R1420" s="2">
        <v>2375.210918913237</v>
      </c>
      <c r="S1420" s="2">
        <f t="shared" si="250"/>
        <v>41.878510905284308</v>
      </c>
      <c r="T1420" s="2">
        <f t="shared" si="251"/>
        <v>-0.55201483528430373</v>
      </c>
      <c r="U1420" s="2">
        <f t="shared" si="252"/>
        <v>0.5393268389470659</v>
      </c>
    </row>
    <row r="1421" spans="1:21" x14ac:dyDescent="0.25">
      <c r="A1421">
        <v>1289600</v>
      </c>
      <c r="B1421" s="2">
        <v>0.41959999999999997</v>
      </c>
      <c r="C1421" s="2">
        <v>1.2899999999999999E-3</v>
      </c>
      <c r="D1421" s="2">
        <v>22.628799999999998</v>
      </c>
      <c r="E1421" s="2">
        <v>3.2215199999999999E-2</v>
      </c>
      <c r="F1421" s="2">
        <v>1.26529</v>
      </c>
      <c r="G1421" s="2">
        <v>0.26196999999999998</v>
      </c>
      <c r="H1421" s="2">
        <v>3.9664999999999999E-2</v>
      </c>
      <c r="I1421" s="2">
        <v>2.7904999999999999E-2</v>
      </c>
      <c r="J1421" s="2">
        <f t="shared" si="244"/>
        <v>0.32209019999999999</v>
      </c>
      <c r="K1421" s="2">
        <f t="shared" si="242"/>
        <v>41.88364618</v>
      </c>
      <c r="L1421" s="2">
        <f t="shared" si="245"/>
        <v>2380.8346581578276</v>
      </c>
      <c r="M1421" s="1">
        <f t="shared" si="246"/>
        <v>6.3728995572352808E+25</v>
      </c>
      <c r="N1421" s="2">
        <f t="shared" si="243"/>
        <v>2065.3160908779332</v>
      </c>
      <c r="O1421" s="2">
        <f t="shared" si="247"/>
        <v>41.574932643203347</v>
      </c>
      <c r="P1421" s="2">
        <f t="shared" si="248"/>
        <v>0.30871353679665248</v>
      </c>
      <c r="Q1421" s="2">
        <f t="shared" si="249"/>
        <v>0.91866321017451391</v>
      </c>
      <c r="R1421" s="2">
        <v>2376.6151662305724</v>
      </c>
      <c r="S1421" s="2">
        <f t="shared" si="250"/>
        <v>41.87979432110798</v>
      </c>
      <c r="T1421" s="2">
        <f t="shared" si="251"/>
        <v>3.8518588920197772E-3</v>
      </c>
      <c r="U1421" s="2">
        <f t="shared" si="252"/>
        <v>1.4301635847190511E-4</v>
      </c>
    </row>
    <row r="1422" spans="1:21" x14ac:dyDescent="0.25">
      <c r="A1422" t="s">
        <v>49</v>
      </c>
      <c r="B1422" s="2">
        <v>0.41965000000000002</v>
      </c>
      <c r="C1422" s="2">
        <v>1.5499999999999999E-3</v>
      </c>
      <c r="D1422" s="2">
        <v>22.667999999999999</v>
      </c>
      <c r="E1422" s="2">
        <v>2.73966E-2</v>
      </c>
      <c r="F1422" s="2">
        <v>-0.26250600000000002</v>
      </c>
      <c r="G1422" s="2">
        <v>0.17416000000000001</v>
      </c>
      <c r="H1422" s="2">
        <v>7.76E-4</v>
      </c>
      <c r="I1422" s="2">
        <v>2.6866000000000001E-2</v>
      </c>
      <c r="J1422" s="2">
        <f t="shared" si="244"/>
        <v>0.2284226</v>
      </c>
      <c r="K1422" s="2">
        <f t="shared" si="242"/>
        <v>41.819982738</v>
      </c>
      <c r="L1422" s="2">
        <f t="shared" si="245"/>
        <v>2312.0464106172863</v>
      </c>
      <c r="M1422" s="1">
        <f t="shared" si="246"/>
        <v>6.3737517359851724E+25</v>
      </c>
      <c r="N1422" s="2">
        <f t="shared" si="243"/>
        <v>2065.5922632024221</v>
      </c>
      <c r="O1422" s="2">
        <f t="shared" si="247"/>
        <v>41.575222991249049</v>
      </c>
      <c r="P1422" s="2">
        <f t="shared" si="248"/>
        <v>0.24475974675095102</v>
      </c>
      <c r="Q1422" s="2">
        <f t="shared" si="249"/>
        <v>1.1481585103964229</v>
      </c>
      <c r="R1422" s="2">
        <v>2376.9495371707335</v>
      </c>
      <c r="S1422" s="2">
        <f t="shared" si="250"/>
        <v>41.880099808596881</v>
      </c>
      <c r="T1422" s="2">
        <f t="shared" si="251"/>
        <v>-6.0117070596881206E-2</v>
      </c>
      <c r="U1422" s="2">
        <f t="shared" si="252"/>
        <v>6.9265580595753787E-2</v>
      </c>
    </row>
    <row r="1423" spans="1:21" x14ac:dyDescent="0.25">
      <c r="A1423">
        <v>1340454</v>
      </c>
      <c r="B1423" s="2">
        <v>0.41994999999999999</v>
      </c>
      <c r="C1423" s="2">
        <v>1.2899999999999999E-3</v>
      </c>
      <c r="D1423" s="2">
        <v>22.4404</v>
      </c>
      <c r="E1423" s="2">
        <v>5.2332099999999999E-2</v>
      </c>
      <c r="F1423" s="2">
        <v>1.40686</v>
      </c>
      <c r="G1423" s="2">
        <v>0.48058000000000001</v>
      </c>
      <c r="H1423" s="2">
        <v>0.11821</v>
      </c>
      <c r="I1423" s="2">
        <v>3.8940000000000002E-2</v>
      </c>
      <c r="J1423" s="2">
        <f t="shared" si="244"/>
        <v>0.57185209999999997</v>
      </c>
      <c r="K1423" s="2">
        <f t="shared" si="242"/>
        <v>41.470211120000002</v>
      </c>
      <c r="L1423" s="2">
        <f t="shared" si="245"/>
        <v>1968.0776254791742</v>
      </c>
      <c r="M1423" s="1">
        <f t="shared" si="246"/>
        <v>6.3788651921881845E+25</v>
      </c>
      <c r="N1423" s="2">
        <f t="shared" si="243"/>
        <v>2067.2494214992435</v>
      </c>
      <c r="O1423" s="2">
        <f t="shared" si="247"/>
        <v>41.576964395341989</v>
      </c>
      <c r="P1423" s="2">
        <f t="shared" si="248"/>
        <v>-0.10675327534198686</v>
      </c>
      <c r="Q1423" s="2">
        <f t="shared" si="249"/>
        <v>3.4849373637811126E-2</v>
      </c>
      <c r="R1423" s="2">
        <v>2378.9559755134946</v>
      </c>
      <c r="S1423" s="2">
        <f t="shared" si="250"/>
        <v>41.881932025721284</v>
      </c>
      <c r="T1423" s="2">
        <f t="shared" si="251"/>
        <v>-0.41172090572128184</v>
      </c>
      <c r="U1423" s="2">
        <f t="shared" si="252"/>
        <v>0.51836825619167415</v>
      </c>
    </row>
    <row r="1424" spans="1:21" x14ac:dyDescent="0.25">
      <c r="A1424">
        <v>550202</v>
      </c>
      <c r="B1424" s="2">
        <v>0.42036000000000001</v>
      </c>
      <c r="C1424" s="2">
        <v>1.5499999999999999E-3</v>
      </c>
      <c r="D1424" s="2">
        <v>22.040199999999999</v>
      </c>
      <c r="E1424" s="2">
        <v>8.8670499999999999E-2</v>
      </c>
      <c r="F1424" s="2">
        <v>0.48719000000000001</v>
      </c>
      <c r="G1424" s="2">
        <v>0.62175000000000002</v>
      </c>
      <c r="H1424" s="2">
        <v>-0.221439</v>
      </c>
      <c r="I1424" s="2">
        <v>0.10031</v>
      </c>
      <c r="J1424" s="2">
        <f t="shared" si="244"/>
        <v>0.81073050000000002</v>
      </c>
      <c r="K1424" s="2">
        <f t="shared" si="242"/>
        <v>41.997920999999998</v>
      </c>
      <c r="L1424" s="2">
        <f t="shared" si="245"/>
        <v>2509.4826649435531</v>
      </c>
      <c r="M1424" s="1">
        <f t="shared" si="246"/>
        <v>6.3858546457710276E+25</v>
      </c>
      <c r="N1424" s="2">
        <f t="shared" si="243"/>
        <v>2069.5145491419189</v>
      </c>
      <c r="O1424" s="2">
        <f t="shared" si="247"/>
        <v>41.579342419665629</v>
      </c>
      <c r="P1424" s="2">
        <f t="shared" si="248"/>
        <v>0.41857858033436912</v>
      </c>
      <c r="Q1424" s="2">
        <f t="shared" si="249"/>
        <v>0.2665636816670785</v>
      </c>
      <c r="R1424" s="2">
        <v>2381.6986974147267</v>
      </c>
      <c r="S1424" s="2">
        <f t="shared" si="250"/>
        <v>41.884434095711072</v>
      </c>
      <c r="T1424" s="2">
        <f t="shared" si="251"/>
        <v>0.11348690428892638</v>
      </c>
      <c r="U1424" s="2">
        <f t="shared" si="252"/>
        <v>1.9594693541348813E-2</v>
      </c>
    </row>
    <row r="1425" spans="1:21" x14ac:dyDescent="0.25">
      <c r="A1425">
        <v>1306626</v>
      </c>
      <c r="B1425" s="2">
        <v>0.42087999999999998</v>
      </c>
      <c r="C1425" s="2">
        <v>1.2899999999999999E-3</v>
      </c>
      <c r="D1425" s="2">
        <v>22.1111</v>
      </c>
      <c r="E1425" s="2">
        <v>4.3373200000000001E-2</v>
      </c>
      <c r="F1425" s="2">
        <v>0.22137999999999999</v>
      </c>
      <c r="G1425" s="2">
        <v>0.36234</v>
      </c>
      <c r="H1425" s="2">
        <v>-9.8017999999999994E-2</v>
      </c>
      <c r="I1425" s="2">
        <v>3.0983E-2</v>
      </c>
      <c r="J1425" s="2">
        <f t="shared" si="244"/>
        <v>0.43669619999999998</v>
      </c>
      <c r="K1425" s="2">
        <f t="shared" si="242"/>
        <v>41.643439200000003</v>
      </c>
      <c r="L1425" s="2">
        <f t="shared" si="245"/>
        <v>2131.512284742294</v>
      </c>
      <c r="M1425" s="1">
        <f t="shared" si="246"/>
        <v>6.3947210843847581E+25</v>
      </c>
      <c r="N1425" s="2">
        <f t="shared" si="243"/>
        <v>2072.3879662063587</v>
      </c>
      <c r="O1425" s="2">
        <f t="shared" si="247"/>
        <v>41.582355308961951</v>
      </c>
      <c r="P1425" s="2">
        <f t="shared" si="248"/>
        <v>6.1083891038052229E-2</v>
      </c>
      <c r="Q1425" s="2">
        <f t="shared" si="249"/>
        <v>1.9565662682325215E-2</v>
      </c>
      <c r="R1425" s="2">
        <v>2385.1782503466397</v>
      </c>
      <c r="S1425" s="2">
        <f t="shared" si="250"/>
        <v>41.887604202518467</v>
      </c>
      <c r="T1425" s="2">
        <f t="shared" si="251"/>
        <v>-0.24416500251846429</v>
      </c>
      <c r="U1425" s="2">
        <f t="shared" si="252"/>
        <v>0.31261369733510891</v>
      </c>
    </row>
    <row r="1426" spans="1:21" x14ac:dyDescent="0.25">
      <c r="A1426">
        <v>110430</v>
      </c>
      <c r="B1426" s="2">
        <v>0.42093999999999998</v>
      </c>
      <c r="C1426" s="2">
        <v>1.5499999999999999E-3</v>
      </c>
      <c r="D1426" s="2">
        <v>22.529199999999999</v>
      </c>
      <c r="E1426" s="2">
        <v>5.2703E-2</v>
      </c>
      <c r="F1426" s="2">
        <v>-0.895791</v>
      </c>
      <c r="G1426" s="2">
        <v>0.57243999999999995</v>
      </c>
      <c r="H1426" s="2">
        <v>1.1272000000000001E-2</v>
      </c>
      <c r="I1426" s="2">
        <v>4.4990000000000002E-2</v>
      </c>
      <c r="J1426" s="2">
        <f t="shared" si="244"/>
        <v>0.67013299999999998</v>
      </c>
      <c r="K1426" s="2">
        <f t="shared" si="242"/>
        <v>41.555237363000003</v>
      </c>
      <c r="L1426" s="2">
        <f t="shared" si="245"/>
        <v>2046.6683452027387</v>
      </c>
      <c r="M1426" s="1">
        <f t="shared" si="246"/>
        <v>6.3957442620079079E+25</v>
      </c>
      <c r="N1426" s="2">
        <f t="shared" si="243"/>
        <v>2072.7195554915716</v>
      </c>
      <c r="O1426" s="2">
        <f t="shared" si="247"/>
        <v>41.582702724309755</v>
      </c>
      <c r="P1426" s="2">
        <f t="shared" si="248"/>
        <v>-2.7465361309751302E-2</v>
      </c>
      <c r="Q1426" s="2">
        <f t="shared" si="249"/>
        <v>1.6797653695202904E-3</v>
      </c>
      <c r="R1426" s="2">
        <v>2385.5798076293822</v>
      </c>
      <c r="S1426" s="2">
        <f t="shared" si="250"/>
        <v>41.887969750530658</v>
      </c>
      <c r="T1426" s="2">
        <f t="shared" si="251"/>
        <v>-0.33273238753065471</v>
      </c>
      <c r="U1426" s="2">
        <f t="shared" si="252"/>
        <v>0.24652907315566766</v>
      </c>
    </row>
    <row r="1427" spans="1:21" x14ac:dyDescent="0.25">
      <c r="A1427">
        <v>1306991</v>
      </c>
      <c r="B1427" s="2">
        <v>0.42194999999999999</v>
      </c>
      <c r="C1427" s="2">
        <v>1.2899999999999999E-3</v>
      </c>
      <c r="D1427" s="2">
        <v>22.192499999999999</v>
      </c>
      <c r="E1427" s="2">
        <v>9.3586699999999995E-2</v>
      </c>
      <c r="F1427" s="2">
        <v>-0.59928199999999998</v>
      </c>
      <c r="G1427" s="2">
        <v>0.69130999999999998</v>
      </c>
      <c r="H1427" s="2">
        <v>-6.4849000000000004E-2</v>
      </c>
      <c r="I1427" s="2">
        <v>5.8756999999999997E-2</v>
      </c>
      <c r="J1427" s="2">
        <f t="shared" si="244"/>
        <v>0.84365369999999995</v>
      </c>
      <c r="K1427" s="2">
        <f t="shared" si="242"/>
        <v>41.500382916</v>
      </c>
      <c r="L1427" s="2">
        <f t="shared" si="245"/>
        <v>1995.6141892217668</v>
      </c>
      <c r="M1427" s="1">
        <f t="shared" si="246"/>
        <v>6.4129716937729239E+25</v>
      </c>
      <c r="N1427" s="2">
        <f t="shared" si="243"/>
        <v>2078.302585901708</v>
      </c>
      <c r="O1427" s="2">
        <f t="shared" si="247"/>
        <v>41.58854388988027</v>
      </c>
      <c r="P1427" s="2">
        <f t="shared" si="248"/>
        <v>-8.8160973880270888E-2</v>
      </c>
      <c r="Q1427" s="2">
        <f t="shared" si="249"/>
        <v>1.0920042458633849E-2</v>
      </c>
      <c r="R1427" s="2">
        <v>2392.3415401708248</v>
      </c>
      <c r="S1427" s="2">
        <f t="shared" si="250"/>
        <v>41.894115906730306</v>
      </c>
      <c r="T1427" s="2">
        <f t="shared" si="251"/>
        <v>-0.39373299073030665</v>
      </c>
      <c r="U1427" s="2">
        <f t="shared" si="252"/>
        <v>0.21780867861578573</v>
      </c>
    </row>
    <row r="1428" spans="1:21" x14ac:dyDescent="0.25">
      <c r="A1428" t="s">
        <v>50</v>
      </c>
      <c r="B1428" s="2">
        <v>0.42247000000000001</v>
      </c>
      <c r="C1428" s="2">
        <v>1.5499999999999999E-3</v>
      </c>
      <c r="D1428" s="2">
        <v>22.462599999999998</v>
      </c>
      <c r="E1428" s="2">
        <v>3.02294E-2</v>
      </c>
      <c r="F1428" s="2">
        <v>1.2311000000000001</v>
      </c>
      <c r="G1428" s="2">
        <v>0.13835</v>
      </c>
      <c r="H1428" s="2">
        <v>7.3058999999999999E-2</v>
      </c>
      <c r="I1428" s="2">
        <v>2.6374000000000002E-2</v>
      </c>
      <c r="J1428" s="2">
        <f t="shared" si="244"/>
        <v>0.1949534</v>
      </c>
      <c r="K1428" s="2">
        <f t="shared" si="242"/>
        <v>41.607897029999997</v>
      </c>
      <c r="L1428" s="2">
        <f t="shared" si="245"/>
        <v>2096.9081419826675</v>
      </c>
      <c r="M1428" s="1">
        <f t="shared" si="246"/>
        <v>6.4218441625913842E+25</v>
      </c>
      <c r="N1428" s="2">
        <f t="shared" si="243"/>
        <v>2081.1779572224086</v>
      </c>
      <c r="O1428" s="2">
        <f t="shared" si="247"/>
        <v>41.591546087111325</v>
      </c>
      <c r="P1428" s="2">
        <f t="shared" si="248"/>
        <v>1.6350942888671227E-2</v>
      </c>
      <c r="Q1428" s="2">
        <f t="shared" si="249"/>
        <v>7.0343500420970428E-3</v>
      </c>
      <c r="R1428" s="2">
        <v>2395.8244356587702</v>
      </c>
      <c r="S1428" s="2">
        <f t="shared" si="250"/>
        <v>41.897274950434877</v>
      </c>
      <c r="T1428" s="2">
        <f t="shared" si="251"/>
        <v>-0.28937792043488031</v>
      </c>
      <c r="U1428" s="2">
        <f t="shared" si="252"/>
        <v>2.2032772757890151</v>
      </c>
    </row>
    <row r="1429" spans="1:21" x14ac:dyDescent="0.25">
      <c r="A1429">
        <v>1345594</v>
      </c>
      <c r="B1429" s="2">
        <v>0.42248999999999998</v>
      </c>
      <c r="C1429" s="2">
        <v>1.2899999999999999E-3</v>
      </c>
      <c r="D1429" s="2">
        <v>22.076699999999999</v>
      </c>
      <c r="E1429" s="2">
        <v>6.4023499999999997E-2</v>
      </c>
      <c r="F1429" s="2">
        <v>-3.3140999999999997E-2</v>
      </c>
      <c r="G1429" s="2">
        <v>1.1442000000000001</v>
      </c>
      <c r="H1429" s="2">
        <v>-0.15061099999999999</v>
      </c>
      <c r="I1429" s="2">
        <v>5.0889999999999998E-2</v>
      </c>
      <c r="J1429" s="2">
        <f t="shared" si="244"/>
        <v>1.2591135000000002</v>
      </c>
      <c r="K1429" s="2">
        <f t="shared" si="242"/>
        <v>41.736240703</v>
      </c>
      <c r="L1429" s="2">
        <f t="shared" si="245"/>
        <v>2224.5805747434006</v>
      </c>
      <c r="M1429" s="1">
        <f t="shared" si="246"/>
        <v>6.4221854507332713E+25</v>
      </c>
      <c r="N1429" s="2">
        <f t="shared" si="243"/>
        <v>2081.2885611766578</v>
      </c>
      <c r="O1429" s="2">
        <f t="shared" si="247"/>
        <v>41.591661486687045</v>
      </c>
      <c r="P1429" s="2">
        <f t="shared" si="248"/>
        <v>0.14457921631295534</v>
      </c>
      <c r="Q1429" s="2">
        <f t="shared" si="249"/>
        <v>1.3185055794097952E-2</v>
      </c>
      <c r="R1429" s="2">
        <v>2395.9584149836733</v>
      </c>
      <c r="S1429" s="2">
        <f t="shared" si="250"/>
        <v>41.897396380147619</v>
      </c>
      <c r="T1429" s="2">
        <f t="shared" si="251"/>
        <v>-0.1611556771476188</v>
      </c>
      <c r="U1429" s="2">
        <f t="shared" si="252"/>
        <v>1.6381793904442637E-2</v>
      </c>
    </row>
    <row r="1430" spans="1:21" x14ac:dyDescent="0.25">
      <c r="A1430">
        <v>490037</v>
      </c>
      <c r="B1430" s="2">
        <v>0.42348000000000002</v>
      </c>
      <c r="C1430" s="2">
        <v>1.5499999999999999E-3</v>
      </c>
      <c r="D1430" s="2">
        <v>22.032800000000002</v>
      </c>
      <c r="E1430" s="2">
        <v>7.4503200000000006E-2</v>
      </c>
      <c r="F1430" s="2">
        <v>-1.7350000000000001E-2</v>
      </c>
      <c r="G1430" s="2">
        <v>0.49453999999999998</v>
      </c>
      <c r="H1430" s="2">
        <v>-0.125277</v>
      </c>
      <c r="I1430" s="2">
        <v>4.5996000000000002E-2</v>
      </c>
      <c r="J1430" s="2">
        <f t="shared" si="244"/>
        <v>0.61503920000000001</v>
      </c>
      <c r="K1430" s="2">
        <f t="shared" si="242"/>
        <v>41.615366559999998</v>
      </c>
      <c r="L1430" s="2">
        <f t="shared" si="245"/>
        <v>2104.1336025186702</v>
      </c>
      <c r="M1430" s="1">
        <f t="shared" si="246"/>
        <v>6.439082853794593E+25</v>
      </c>
      <c r="N1430" s="2">
        <f t="shared" si="243"/>
        <v>2086.764636567957</v>
      </c>
      <c r="O1430" s="2">
        <f t="shared" si="247"/>
        <v>41.597367341628129</v>
      </c>
      <c r="P1430" s="2">
        <f t="shared" si="248"/>
        <v>1.7999218371869574E-2</v>
      </c>
      <c r="Q1430" s="2">
        <f t="shared" si="249"/>
        <v>8.5644937833027229E-4</v>
      </c>
      <c r="R1430" s="2">
        <v>2402.5924091354818</v>
      </c>
      <c r="S1430" s="2">
        <f t="shared" si="250"/>
        <v>41.903400503046953</v>
      </c>
      <c r="T1430" s="2">
        <f t="shared" si="251"/>
        <v>-0.28803394304695473</v>
      </c>
      <c r="U1430" s="2">
        <f t="shared" si="252"/>
        <v>0.2193217719389304</v>
      </c>
    </row>
    <row r="1431" spans="1:21" x14ac:dyDescent="0.25">
      <c r="A1431">
        <v>160200</v>
      </c>
      <c r="B1431" s="2">
        <v>0.42359999999999998</v>
      </c>
      <c r="C1431" s="2">
        <v>1.5499999999999999E-3</v>
      </c>
      <c r="D1431" s="2">
        <v>22.871200000000002</v>
      </c>
      <c r="E1431" s="2">
        <v>7.6440499999999995E-2</v>
      </c>
      <c r="F1431" s="2">
        <v>-0.19541800000000001</v>
      </c>
      <c r="G1431" s="2">
        <v>0.91668000000000005</v>
      </c>
      <c r="H1431" s="2">
        <v>0.15761</v>
      </c>
      <c r="I1431" s="2">
        <v>8.1625000000000003E-2</v>
      </c>
      <c r="J1431" s="2">
        <f t="shared" si="244"/>
        <v>1.0747455000000001</v>
      </c>
      <c r="K1431" s="2">
        <f t="shared" si="242"/>
        <v>41.542154254000003</v>
      </c>
      <c r="L1431" s="2">
        <f t="shared" si="245"/>
        <v>2034.3742530930997</v>
      </c>
      <c r="M1431" s="1">
        <f t="shared" si="246"/>
        <v>6.4411315085380816E+25</v>
      </c>
      <c r="N1431" s="2">
        <f t="shared" si="243"/>
        <v>2087.42856035467</v>
      </c>
      <c r="O1431" s="2">
        <f t="shared" si="247"/>
        <v>41.598058106108354</v>
      </c>
      <c r="P1431" s="2">
        <f t="shared" si="248"/>
        <v>-5.5903852108350804E-2</v>
      </c>
      <c r="Q1431" s="2">
        <f t="shared" si="249"/>
        <v>2.7056536258121796E-3</v>
      </c>
      <c r="R1431" s="2">
        <v>2403.3967982764402</v>
      </c>
      <c r="S1431" s="2">
        <f t="shared" si="250"/>
        <v>41.904127391421866</v>
      </c>
      <c r="T1431" s="2">
        <f t="shared" si="251"/>
        <v>-0.3619731374218631</v>
      </c>
      <c r="U1431" s="2">
        <f t="shared" si="252"/>
        <v>0.11343352112911477</v>
      </c>
    </row>
    <row r="1432" spans="1:21" x14ac:dyDescent="0.25">
      <c r="A1432">
        <v>1302523</v>
      </c>
      <c r="B1432" s="2">
        <v>0.42398999999999998</v>
      </c>
      <c r="C1432" s="2">
        <v>1.2899999999999999E-3</v>
      </c>
      <c r="D1432" s="2">
        <v>22.347100000000001</v>
      </c>
      <c r="E1432" s="2">
        <v>3.7806600000000003E-2</v>
      </c>
      <c r="F1432" s="2">
        <v>0.30297000000000002</v>
      </c>
      <c r="G1432" s="2">
        <v>0.26501999999999998</v>
      </c>
      <c r="H1432" s="2">
        <v>-2.5891999999999998E-2</v>
      </c>
      <c r="I1432" s="2">
        <v>2.8313999999999999E-2</v>
      </c>
      <c r="J1432" s="2">
        <f t="shared" si="244"/>
        <v>0.33114060000000001</v>
      </c>
      <c r="K1432" s="2">
        <f t="shared" si="242"/>
        <v>41.665678550000003</v>
      </c>
      <c r="L1432" s="2">
        <f t="shared" si="245"/>
        <v>2153.4545493072264</v>
      </c>
      <c r="M1432" s="1">
        <f t="shared" si="246"/>
        <v>6.4477903597449048E+25</v>
      </c>
      <c r="N1432" s="2">
        <f t="shared" si="243"/>
        <v>2089.5865470639696</v>
      </c>
      <c r="O1432" s="2">
        <f t="shared" si="247"/>
        <v>41.600301817895719</v>
      </c>
      <c r="P1432" s="2">
        <f t="shared" si="248"/>
        <v>6.5376732104283519E-2</v>
      </c>
      <c r="Q1432" s="2">
        <f t="shared" si="249"/>
        <v>3.897817973794928E-2</v>
      </c>
      <c r="R1432" s="2">
        <v>2406.0114638696905</v>
      </c>
      <c r="S1432" s="2">
        <f t="shared" si="250"/>
        <v>41.906488461410419</v>
      </c>
      <c r="T1432" s="2">
        <f t="shared" si="251"/>
        <v>-0.24080991141041608</v>
      </c>
      <c r="U1432" s="2">
        <f t="shared" si="252"/>
        <v>0.52883946005432803</v>
      </c>
    </row>
    <row r="1433" spans="1:21" x14ac:dyDescent="0.25">
      <c r="A1433">
        <v>1312274</v>
      </c>
      <c r="B1433" s="2">
        <v>0.42459000000000002</v>
      </c>
      <c r="C1433" s="2">
        <v>1.2899999999999999E-3</v>
      </c>
      <c r="D1433" s="2">
        <v>22.483499999999999</v>
      </c>
      <c r="E1433" s="2">
        <v>5.1336100000000003E-2</v>
      </c>
      <c r="F1433" s="2">
        <v>-1.4300900000000001</v>
      </c>
      <c r="G1433" s="2">
        <v>0.54183000000000003</v>
      </c>
      <c r="H1433" s="2">
        <v>-8.6966000000000002E-2</v>
      </c>
      <c r="I1433" s="2">
        <v>4.0404000000000002E-2</v>
      </c>
      <c r="J1433" s="2">
        <f t="shared" si="244"/>
        <v>0.63357010000000002</v>
      </c>
      <c r="K1433" s="2">
        <f t="shared" si="242"/>
        <v>41.738480350000003</v>
      </c>
      <c r="L1433" s="2">
        <f t="shared" si="245"/>
        <v>2226.8761809046714</v>
      </c>
      <c r="M1433" s="1">
        <f t="shared" si="246"/>
        <v>6.4580369052810751E+25</v>
      </c>
      <c r="N1433" s="2">
        <f t="shared" si="243"/>
        <v>2092.9072263217713</v>
      </c>
      <c r="O1433" s="2">
        <f t="shared" si="247"/>
        <v>41.603749887537887</v>
      </c>
      <c r="P1433" s="2">
        <f t="shared" si="248"/>
        <v>0.13473046246211595</v>
      </c>
      <c r="Q1433" s="2">
        <f t="shared" si="249"/>
        <v>4.5221217846005433E-2</v>
      </c>
      <c r="R1433" s="2">
        <v>2410.0352229683522</v>
      </c>
      <c r="S1433" s="2">
        <f t="shared" si="250"/>
        <v>41.910116949449048</v>
      </c>
      <c r="T1433" s="2">
        <f t="shared" si="251"/>
        <v>-0.17163659944904452</v>
      </c>
      <c r="U1433" s="2">
        <f t="shared" si="252"/>
        <v>7.338891314577177E-2</v>
      </c>
    </row>
    <row r="1434" spans="1:21" x14ac:dyDescent="0.25">
      <c r="A1434">
        <v>1295027</v>
      </c>
      <c r="B1434" s="2">
        <v>0.42568</v>
      </c>
      <c r="C1434" s="2">
        <v>1.2899999999999999E-3</v>
      </c>
      <c r="D1434" s="2">
        <v>22.368200000000002</v>
      </c>
      <c r="E1434" s="2">
        <v>6.9608799999999998E-2</v>
      </c>
      <c r="F1434" s="2">
        <v>-0.25008599999999997</v>
      </c>
      <c r="G1434" s="2">
        <v>0.48646</v>
      </c>
      <c r="H1434" s="2">
        <v>-4.1384999999999998E-2</v>
      </c>
      <c r="I1434" s="2">
        <v>4.8736000000000002E-2</v>
      </c>
      <c r="J1434" s="2">
        <f t="shared" si="244"/>
        <v>0.60480480000000003</v>
      </c>
      <c r="K1434" s="2">
        <f t="shared" si="242"/>
        <v>41.653972408000001</v>
      </c>
      <c r="L1434" s="2">
        <f t="shared" si="245"/>
        <v>2141.8767746086819</v>
      </c>
      <c r="M1434" s="1">
        <f t="shared" si="246"/>
        <v>6.4766581529068205E+25</v>
      </c>
      <c r="N1434" s="2">
        <f t="shared" si="243"/>
        <v>2098.9419616896012</v>
      </c>
      <c r="O1434" s="2">
        <f t="shared" si="247"/>
        <v>41.610002149876209</v>
      </c>
      <c r="P1434" s="2">
        <f t="shared" si="248"/>
        <v>4.3970258123792405E-2</v>
      </c>
      <c r="Q1434" s="2">
        <f t="shared" si="249"/>
        <v>5.2855181891694747E-3</v>
      </c>
      <c r="R1434" s="2">
        <v>2417.3487597282065</v>
      </c>
      <c r="S1434" s="2">
        <f t="shared" si="250"/>
        <v>41.916696560889683</v>
      </c>
      <c r="T1434" s="2">
        <f t="shared" si="251"/>
        <v>-0.26272415288968176</v>
      </c>
      <c r="U1434" s="2">
        <f t="shared" si="252"/>
        <v>0.18869897550719009</v>
      </c>
    </row>
    <row r="1435" spans="1:21" x14ac:dyDescent="0.25">
      <c r="A1435">
        <v>1258940</v>
      </c>
      <c r="B1435" s="2">
        <v>0.42602000000000001</v>
      </c>
      <c r="C1435" s="2">
        <v>1.2899999999999999E-3</v>
      </c>
      <c r="D1435" s="2">
        <v>22.233799999999999</v>
      </c>
      <c r="E1435" s="2">
        <v>5.5825199999999998E-2</v>
      </c>
      <c r="F1435" s="2">
        <v>-0.15310499999999999</v>
      </c>
      <c r="G1435" s="2">
        <v>0.38355</v>
      </c>
      <c r="H1435" s="2">
        <v>-0.11712400000000001</v>
      </c>
      <c r="I1435" s="2">
        <v>3.8220999999999998E-2</v>
      </c>
      <c r="J1435" s="2">
        <f t="shared" si="244"/>
        <v>0.47759620000000003</v>
      </c>
      <c r="K1435" s="2">
        <f t="shared" si="242"/>
        <v>41.770891684999995</v>
      </c>
      <c r="L1435" s="2">
        <f t="shared" si="245"/>
        <v>2260.3637666753075</v>
      </c>
      <c r="M1435" s="1">
        <f t="shared" si="246"/>
        <v>6.4824683797100805E+25</v>
      </c>
      <c r="N1435" s="2">
        <f t="shared" si="243"/>
        <v>2100.8249279596089</v>
      </c>
      <c r="O1435" s="2">
        <f t="shared" si="247"/>
        <v>41.61194931012809</v>
      </c>
      <c r="P1435" s="2">
        <f t="shared" si="248"/>
        <v>0.15894237487190566</v>
      </c>
      <c r="Q1435" s="2">
        <f t="shared" si="249"/>
        <v>0.11075355375224361</v>
      </c>
      <c r="R1435" s="2">
        <v>2419.6310241885899</v>
      </c>
      <c r="S1435" s="2">
        <f t="shared" si="250"/>
        <v>41.918745721686761</v>
      </c>
      <c r="T1435" s="2">
        <f t="shared" si="251"/>
        <v>-0.14785403668676622</v>
      </c>
      <c r="U1435" s="2">
        <f t="shared" si="252"/>
        <v>9.58395237180866E-2</v>
      </c>
    </row>
    <row r="1436" spans="1:21" x14ac:dyDescent="0.25">
      <c r="A1436">
        <v>50003</v>
      </c>
      <c r="B1436" s="2">
        <v>0.42699999999999999</v>
      </c>
      <c r="C1436" s="2">
        <v>1.5499999999999999E-3</v>
      </c>
      <c r="D1436" s="2">
        <v>22.426400000000001</v>
      </c>
      <c r="E1436" s="2">
        <v>5.7131000000000001E-2</v>
      </c>
      <c r="F1436" s="2">
        <v>1.07494</v>
      </c>
      <c r="G1436" s="2">
        <v>0.74090999999999996</v>
      </c>
      <c r="H1436" s="2">
        <v>-4.4900000000000001E-3</v>
      </c>
      <c r="I1436" s="2">
        <v>4.0987000000000003E-2</v>
      </c>
      <c r="J1436" s="2">
        <f t="shared" si="244"/>
        <v>0.839028</v>
      </c>
      <c r="K1436" s="2">
        <f t="shared" si="242"/>
        <v>41.791469880000001</v>
      </c>
      <c r="L1436" s="2">
        <f t="shared" si="245"/>
        <v>2281.8861689369837</v>
      </c>
      <c r="M1436" s="1">
        <f t="shared" si="246"/>
        <v>6.4992201933631893E+25</v>
      </c>
      <c r="N1436" s="2">
        <f t="shared" si="243"/>
        <v>2106.2538210369958</v>
      </c>
      <c r="O1436" s="2">
        <f t="shared" si="247"/>
        <v>41.617553530433213</v>
      </c>
      <c r="P1436" s="2">
        <f t="shared" si="248"/>
        <v>0.17391634956678814</v>
      </c>
      <c r="Q1436" s="2">
        <f t="shared" si="249"/>
        <v>4.2966295769711699E-2</v>
      </c>
      <c r="R1436" s="2">
        <v>2426.2119146724372</v>
      </c>
      <c r="S1436" s="2">
        <f t="shared" si="250"/>
        <v>41.924643655681379</v>
      </c>
      <c r="T1436" s="2">
        <f t="shared" si="251"/>
        <v>-0.133173775681378</v>
      </c>
      <c r="U1436" s="2">
        <f t="shared" si="252"/>
        <v>2.5193268603934785E-2</v>
      </c>
    </row>
    <row r="1437" spans="1:21" x14ac:dyDescent="0.25">
      <c r="A1437">
        <v>110542</v>
      </c>
      <c r="B1437" s="2">
        <v>0.42703000000000002</v>
      </c>
      <c r="C1437" s="2">
        <v>1.5499999999999999E-3</v>
      </c>
      <c r="D1437" s="2">
        <v>22.3735</v>
      </c>
      <c r="E1437" s="2">
        <v>4.3671000000000001E-2</v>
      </c>
      <c r="F1437" s="2">
        <v>0.56071000000000004</v>
      </c>
      <c r="G1437" s="2">
        <v>0.50217999999999996</v>
      </c>
      <c r="H1437" s="2">
        <v>-4.0908E-2</v>
      </c>
      <c r="I1437" s="2">
        <v>3.8051000000000001E-2</v>
      </c>
      <c r="J1437" s="2">
        <f t="shared" si="244"/>
        <v>0.58390199999999992</v>
      </c>
      <c r="K1437" s="2">
        <f t="shared" si="242"/>
        <v>41.77696641</v>
      </c>
      <c r="L1437" s="2">
        <f t="shared" si="245"/>
        <v>2266.6960196675413</v>
      </c>
      <c r="M1437" s="1">
        <f t="shared" si="246"/>
        <v>6.4997331137625124E+25</v>
      </c>
      <c r="N1437" s="2">
        <f t="shared" si="243"/>
        <v>2106.4200472178018</v>
      </c>
      <c r="O1437" s="2">
        <f t="shared" si="247"/>
        <v>41.617724896922454</v>
      </c>
      <c r="P1437" s="2">
        <f t="shared" si="248"/>
        <v>0.15924151307754641</v>
      </c>
      <c r="Q1437" s="2">
        <f t="shared" si="249"/>
        <v>7.4375973870545176E-2</v>
      </c>
      <c r="R1437" s="2">
        <v>2426.4134313403783</v>
      </c>
      <c r="S1437" s="2">
        <f t="shared" si="250"/>
        <v>41.924824006668132</v>
      </c>
      <c r="T1437" s="2">
        <f t="shared" si="251"/>
        <v>-0.14785759666813192</v>
      </c>
      <c r="U1437" s="2">
        <f t="shared" si="252"/>
        <v>6.4122044304533984E-2</v>
      </c>
    </row>
    <row r="1438" spans="1:21" x14ac:dyDescent="0.25">
      <c r="A1438">
        <v>110719</v>
      </c>
      <c r="B1438" s="2">
        <v>0.42792999999999998</v>
      </c>
      <c r="C1438" s="2">
        <v>1.5499999999999999E-3</v>
      </c>
      <c r="D1438" s="2">
        <v>22.807300000000001</v>
      </c>
      <c r="E1438" s="2">
        <v>5.71488E-2</v>
      </c>
      <c r="F1438" s="2">
        <v>0.54091999999999996</v>
      </c>
      <c r="G1438" s="2">
        <v>0.61831000000000003</v>
      </c>
      <c r="H1438" s="2">
        <v>-4.5088999999999997E-2</v>
      </c>
      <c r="I1438" s="2">
        <v>5.1450000000000003E-2</v>
      </c>
      <c r="J1438" s="2">
        <f t="shared" si="244"/>
        <v>0.72690880000000002</v>
      </c>
      <c r="K1438" s="2">
        <f t="shared" si="242"/>
        <v>42.220943810000001</v>
      </c>
      <c r="L1438" s="2">
        <f t="shared" si="245"/>
        <v>2780.9217065102189</v>
      </c>
      <c r="M1438" s="1">
        <f t="shared" si="246"/>
        <v>6.5151237558184343E+25</v>
      </c>
      <c r="N1438" s="2">
        <f t="shared" si="243"/>
        <v>2111.4078146228208</v>
      </c>
      <c r="O1438" s="2">
        <f t="shared" si="247"/>
        <v>41.622860623039543</v>
      </c>
      <c r="P1438" s="2">
        <f t="shared" si="248"/>
        <v>0.59808318696045859</v>
      </c>
      <c r="Q1438" s="2">
        <f t="shared" si="249"/>
        <v>0.67696050946526298</v>
      </c>
      <c r="R1438" s="2">
        <v>2432.460610553283</v>
      </c>
      <c r="S1438" s="2">
        <f t="shared" si="250"/>
        <v>41.930229081787544</v>
      </c>
      <c r="T1438" s="2">
        <f t="shared" si="251"/>
        <v>0.29071472821245692</v>
      </c>
      <c r="U1438" s="2">
        <f t="shared" si="252"/>
        <v>0.15994630666870774</v>
      </c>
    </row>
    <row r="1439" spans="1:21" x14ac:dyDescent="0.25">
      <c r="A1439" t="s">
        <v>51</v>
      </c>
      <c r="B1439" s="2">
        <v>0.42859000000000003</v>
      </c>
      <c r="C1439" s="2">
        <v>1.56E-3</v>
      </c>
      <c r="D1439" s="2">
        <v>23.131900000000002</v>
      </c>
      <c r="E1439" s="2">
        <v>3.2302600000000001E-2</v>
      </c>
      <c r="F1439" s="2">
        <v>0.88419999999999999</v>
      </c>
      <c r="G1439" s="2">
        <v>0.19161</v>
      </c>
      <c r="H1439" s="2">
        <v>0.15153</v>
      </c>
      <c r="I1439" s="2">
        <v>2.8563999999999999E-2</v>
      </c>
      <c r="J1439" s="2">
        <f t="shared" si="244"/>
        <v>0.2524766</v>
      </c>
      <c r="K1439" s="2">
        <f t="shared" si="242"/>
        <v>41.980588499999996</v>
      </c>
      <c r="L1439" s="2">
        <f t="shared" si="245"/>
        <v>2489.5319255302647</v>
      </c>
      <c r="M1439" s="1">
        <f t="shared" si="246"/>
        <v>6.5264139515387102E+25</v>
      </c>
      <c r="N1439" s="2">
        <f t="shared" si="243"/>
        <v>2115.0667178709937</v>
      </c>
      <c r="O1439" s="2">
        <f t="shared" si="247"/>
        <v>41.626620356773302</v>
      </c>
      <c r="P1439" s="2">
        <f t="shared" si="248"/>
        <v>0.35396814322669456</v>
      </c>
      <c r="Q1439" s="2">
        <f t="shared" si="249"/>
        <v>1.9655590213359062</v>
      </c>
      <c r="R1439" s="2">
        <v>2436.8972728098688</v>
      </c>
      <c r="S1439" s="2">
        <f t="shared" si="250"/>
        <v>41.934186109624591</v>
      </c>
      <c r="T1439" s="2">
        <f t="shared" si="251"/>
        <v>4.6402390375405389E-2</v>
      </c>
      <c r="U1439" s="2">
        <f t="shared" si="252"/>
        <v>3.3778350715831781E-2</v>
      </c>
    </row>
    <row r="1440" spans="1:21" x14ac:dyDescent="0.25">
      <c r="A1440">
        <v>440236</v>
      </c>
      <c r="B1440" s="2">
        <v>0.42895</v>
      </c>
      <c r="C1440" s="2">
        <v>1.0070000000000001E-2</v>
      </c>
      <c r="D1440" s="2">
        <v>22.2621</v>
      </c>
      <c r="E1440" s="2">
        <v>4.4638700000000003E-2</v>
      </c>
      <c r="F1440" s="2">
        <v>-0.76880199999999999</v>
      </c>
      <c r="G1440" s="2">
        <v>0.52242999999999995</v>
      </c>
      <c r="H1440" s="2">
        <v>-8.4385000000000002E-2</v>
      </c>
      <c r="I1440" s="2">
        <v>3.7796000000000003E-2</v>
      </c>
      <c r="J1440" s="2">
        <f t="shared" si="244"/>
        <v>0.60486470000000003</v>
      </c>
      <c r="K1440" s="2">
        <f t="shared" si="242"/>
        <v>41.606211156000001</v>
      </c>
      <c r="L1440" s="2">
        <f t="shared" si="245"/>
        <v>2095.2807895151204</v>
      </c>
      <c r="M1440" s="1">
        <f t="shared" si="246"/>
        <v>6.5325735675167523E+25</v>
      </c>
      <c r="N1440" s="2">
        <f t="shared" si="243"/>
        <v>2117.0629134612154</v>
      </c>
      <c r="O1440" s="2">
        <f t="shared" si="247"/>
        <v>41.628668821422181</v>
      </c>
      <c r="P1440" s="2">
        <f t="shared" si="248"/>
        <v>-2.2457665422180639E-2</v>
      </c>
      <c r="Q1440" s="2">
        <f t="shared" si="249"/>
        <v>1.3785189329947234E-3</v>
      </c>
      <c r="R1440" s="2">
        <v>2439.318005974063</v>
      </c>
      <c r="S1440" s="2">
        <f t="shared" si="250"/>
        <v>41.936342107835557</v>
      </c>
      <c r="T1440" s="2">
        <f t="shared" si="251"/>
        <v>-0.33013095183555663</v>
      </c>
      <c r="U1440" s="2">
        <f t="shared" si="252"/>
        <v>0.29789005773285981</v>
      </c>
    </row>
    <row r="1441" spans="1:21" x14ac:dyDescent="0.25">
      <c r="A1441">
        <v>1306029</v>
      </c>
      <c r="B1441" s="2">
        <v>0.42903000000000002</v>
      </c>
      <c r="C1441" s="2">
        <v>5.1399999999999996E-3</v>
      </c>
      <c r="D1441" s="2">
        <v>22.560300000000002</v>
      </c>
      <c r="E1441" s="2">
        <v>4.6638499999999999E-2</v>
      </c>
      <c r="F1441" s="2">
        <v>0.99321999999999999</v>
      </c>
      <c r="G1441" s="2">
        <v>0.51888000000000001</v>
      </c>
      <c r="H1441" s="2">
        <v>2.5447000000000001E-2</v>
      </c>
      <c r="I1441" s="2">
        <v>3.7664000000000003E-2</v>
      </c>
      <c r="J1441" s="2">
        <f t="shared" si="244"/>
        <v>0.60318250000000007</v>
      </c>
      <c r="K1441" s="2">
        <f t="shared" si="242"/>
        <v>41.819654230000005</v>
      </c>
      <c r="L1441" s="2">
        <f t="shared" si="245"/>
        <v>2311.6966625431442</v>
      </c>
      <c r="M1441" s="1">
        <f t="shared" si="246"/>
        <v>6.5339424982554433E+25</v>
      </c>
      <c r="N1441" s="2">
        <f t="shared" si="243"/>
        <v>2117.5065537000933</v>
      </c>
      <c r="O1441" s="2">
        <f t="shared" si="247"/>
        <v>41.629123815748983</v>
      </c>
      <c r="P1441" s="2">
        <f t="shared" si="248"/>
        <v>0.1905304142510218</v>
      </c>
      <c r="Q1441" s="2">
        <f t="shared" si="249"/>
        <v>9.9777164416888595E-2</v>
      </c>
      <c r="R1441" s="2">
        <v>2439.8560171563172</v>
      </c>
      <c r="S1441" s="2">
        <f t="shared" si="250"/>
        <v>41.936820990711006</v>
      </c>
      <c r="T1441" s="2">
        <f t="shared" si="251"/>
        <v>-0.11716676071100096</v>
      </c>
      <c r="U1441" s="2">
        <f t="shared" si="252"/>
        <v>3.7732135080601595E-2</v>
      </c>
    </row>
    <row r="1442" spans="1:21" x14ac:dyDescent="0.25">
      <c r="A1442">
        <v>100101</v>
      </c>
      <c r="B1442" s="2">
        <v>0.42975999999999998</v>
      </c>
      <c r="C1442" s="2">
        <v>1.56E-3</v>
      </c>
      <c r="D1442" s="2">
        <v>22.561599999999999</v>
      </c>
      <c r="E1442" s="2">
        <v>4.8876000000000003E-2</v>
      </c>
      <c r="F1442" s="2">
        <v>-0.77341700000000002</v>
      </c>
      <c r="G1442" s="2">
        <v>0.48103000000000001</v>
      </c>
      <c r="H1442" s="2">
        <v>-7.1454000000000004E-2</v>
      </c>
      <c r="I1442" s="2">
        <v>4.1804000000000001E-2</v>
      </c>
      <c r="J1442" s="2">
        <f t="shared" si="244"/>
        <v>0.57170999999999994</v>
      </c>
      <c r="K1442" s="2">
        <f t="shared" ref="K1442:K1505" si="253">PeakMagnitude+α*(Stretch-1)-β*Color-Mb</f>
        <v>41.864558720999995</v>
      </c>
      <c r="L1442" s="2">
        <f t="shared" si="245"/>
        <v>2359.9985938175646</v>
      </c>
      <c r="M1442" s="1">
        <f t="shared" si="246"/>
        <v>6.5464361267589938E+25</v>
      </c>
      <c r="N1442" s="2">
        <f t="shared" si="243"/>
        <v>2121.5554629524818</v>
      </c>
      <c r="O1442" s="2">
        <f t="shared" si="247"/>
        <v>41.633271949165916</v>
      </c>
      <c r="P1442" s="2">
        <f t="shared" si="248"/>
        <v>0.23128677183407831</v>
      </c>
      <c r="Q1442" s="2">
        <f t="shared" si="249"/>
        <v>0.16366281308454986</v>
      </c>
      <c r="R1442" s="2">
        <v>2444.7665525333546</v>
      </c>
      <c r="S1442" s="2">
        <f t="shared" si="250"/>
        <v>41.941186976220521</v>
      </c>
      <c r="T1442" s="2">
        <f t="shared" si="251"/>
        <v>-7.6628255220526853E-2</v>
      </c>
      <c r="U1442" s="2">
        <f t="shared" si="252"/>
        <v>1.7964961743229663E-2</v>
      </c>
    </row>
    <row r="1443" spans="1:21" x14ac:dyDescent="0.25">
      <c r="A1443">
        <v>80723</v>
      </c>
      <c r="B1443" s="2">
        <v>0.43020000000000003</v>
      </c>
      <c r="C1443" s="2">
        <v>1.56E-3</v>
      </c>
      <c r="D1443" s="2">
        <v>22.180800000000001</v>
      </c>
      <c r="E1443" s="2">
        <v>4.4512900000000001E-2</v>
      </c>
      <c r="F1443" s="2">
        <v>0.16631000000000001</v>
      </c>
      <c r="G1443" s="2">
        <v>0.34078999999999998</v>
      </c>
      <c r="H1443" s="2">
        <v>-0.15906999999999999</v>
      </c>
      <c r="I1443" s="2">
        <v>3.5951999999999998E-2</v>
      </c>
      <c r="J1443" s="2">
        <f t="shared" si="244"/>
        <v>0.42125489999999999</v>
      </c>
      <c r="K1443" s="2">
        <f t="shared" si="253"/>
        <v>41.896136670000004</v>
      </c>
      <c r="L1443" s="2">
        <f t="shared" si="245"/>
        <v>2394.5688795583851</v>
      </c>
      <c r="M1443" s="1">
        <f t="shared" si="246"/>
        <v>6.5539683912529869E+25</v>
      </c>
      <c r="N1443" s="2">
        <f t="shared" ref="N1443:N1506" si="254">M1443/Mpc</f>
        <v>2123.9965036311369</v>
      </c>
      <c r="O1443" s="2">
        <f t="shared" si="247"/>
        <v>41.635768987529843</v>
      </c>
      <c r="P1443" s="2">
        <f t="shared" si="248"/>
        <v>0.26036768247016084</v>
      </c>
      <c r="Q1443" s="2">
        <f t="shared" si="249"/>
        <v>0.38201834936482726</v>
      </c>
      <c r="R1443" s="2">
        <v>2447.7273569762601</v>
      </c>
      <c r="S1443" s="2">
        <f t="shared" si="250"/>
        <v>41.943815208799464</v>
      </c>
      <c r="T1443" s="2">
        <f t="shared" si="251"/>
        <v>-4.7678538799459602E-2</v>
      </c>
      <c r="U1443" s="2">
        <f t="shared" si="252"/>
        <v>1.2810200969810273E-2</v>
      </c>
    </row>
    <row r="1444" spans="1:21" x14ac:dyDescent="0.25">
      <c r="A1444" t="s">
        <v>52</v>
      </c>
      <c r="B1444" s="2">
        <v>0.43493999999999999</v>
      </c>
      <c r="C1444" s="2">
        <v>1.56E-3</v>
      </c>
      <c r="D1444" s="2">
        <v>22.292999999999999</v>
      </c>
      <c r="E1444" s="2">
        <v>2.6364100000000001E-2</v>
      </c>
      <c r="F1444" s="2">
        <v>0.80878000000000005</v>
      </c>
      <c r="G1444" s="2">
        <v>0.21002000000000001</v>
      </c>
      <c r="H1444" s="2">
        <v>-6.4072000000000004E-2</v>
      </c>
      <c r="I1444" s="2">
        <v>2.5529E-2</v>
      </c>
      <c r="J1444" s="2">
        <f t="shared" si="244"/>
        <v>0.26191310000000001</v>
      </c>
      <c r="K1444" s="2">
        <f t="shared" si="253"/>
        <v>41.805436020000002</v>
      </c>
      <c r="L1444" s="2">
        <f t="shared" si="245"/>
        <v>2296.6097487233351</v>
      </c>
      <c r="M1444" s="1">
        <f t="shared" si="246"/>
        <v>6.6351998369176807E+25</v>
      </c>
      <c r="N1444" s="2">
        <f t="shared" si="254"/>
        <v>2150.321822320037</v>
      </c>
      <c r="O1444" s="2">
        <f t="shared" si="247"/>
        <v>41.662517311667315</v>
      </c>
      <c r="P1444" s="2">
        <f t="shared" si="248"/>
        <v>0.14291870833268661</v>
      </c>
      <c r="Q1444" s="2">
        <f t="shared" si="249"/>
        <v>0.29775819504976819</v>
      </c>
      <c r="R1444" s="2">
        <v>2479.6722833010226</v>
      </c>
      <c r="S1444" s="2">
        <f t="shared" si="250"/>
        <v>41.97197143848885</v>
      </c>
      <c r="T1444" s="2">
        <f t="shared" si="251"/>
        <v>-0.16653541848884856</v>
      </c>
      <c r="U1444" s="2">
        <f t="shared" si="252"/>
        <v>0.40429538475463089</v>
      </c>
    </row>
    <row r="1445" spans="1:21" x14ac:dyDescent="0.25">
      <c r="A1445" t="s">
        <v>53</v>
      </c>
      <c r="B1445" s="2">
        <v>0.43546000000000001</v>
      </c>
      <c r="C1445" s="2">
        <v>1.56E-3</v>
      </c>
      <c r="D1445" s="2">
        <v>22.264199999999999</v>
      </c>
      <c r="E1445" s="2">
        <v>2.5669600000000001E-2</v>
      </c>
      <c r="F1445" s="2">
        <v>-0.39404699999999998</v>
      </c>
      <c r="G1445" s="2">
        <v>9.5162999999999998E-2</v>
      </c>
      <c r="H1445" s="2">
        <v>-4.9904999999999998E-2</v>
      </c>
      <c r="I1445" s="2">
        <v>2.2929999999999999E-2</v>
      </c>
      <c r="J1445" s="2">
        <f t="shared" si="244"/>
        <v>0.14376259999999999</v>
      </c>
      <c r="K1445" s="2">
        <f t="shared" si="253"/>
        <v>41.555477741000004</v>
      </c>
      <c r="L1445" s="2">
        <f t="shared" si="245"/>
        <v>2046.8949201629569</v>
      </c>
      <c r="M1445" s="1">
        <f t="shared" si="246"/>
        <v>6.6441211297619445E+25</v>
      </c>
      <c r="N1445" s="2">
        <f t="shared" si="254"/>
        <v>2153.2130164299101</v>
      </c>
      <c r="O1445" s="2">
        <f t="shared" si="247"/>
        <v>41.665434982568051</v>
      </c>
      <c r="P1445" s="2">
        <f t="shared" si="248"/>
        <v>-0.10995724156804698</v>
      </c>
      <c r="Q1445" s="2">
        <f t="shared" si="249"/>
        <v>0.58499995913326752</v>
      </c>
      <c r="R1445" s="2">
        <v>2483.182233919812</v>
      </c>
      <c r="S1445" s="2">
        <f t="shared" si="250"/>
        <v>41.975042962012992</v>
      </c>
      <c r="T1445" s="2">
        <f t="shared" si="251"/>
        <v>-0.41956522101298788</v>
      </c>
      <c r="U1445" s="2">
        <f t="shared" si="252"/>
        <v>8.5174016021366068</v>
      </c>
    </row>
    <row r="1446" spans="1:21" x14ac:dyDescent="0.25">
      <c r="A1446">
        <v>142</v>
      </c>
      <c r="B1446" s="2">
        <v>0.43683</v>
      </c>
      <c r="C1446" s="2">
        <v>1.56E-3</v>
      </c>
      <c r="D1446" s="2">
        <v>22.728300000000001</v>
      </c>
      <c r="E1446" s="2">
        <v>3.5787699999999999E-2</v>
      </c>
      <c r="F1446" s="2">
        <v>-0.76983199999999996</v>
      </c>
      <c r="G1446" s="2">
        <v>0.42620000000000002</v>
      </c>
      <c r="H1446" s="2">
        <v>-3.0454999999999999E-2</v>
      </c>
      <c r="I1446" s="2">
        <v>3.8917E-2</v>
      </c>
      <c r="J1446" s="2">
        <f t="shared" si="244"/>
        <v>0.50090469999999998</v>
      </c>
      <c r="K1446" s="2">
        <f t="shared" si="253"/>
        <v>41.903458845999999</v>
      </c>
      <c r="L1446" s="2">
        <f t="shared" si="245"/>
        <v>2402.6569626700457</v>
      </c>
      <c r="M1446" s="1">
        <f t="shared" si="246"/>
        <v>6.6676345819156358E+25</v>
      </c>
      <c r="N1446" s="2">
        <f t="shared" si="254"/>
        <v>2160.8332073098954</v>
      </c>
      <c r="O1446" s="2">
        <f t="shared" si="247"/>
        <v>41.673106226964705</v>
      </c>
      <c r="P1446" s="2">
        <f t="shared" si="248"/>
        <v>0.23035261903529403</v>
      </c>
      <c r="Q1446" s="2">
        <f t="shared" si="249"/>
        <v>0.21148330820873107</v>
      </c>
      <c r="R1446" s="2">
        <v>2492.4347428348728</v>
      </c>
      <c r="S1446" s="2">
        <f t="shared" si="250"/>
        <v>41.983118981964154</v>
      </c>
      <c r="T1446" s="2">
        <f t="shared" si="251"/>
        <v>-7.9660135964154222E-2</v>
      </c>
      <c r="U1446" s="2">
        <f t="shared" si="252"/>
        <v>2.5291341937066662E-2</v>
      </c>
    </row>
    <row r="1447" spans="1:21" x14ac:dyDescent="0.25">
      <c r="A1447">
        <v>1336008</v>
      </c>
      <c r="B1447" s="2">
        <v>0.43759999999999999</v>
      </c>
      <c r="C1447" s="2">
        <v>1.2999999999999999E-3</v>
      </c>
      <c r="D1447" s="2">
        <v>22.134699999999999</v>
      </c>
      <c r="E1447" s="2">
        <v>3.6699599999999999E-2</v>
      </c>
      <c r="F1447" s="2">
        <v>0.67079999999999995</v>
      </c>
      <c r="G1447" s="2">
        <v>0.32046999999999998</v>
      </c>
      <c r="H1447" s="2">
        <v>-6.6591999999999998E-2</v>
      </c>
      <c r="I1447" s="2">
        <v>2.8792000000000002E-2</v>
      </c>
      <c r="J1447" s="2">
        <f t="shared" si="244"/>
        <v>0.38596159999999996</v>
      </c>
      <c r="K1447" s="2">
        <f t="shared" si="253"/>
        <v>41.634740559999997</v>
      </c>
      <c r="L1447" s="2">
        <f t="shared" si="245"/>
        <v>2122.990799261966</v>
      </c>
      <c r="M1447" s="1">
        <f t="shared" si="246"/>
        <v>6.6808560690005813E+25</v>
      </c>
      <c r="N1447" s="2">
        <f t="shared" si="254"/>
        <v>2165.1179994640211</v>
      </c>
      <c r="O1447" s="2">
        <f t="shared" si="247"/>
        <v>41.677407852452909</v>
      </c>
      <c r="P1447" s="2">
        <f t="shared" si="248"/>
        <v>-4.2667292452911454E-2</v>
      </c>
      <c r="Q1447" s="2">
        <f t="shared" si="249"/>
        <v>1.2220865743796324E-2</v>
      </c>
      <c r="R1447" s="2">
        <v>2497.6383247730691</v>
      </c>
      <c r="S1447" s="2">
        <f t="shared" si="250"/>
        <v>41.987647748798643</v>
      </c>
      <c r="T1447" s="2">
        <f t="shared" si="251"/>
        <v>-0.35290718879864613</v>
      </c>
      <c r="U1447" s="2">
        <f t="shared" si="252"/>
        <v>0.83605108351980284</v>
      </c>
    </row>
    <row r="1448" spans="1:21" x14ac:dyDescent="0.25">
      <c r="A1448">
        <v>1333246</v>
      </c>
      <c r="B1448" s="2">
        <v>0.43783</v>
      </c>
      <c r="C1448" s="2">
        <v>1.2999999999999999E-3</v>
      </c>
      <c r="D1448" s="2">
        <v>22.7864</v>
      </c>
      <c r="E1448" s="2">
        <v>0.10266</v>
      </c>
      <c r="F1448" s="2">
        <v>1.74637</v>
      </c>
      <c r="G1448" s="2">
        <v>0.87161999999999995</v>
      </c>
      <c r="H1448" s="2">
        <v>0.13089999999999999</v>
      </c>
      <c r="I1448" s="2">
        <v>6.6156000000000006E-2</v>
      </c>
      <c r="J1448" s="2">
        <f t="shared" si="244"/>
        <v>1.0404359999999999</v>
      </c>
      <c r="K1448" s="2">
        <f t="shared" si="253"/>
        <v>41.826399389999999</v>
      </c>
      <c r="L1448" s="2">
        <f t="shared" si="245"/>
        <v>2318.888559839957</v>
      </c>
      <c r="M1448" s="1">
        <f t="shared" si="246"/>
        <v>6.6848061666932117E+25</v>
      </c>
      <c r="N1448" s="2">
        <f t="shared" si="254"/>
        <v>2166.3981389439955</v>
      </c>
      <c r="O1448" s="2">
        <f t="shared" si="247"/>
        <v>41.678691369610974</v>
      </c>
      <c r="P1448" s="2">
        <f t="shared" si="248"/>
        <v>0.14770802038902531</v>
      </c>
      <c r="Q1448" s="2">
        <f t="shared" si="249"/>
        <v>2.0154749922612392E-2</v>
      </c>
      <c r="R1448" s="2">
        <v>2499.1930969635073</v>
      </c>
      <c r="S1448" s="2">
        <f t="shared" si="250"/>
        <v>41.988999063157131</v>
      </c>
      <c r="T1448" s="2">
        <f t="shared" si="251"/>
        <v>-0.16259967315713197</v>
      </c>
      <c r="U1448" s="2">
        <f t="shared" si="252"/>
        <v>2.4423539061469123E-2</v>
      </c>
    </row>
    <row r="1449" spans="1:21" x14ac:dyDescent="0.25">
      <c r="A1449">
        <v>1310338</v>
      </c>
      <c r="B1449" s="2">
        <v>0.43890000000000001</v>
      </c>
      <c r="C1449" s="2">
        <v>5.1399999999999996E-3</v>
      </c>
      <c r="D1449" s="2">
        <v>22.324200000000001</v>
      </c>
      <c r="E1449" s="2">
        <v>3.4426699999999998E-2</v>
      </c>
      <c r="F1449" s="2">
        <v>-0.40678799999999998</v>
      </c>
      <c r="G1449" s="2">
        <v>0.31494</v>
      </c>
      <c r="H1449" s="2">
        <v>1.2551E-2</v>
      </c>
      <c r="I1449" s="2">
        <v>2.8483000000000001E-2</v>
      </c>
      <c r="J1449" s="2">
        <f t="shared" si="244"/>
        <v>0.37784969999999996</v>
      </c>
      <c r="K1449" s="2">
        <f t="shared" si="253"/>
        <v>41.418117534000004</v>
      </c>
      <c r="L1449" s="2">
        <f t="shared" si="245"/>
        <v>1921.4253084379825</v>
      </c>
      <c r="M1449" s="1">
        <f t="shared" si="246"/>
        <v>6.7031876772181459E+25</v>
      </c>
      <c r="N1449" s="2">
        <f t="shared" si="254"/>
        <v>2172.3551808086659</v>
      </c>
      <c r="O1449" s="2">
        <f t="shared" si="247"/>
        <v>41.684654170086759</v>
      </c>
      <c r="P1449" s="2">
        <f t="shared" si="248"/>
        <v>-0.26653663608675515</v>
      </c>
      <c r="Q1449" s="2">
        <f t="shared" si="249"/>
        <v>0.49759460274168776</v>
      </c>
      <c r="R1449" s="2">
        <v>2506.4289199937652</v>
      </c>
      <c r="S1449" s="2">
        <f t="shared" si="250"/>
        <v>41.995276964669173</v>
      </c>
      <c r="T1449" s="2">
        <f t="shared" si="251"/>
        <v>-0.57715943066916964</v>
      </c>
      <c r="U1449" s="2">
        <f t="shared" si="252"/>
        <v>2.3332078514380794</v>
      </c>
    </row>
    <row r="1450" spans="1:21" x14ac:dyDescent="0.25">
      <c r="A1450">
        <v>560027</v>
      </c>
      <c r="B1450" s="2">
        <v>0.43891000000000002</v>
      </c>
      <c r="C1450" s="2">
        <v>1.56E-3</v>
      </c>
      <c r="D1450" s="2">
        <v>22.090699999999998</v>
      </c>
      <c r="E1450" s="2">
        <v>5.6628999999999999E-2</v>
      </c>
      <c r="F1450" s="2">
        <v>-0.52010100000000004</v>
      </c>
      <c r="G1450" s="2">
        <v>0.64681</v>
      </c>
      <c r="H1450" s="2">
        <v>-0.16392399999999999</v>
      </c>
      <c r="I1450" s="2">
        <v>5.6223000000000002E-2</v>
      </c>
      <c r="J1450" s="2">
        <f t="shared" si="244"/>
        <v>0.75966200000000006</v>
      </c>
      <c r="K1450" s="2">
        <f t="shared" si="253"/>
        <v>41.720327272999995</v>
      </c>
      <c r="L1450" s="2">
        <f t="shared" si="245"/>
        <v>2208.3375370588387</v>
      </c>
      <c r="M1450" s="1">
        <f t="shared" si="246"/>
        <v>6.7033595055963764E+25</v>
      </c>
      <c r="N1450" s="2">
        <f t="shared" si="254"/>
        <v>2172.4108665936437</v>
      </c>
      <c r="O1450" s="2">
        <f t="shared" si="247"/>
        <v>41.684709832529514</v>
      </c>
      <c r="P1450" s="2">
        <f t="shared" si="248"/>
        <v>3.5617440470481654E-2</v>
      </c>
      <c r="Q1450" s="2">
        <f t="shared" si="249"/>
        <v>2.1982881007994201E-3</v>
      </c>
      <c r="R1450" s="2">
        <v>2506.4965658663768</v>
      </c>
      <c r="S1450" s="2">
        <f t="shared" si="250"/>
        <v>41.995335569628054</v>
      </c>
      <c r="T1450" s="2">
        <f t="shared" si="251"/>
        <v>-0.2750082966280587</v>
      </c>
      <c r="U1450" s="2">
        <f t="shared" si="252"/>
        <v>0.13105415274173871</v>
      </c>
    </row>
    <row r="1451" spans="1:21" x14ac:dyDescent="0.25">
      <c r="A1451">
        <v>50607</v>
      </c>
      <c r="B1451" s="2">
        <v>0.43935000000000002</v>
      </c>
      <c r="C1451" s="2">
        <v>1.56E-3</v>
      </c>
      <c r="D1451" s="2">
        <v>22.649100000000001</v>
      </c>
      <c r="E1451" s="2">
        <v>4.6892999999999997E-2</v>
      </c>
      <c r="F1451" s="2">
        <v>0.10818</v>
      </c>
      <c r="G1451" s="2">
        <v>0.50736000000000003</v>
      </c>
      <c r="H1451" s="2">
        <v>6.0540999999999998E-2</v>
      </c>
      <c r="I1451" s="2">
        <v>4.4246000000000001E-2</v>
      </c>
      <c r="J1451" s="2">
        <f t="shared" si="244"/>
        <v>0.598499</v>
      </c>
      <c r="K1451" s="2">
        <f t="shared" si="253"/>
        <v>41.668509130000004</v>
      </c>
      <c r="L1451" s="2">
        <f t="shared" si="245"/>
        <v>2156.2634728418543</v>
      </c>
      <c r="M1451" s="1">
        <f t="shared" si="246"/>
        <v>6.7109206607358207E+25</v>
      </c>
      <c r="N1451" s="2">
        <f t="shared" si="254"/>
        <v>2174.8612700928466</v>
      </c>
      <c r="O1451" s="2">
        <f t="shared" si="247"/>
        <v>41.687157797132102</v>
      </c>
      <c r="P1451" s="2">
        <f t="shared" si="248"/>
        <v>-1.8648667132097785E-2</v>
      </c>
      <c r="Q1451" s="2">
        <f t="shared" si="249"/>
        <v>9.7088711183329027E-4</v>
      </c>
      <c r="R1451" s="2">
        <v>2509.4733755771144</v>
      </c>
      <c r="S1451" s="2">
        <f t="shared" si="250"/>
        <v>41.997912961833194</v>
      </c>
      <c r="T1451" s="2">
        <f t="shared" si="251"/>
        <v>-0.32940383183319</v>
      </c>
      <c r="U1451" s="2">
        <f t="shared" si="252"/>
        <v>0.30292173492322366</v>
      </c>
    </row>
    <row r="1452" spans="1:21" x14ac:dyDescent="0.25">
      <c r="A1452">
        <v>40166</v>
      </c>
      <c r="B1452" s="2">
        <v>0.44013000000000002</v>
      </c>
      <c r="C1452" s="2">
        <v>1.56E-3</v>
      </c>
      <c r="D1452" s="2">
        <v>22.493400000000001</v>
      </c>
      <c r="E1452" s="2">
        <v>0.11940000000000001</v>
      </c>
      <c r="F1452" s="2">
        <v>0.30820999999999998</v>
      </c>
      <c r="G1452" s="2">
        <v>1.4803999999999999</v>
      </c>
      <c r="H1452" s="2">
        <v>-0.14896799999999999</v>
      </c>
      <c r="I1452" s="2">
        <v>6.7602999999999996E-2</v>
      </c>
      <c r="J1452" s="2">
        <f t="shared" si="244"/>
        <v>1.667403</v>
      </c>
      <c r="K1452" s="2">
        <f t="shared" si="253"/>
        <v>42.197976709999999</v>
      </c>
      <c r="L1452" s="2">
        <f t="shared" si="245"/>
        <v>2751.6636198437159</v>
      </c>
      <c r="M1452" s="1">
        <f t="shared" si="246"/>
        <v>6.7243279204219051E+25</v>
      </c>
      <c r="N1452" s="2">
        <f t="shared" si="254"/>
        <v>2179.2062670468331</v>
      </c>
      <c r="O1452" s="2">
        <f t="shared" si="247"/>
        <v>41.691491695977938</v>
      </c>
      <c r="P1452" s="2">
        <f t="shared" si="248"/>
        <v>0.50648501402206136</v>
      </c>
      <c r="Q1452" s="2">
        <f t="shared" si="249"/>
        <v>9.2268198804375368E-2</v>
      </c>
      <c r="R1452" s="2">
        <v>2514.7523270407028</v>
      </c>
      <c r="S1452" s="2">
        <f t="shared" si="250"/>
        <v>42.002476093488163</v>
      </c>
      <c r="T1452" s="2">
        <f t="shared" si="251"/>
        <v>0.19550061651183626</v>
      </c>
      <c r="U1452" s="2">
        <f t="shared" si="252"/>
        <v>1.3747227047240657E-2</v>
      </c>
    </row>
    <row r="1453" spans="1:21" x14ac:dyDescent="0.25">
      <c r="A1453">
        <v>510266</v>
      </c>
      <c r="B1453" s="2">
        <v>0.44067000000000001</v>
      </c>
      <c r="C1453" s="2">
        <v>1.0070000000000001E-2</v>
      </c>
      <c r="D1453" s="2">
        <v>22.044799999999999</v>
      </c>
      <c r="E1453" s="2">
        <v>3.9218500000000003E-2</v>
      </c>
      <c r="F1453" s="2">
        <v>-0.47627900000000001</v>
      </c>
      <c r="G1453" s="2">
        <v>0.31795000000000001</v>
      </c>
      <c r="H1453" s="2">
        <v>-0.16994799999999999</v>
      </c>
      <c r="I1453" s="2">
        <v>3.3751000000000003E-2</v>
      </c>
      <c r="J1453" s="2">
        <f t="shared" si="244"/>
        <v>0.39091949999999998</v>
      </c>
      <c r="K1453" s="2">
        <f t="shared" si="253"/>
        <v>41.699724227000004</v>
      </c>
      <c r="L1453" s="2">
        <f t="shared" si="245"/>
        <v>2187.4837998912453</v>
      </c>
      <c r="M1453" s="1">
        <f t="shared" si="246"/>
        <v>6.7336124097102715E+25</v>
      </c>
      <c r="N1453" s="2">
        <f t="shared" si="254"/>
        <v>2182.2151651081681</v>
      </c>
      <c r="O1453" s="2">
        <f t="shared" si="247"/>
        <v>41.694487847696564</v>
      </c>
      <c r="P1453" s="2">
        <f t="shared" si="248"/>
        <v>5.2363793034402306E-3</v>
      </c>
      <c r="Q1453" s="2">
        <f t="shared" si="249"/>
        <v>1.7942688855271345E-4</v>
      </c>
      <c r="R1453" s="2">
        <v>2518.4083926922685</v>
      </c>
      <c r="S1453" s="2">
        <f t="shared" si="250"/>
        <v>42.005630789921753</v>
      </c>
      <c r="T1453" s="2">
        <f t="shared" si="251"/>
        <v>-0.30590656292174856</v>
      </c>
      <c r="U1453" s="2">
        <f t="shared" si="252"/>
        <v>0.61235450840225958</v>
      </c>
    </row>
    <row r="1454" spans="1:21" x14ac:dyDescent="0.25">
      <c r="A1454">
        <v>1328105</v>
      </c>
      <c r="B1454" s="2">
        <v>0.44148999999999999</v>
      </c>
      <c r="C1454" s="2">
        <v>1.2999999999999999E-3</v>
      </c>
      <c r="D1454" s="2">
        <v>22.2623</v>
      </c>
      <c r="E1454" s="2">
        <v>4.94321E-2</v>
      </c>
      <c r="F1454" s="2">
        <v>0.11357</v>
      </c>
      <c r="G1454" s="2">
        <v>0.42447000000000001</v>
      </c>
      <c r="H1454" s="2">
        <v>-5.4469999999999998E-2</v>
      </c>
      <c r="I1454" s="2">
        <v>3.5569999999999997E-2</v>
      </c>
      <c r="J1454" s="2">
        <f t="shared" si="244"/>
        <v>0.50947209999999998</v>
      </c>
      <c r="K1454" s="2">
        <f t="shared" si="253"/>
        <v>41.642485890000003</v>
      </c>
      <c r="L1454" s="2">
        <f t="shared" si="245"/>
        <v>2130.5767232336311</v>
      </c>
      <c r="M1454" s="1">
        <f t="shared" si="246"/>
        <v>6.7477150494931462E+25</v>
      </c>
      <c r="N1454" s="2">
        <f t="shared" si="254"/>
        <v>2186.7855194038602</v>
      </c>
      <c r="O1454" s="2">
        <f t="shared" si="247"/>
        <v>41.699030946950401</v>
      </c>
      <c r="P1454" s="2">
        <f t="shared" si="248"/>
        <v>-5.654505695039802E-2</v>
      </c>
      <c r="Q1454" s="2">
        <f t="shared" si="249"/>
        <v>1.2318234851207862E-2</v>
      </c>
      <c r="R1454" s="2">
        <v>2523.9623953010923</v>
      </c>
      <c r="S1454" s="2">
        <f t="shared" si="250"/>
        <v>42.010414400176472</v>
      </c>
      <c r="T1454" s="2">
        <f t="shared" si="251"/>
        <v>-0.3679285101764691</v>
      </c>
      <c r="U1454" s="2">
        <f t="shared" si="252"/>
        <v>0.52153813780031066</v>
      </c>
    </row>
    <row r="1455" spans="1:21" x14ac:dyDescent="0.25">
      <c r="A1455">
        <v>1295256</v>
      </c>
      <c r="B1455" s="2">
        <v>0.44245000000000001</v>
      </c>
      <c r="C1455" s="2">
        <v>5.1399999999999996E-3</v>
      </c>
      <c r="D1455" s="2">
        <v>22.379000000000001</v>
      </c>
      <c r="E1455" s="2">
        <v>3.5931499999999998E-2</v>
      </c>
      <c r="F1455" s="2">
        <v>-0.14879500000000001</v>
      </c>
      <c r="G1455" s="2">
        <v>0.34916999999999998</v>
      </c>
      <c r="H1455" s="2">
        <v>-0.1027</v>
      </c>
      <c r="I1455" s="2">
        <v>2.7635E-2</v>
      </c>
      <c r="J1455" s="2">
        <f t="shared" si="244"/>
        <v>0.41273650000000001</v>
      </c>
      <c r="K1455" s="2">
        <f t="shared" si="253"/>
        <v>41.871578135</v>
      </c>
      <c r="L1455" s="2">
        <f t="shared" si="245"/>
        <v>2367.6397735766036</v>
      </c>
      <c r="M1455" s="1">
        <f t="shared" si="246"/>
        <v>6.7642315357439014E+25</v>
      </c>
      <c r="N1455" s="2">
        <f t="shared" si="254"/>
        <v>2192.1381480640312</v>
      </c>
      <c r="O1455" s="2">
        <f t="shared" si="247"/>
        <v>41.704339599087561</v>
      </c>
      <c r="P1455" s="2">
        <f t="shared" si="248"/>
        <v>0.16723853591243909</v>
      </c>
      <c r="Q1455" s="2">
        <f t="shared" si="249"/>
        <v>0.16418253602777921</v>
      </c>
      <c r="R1455" s="2">
        <v>2530.4680087449033</v>
      </c>
      <c r="S1455" s="2">
        <f t="shared" si="250"/>
        <v>42.016004255717846</v>
      </c>
      <c r="T1455" s="2">
        <f t="shared" si="251"/>
        <v>-0.14442612071784566</v>
      </c>
      <c r="U1455" s="2">
        <f t="shared" si="252"/>
        <v>0.12244632030405703</v>
      </c>
    </row>
    <row r="1456" spans="1:21" x14ac:dyDescent="0.25">
      <c r="A1456" t="s">
        <v>55</v>
      </c>
      <c r="B1456" s="2">
        <v>0.44263000000000002</v>
      </c>
      <c r="C1456" s="2">
        <v>1.56E-3</v>
      </c>
      <c r="D1456" s="2">
        <v>22.390899999999998</v>
      </c>
      <c r="E1456" s="2">
        <v>2.43032E-2</v>
      </c>
      <c r="F1456" s="2">
        <v>1.1508799999999999</v>
      </c>
      <c r="G1456" s="2">
        <v>0.16436999999999999</v>
      </c>
      <c r="H1456" s="2">
        <v>-3.6948000000000002E-2</v>
      </c>
      <c r="I1456" s="2">
        <v>2.2793000000000001E-2</v>
      </c>
      <c r="J1456" s="2">
        <f t="shared" si="244"/>
        <v>0.21146619999999999</v>
      </c>
      <c r="K1456" s="2">
        <f t="shared" si="253"/>
        <v>41.868726600000002</v>
      </c>
      <c r="L1456" s="2">
        <f t="shared" si="245"/>
        <v>2364.5326759759928</v>
      </c>
      <c r="M1456" s="1">
        <f t="shared" si="246"/>
        <v>6.7673291062864506E+25</v>
      </c>
      <c r="N1456" s="2">
        <f t="shared" si="254"/>
        <v>2193.1420023107053</v>
      </c>
      <c r="O1456" s="2">
        <f t="shared" si="247"/>
        <v>41.705333762180075</v>
      </c>
      <c r="P1456" s="2">
        <f t="shared" si="248"/>
        <v>0.16339283781992719</v>
      </c>
      <c r="Q1456" s="2">
        <f t="shared" si="249"/>
        <v>0.59701344128167877</v>
      </c>
      <c r="R1456" s="2">
        <v>2531.6882151908271</v>
      </c>
      <c r="S1456" s="2">
        <f t="shared" si="250"/>
        <v>42.017051100013177</v>
      </c>
      <c r="T1456" s="2">
        <f t="shared" si="251"/>
        <v>-0.14832450001317454</v>
      </c>
      <c r="U1456" s="2">
        <f t="shared" si="252"/>
        <v>0.49197593948219409</v>
      </c>
    </row>
    <row r="1457" spans="1:21" x14ac:dyDescent="0.25">
      <c r="A1457" t="s">
        <v>54</v>
      </c>
      <c r="B1457" s="2">
        <v>0.44361</v>
      </c>
      <c r="C1457" s="2">
        <v>1.57E-3</v>
      </c>
      <c r="D1457" s="2">
        <v>22.732900000000001</v>
      </c>
      <c r="E1457" s="2">
        <v>3.5039500000000001E-2</v>
      </c>
      <c r="F1457" s="2">
        <v>-1.56881</v>
      </c>
      <c r="G1457" s="2">
        <v>0.19505</v>
      </c>
      <c r="H1457" s="2">
        <v>-1.6097E-2</v>
      </c>
      <c r="I1457" s="2">
        <v>3.7393000000000003E-2</v>
      </c>
      <c r="J1457" s="2">
        <f t="shared" si="244"/>
        <v>0.26748250000000001</v>
      </c>
      <c r="K1457" s="2">
        <f t="shared" si="253"/>
        <v>41.745668539999997</v>
      </c>
      <c r="L1457" s="2">
        <f t="shared" si="245"/>
        <v>2234.2599876184431</v>
      </c>
      <c r="M1457" s="1">
        <f t="shared" si="246"/>
        <v>6.7841976941968415E+25</v>
      </c>
      <c r="N1457" s="2">
        <f t="shared" si="254"/>
        <v>2198.6087393475641</v>
      </c>
      <c r="O1457" s="2">
        <f t="shared" si="247"/>
        <v>41.710739749666644</v>
      </c>
      <c r="P1457" s="2">
        <f t="shared" si="248"/>
        <v>3.4928790333353277E-2</v>
      </c>
      <c r="Q1457" s="2">
        <f t="shared" si="249"/>
        <v>1.7052040019618828E-2</v>
      </c>
      <c r="R1457" s="2">
        <v>2538.3337971093583</v>
      </c>
      <c r="S1457" s="2">
        <f t="shared" si="250"/>
        <v>42.022743661509239</v>
      </c>
      <c r="T1457" s="2">
        <f t="shared" si="251"/>
        <v>-0.27707512150924174</v>
      </c>
      <c r="U1457" s="2">
        <f t="shared" si="252"/>
        <v>1.0730113539984718</v>
      </c>
    </row>
    <row r="1458" spans="1:21" x14ac:dyDescent="0.25">
      <c r="A1458">
        <v>1291080</v>
      </c>
      <c r="B1458" s="2">
        <v>0.44391000000000003</v>
      </c>
      <c r="C1458" s="2">
        <v>5.1399999999999996E-3</v>
      </c>
      <c r="D1458" s="2">
        <v>22.704499999999999</v>
      </c>
      <c r="E1458" s="2">
        <v>6.8826300000000007E-2</v>
      </c>
      <c r="F1458" s="2">
        <v>-1.2898099999999999</v>
      </c>
      <c r="G1458" s="2">
        <v>0.66747000000000001</v>
      </c>
      <c r="H1458" s="2">
        <v>3.8530000000000001E-3</v>
      </c>
      <c r="I1458" s="2">
        <v>4.8830999999999999E-2</v>
      </c>
      <c r="J1458" s="2">
        <f t="shared" si="244"/>
        <v>0.78512729999999997</v>
      </c>
      <c r="K1458" s="2">
        <f t="shared" si="253"/>
        <v>41.695838039999998</v>
      </c>
      <c r="L1458" s="2">
        <f t="shared" si="245"/>
        <v>2183.5724590421833</v>
      </c>
      <c r="M1458" s="1">
        <f t="shared" si="246"/>
        <v>6.7893629105438789E+25</v>
      </c>
      <c r="N1458" s="2">
        <f t="shared" si="254"/>
        <v>2200.282671964671</v>
      </c>
      <c r="O1458" s="2">
        <f t="shared" si="247"/>
        <v>41.712392392721</v>
      </c>
      <c r="P1458" s="2">
        <f t="shared" si="248"/>
        <v>-1.6554352721001919E-2</v>
      </c>
      <c r="Q1458" s="2">
        <f t="shared" si="249"/>
        <v>4.4457419572973699E-4</v>
      </c>
      <c r="R1458" s="2">
        <v>2540.3689136544594</v>
      </c>
      <c r="S1458" s="2">
        <f t="shared" si="250"/>
        <v>42.024483948317126</v>
      </c>
      <c r="T1458" s="2">
        <f t="shared" si="251"/>
        <v>-0.32864590831712803</v>
      </c>
      <c r="U1458" s="2">
        <f t="shared" si="252"/>
        <v>0.17521702489242633</v>
      </c>
    </row>
    <row r="1459" spans="1:21" x14ac:dyDescent="0.25">
      <c r="A1459">
        <v>40137</v>
      </c>
      <c r="B1459" s="2">
        <v>0.44763999999999998</v>
      </c>
      <c r="C1459" s="2">
        <v>1.57E-3</v>
      </c>
      <c r="D1459" s="2">
        <v>22.533300000000001</v>
      </c>
      <c r="E1459" s="2">
        <v>5.85134E-2</v>
      </c>
      <c r="F1459" s="2">
        <v>1.0869500000000001</v>
      </c>
      <c r="G1459" s="2">
        <v>0.53781000000000001</v>
      </c>
      <c r="H1459" s="2">
        <v>2.3925999999999999E-2</v>
      </c>
      <c r="I1459" s="2">
        <v>4.7725999999999998E-2</v>
      </c>
      <c r="J1459" s="2">
        <f t="shared" si="244"/>
        <v>0.64404940000000011</v>
      </c>
      <c r="K1459" s="2">
        <f t="shared" si="253"/>
        <v>41.811193270000004</v>
      </c>
      <c r="L1459" s="2">
        <f t="shared" si="245"/>
        <v>2302.7068558969313</v>
      </c>
      <c r="M1459" s="1">
        <f t="shared" si="246"/>
        <v>6.8536370096216034E+25</v>
      </c>
      <c r="N1459" s="2">
        <f t="shared" si="254"/>
        <v>2221.1124888886166</v>
      </c>
      <c r="O1459" s="2">
        <f t="shared" si="247"/>
        <v>41.732852770379665</v>
      </c>
      <c r="P1459" s="2">
        <f t="shared" si="248"/>
        <v>7.8340499620338733E-2</v>
      </c>
      <c r="Q1459" s="2">
        <f t="shared" si="249"/>
        <v>1.479565901754879E-2</v>
      </c>
      <c r="R1459" s="2">
        <v>2565.7016776369405</v>
      </c>
      <c r="S1459" s="2">
        <f t="shared" si="250"/>
        <v>42.046030790810335</v>
      </c>
      <c r="T1459" s="2">
        <f t="shared" si="251"/>
        <v>-0.2348375208103306</v>
      </c>
      <c r="U1459" s="2">
        <f t="shared" si="252"/>
        <v>0.13295253235437429</v>
      </c>
    </row>
    <row r="1460" spans="1:21" x14ac:dyDescent="0.25">
      <c r="A1460">
        <v>1328066</v>
      </c>
      <c r="B1460" s="2">
        <v>0.44885999999999998</v>
      </c>
      <c r="C1460" s="2">
        <v>5.1399999999999996E-3</v>
      </c>
      <c r="D1460" s="2">
        <v>22.2319</v>
      </c>
      <c r="E1460" s="2">
        <v>5.5756399999999998E-2</v>
      </c>
      <c r="F1460" s="2">
        <v>0.76251999999999998</v>
      </c>
      <c r="G1460" s="2">
        <v>0.44690000000000002</v>
      </c>
      <c r="H1460" s="2">
        <v>-0.133767</v>
      </c>
      <c r="I1460" s="2">
        <v>3.7943999999999999E-2</v>
      </c>
      <c r="J1460" s="2">
        <f t="shared" si="244"/>
        <v>0.54060039999999998</v>
      </c>
      <c r="K1460" s="2">
        <f t="shared" si="253"/>
        <v>41.955681150000004</v>
      </c>
      <c r="L1460" s="2">
        <f t="shared" si="245"/>
        <v>2461.1394961871574</v>
      </c>
      <c r="M1460" s="1">
        <f t="shared" si="246"/>
        <v>6.8746809812847706E+25</v>
      </c>
      <c r="N1460" s="2">
        <f t="shared" si="254"/>
        <v>2227.9323756452777</v>
      </c>
      <c r="O1460" s="2">
        <f t="shared" si="247"/>
        <v>41.739510022881419</v>
      </c>
      <c r="P1460" s="2">
        <f t="shared" si="248"/>
        <v>0.2161711271185851</v>
      </c>
      <c r="Q1460" s="2">
        <f t="shared" si="249"/>
        <v>0.15989785895485556</v>
      </c>
      <c r="R1460" s="2">
        <v>2573.9992787286465</v>
      </c>
      <c r="S1460" s="2">
        <f t="shared" si="250"/>
        <v>42.053042104364351</v>
      </c>
      <c r="T1460" s="2">
        <f t="shared" si="251"/>
        <v>-9.7360954364347663E-2</v>
      </c>
      <c r="U1460" s="2">
        <f t="shared" si="252"/>
        <v>3.2435225323916787E-2</v>
      </c>
    </row>
    <row r="1461" spans="1:21" x14ac:dyDescent="0.25">
      <c r="A1461">
        <v>1320166</v>
      </c>
      <c r="B1461" s="2">
        <v>0.44890999999999998</v>
      </c>
      <c r="C1461" s="2">
        <v>5.1399999999999996E-3</v>
      </c>
      <c r="D1461" s="2">
        <v>22.623899999999999</v>
      </c>
      <c r="E1461" s="2">
        <v>4.83769E-2</v>
      </c>
      <c r="F1461" s="2">
        <v>0.36335000000000001</v>
      </c>
      <c r="G1461" s="2">
        <v>0.48432999999999998</v>
      </c>
      <c r="H1461" s="2">
        <v>-3.2993000000000001E-2</v>
      </c>
      <c r="I1461" s="2">
        <v>3.8757E-2</v>
      </c>
      <c r="J1461" s="2">
        <f t="shared" si="244"/>
        <v>0.57146390000000002</v>
      </c>
      <c r="K1461" s="2">
        <f t="shared" si="253"/>
        <v>41.97358054</v>
      </c>
      <c r="L1461" s="2">
        <f t="shared" si="245"/>
        <v>2481.5104476334659</v>
      </c>
      <c r="M1461" s="1">
        <f t="shared" si="246"/>
        <v>6.875543663114317E+25</v>
      </c>
      <c r="N1461" s="2">
        <f t="shared" si="254"/>
        <v>2228.2119517860701</v>
      </c>
      <c r="O1461" s="2">
        <f t="shared" si="247"/>
        <v>41.73978249694521</v>
      </c>
      <c r="P1461" s="2">
        <f t="shared" si="248"/>
        <v>0.23379804305479013</v>
      </c>
      <c r="Q1461" s="2">
        <f t="shared" si="249"/>
        <v>0.16738022291291835</v>
      </c>
      <c r="R1461" s="2">
        <v>2574.3394683461156</v>
      </c>
      <c r="S1461" s="2">
        <f t="shared" si="250"/>
        <v>42.053329075523671</v>
      </c>
      <c r="T1461" s="2">
        <f t="shared" si="251"/>
        <v>-7.9748535523670228E-2</v>
      </c>
      <c r="U1461" s="2">
        <f t="shared" si="252"/>
        <v>1.9474567957129769E-2</v>
      </c>
    </row>
    <row r="1462" spans="1:21" x14ac:dyDescent="0.25">
      <c r="A1462">
        <v>50580</v>
      </c>
      <c r="B1462" s="2">
        <v>0.45068000000000003</v>
      </c>
      <c r="C1462" s="2">
        <v>1.57E-3</v>
      </c>
      <c r="D1462" s="2">
        <v>22.400500000000001</v>
      </c>
      <c r="E1462" s="2">
        <v>4.2753399999999997E-2</v>
      </c>
      <c r="F1462" s="2">
        <v>-0.410302</v>
      </c>
      <c r="G1462" s="2">
        <v>0.46861000000000003</v>
      </c>
      <c r="H1462" s="2">
        <v>2.0053999999999999E-2</v>
      </c>
      <c r="I1462" s="2">
        <v>3.8516000000000002E-2</v>
      </c>
      <c r="J1462" s="2">
        <f t="shared" si="244"/>
        <v>0.54987940000000002</v>
      </c>
      <c r="K1462" s="2">
        <f t="shared" si="253"/>
        <v>41.470416585999999</v>
      </c>
      <c r="L1462" s="2">
        <f t="shared" si="245"/>
        <v>1968.2638549551878</v>
      </c>
      <c r="M1462" s="1">
        <f t="shared" si="246"/>
        <v>6.9060939481707187E+25</v>
      </c>
      <c r="N1462" s="2">
        <f t="shared" si="254"/>
        <v>2238.1126249005961</v>
      </c>
      <c r="O1462" s="2">
        <f t="shared" si="247"/>
        <v>41.749409685184546</v>
      </c>
      <c r="P1462" s="2">
        <f t="shared" si="248"/>
        <v>-0.27899309918454662</v>
      </c>
      <c r="Q1462" s="2">
        <f t="shared" si="249"/>
        <v>0.25742577107866599</v>
      </c>
      <c r="R1462" s="2">
        <v>2586.3884632365721</v>
      </c>
      <c r="S1462" s="2">
        <f t="shared" si="250"/>
        <v>42.06346877203724</v>
      </c>
      <c r="T1462" s="2">
        <f t="shared" si="251"/>
        <v>-0.59305218603724086</v>
      </c>
      <c r="U1462" s="2">
        <f t="shared" si="252"/>
        <v>1.1631907018981806</v>
      </c>
    </row>
    <row r="1463" spans="1:21" x14ac:dyDescent="0.25">
      <c r="A1463">
        <v>520016</v>
      </c>
      <c r="B1463" s="2">
        <v>0.45106000000000002</v>
      </c>
      <c r="C1463" s="2">
        <v>1.0070000000000001E-2</v>
      </c>
      <c r="D1463" s="2">
        <v>22.332699999999999</v>
      </c>
      <c r="E1463" s="2">
        <v>3.84556E-2</v>
      </c>
      <c r="F1463" s="2">
        <v>1.0910200000000001</v>
      </c>
      <c r="G1463" s="2">
        <v>0.56999</v>
      </c>
      <c r="H1463" s="2">
        <v>-8.6543999999999996E-2</v>
      </c>
      <c r="I1463" s="2">
        <v>3.5015999999999999E-2</v>
      </c>
      <c r="J1463" s="2">
        <f t="shared" si="244"/>
        <v>0.64346160000000008</v>
      </c>
      <c r="K1463" s="2">
        <f t="shared" si="253"/>
        <v>41.956962660000002</v>
      </c>
      <c r="L1463" s="2">
        <f t="shared" si="245"/>
        <v>2462.5923839675729</v>
      </c>
      <c r="M1463" s="1">
        <f t="shared" si="246"/>
        <v>6.9126556419611186E+25</v>
      </c>
      <c r="N1463" s="2">
        <f t="shared" si="254"/>
        <v>2240.239125035584</v>
      </c>
      <c r="O1463" s="2">
        <f t="shared" si="247"/>
        <v>41.751471888859847</v>
      </c>
      <c r="P1463" s="2">
        <f t="shared" si="248"/>
        <v>0.20549077114015546</v>
      </c>
      <c r="Q1463" s="2">
        <f t="shared" si="249"/>
        <v>0.10198572199639407</v>
      </c>
      <c r="R1463" s="2">
        <v>2588.9768449390026</v>
      </c>
      <c r="S1463" s="2">
        <f t="shared" si="250"/>
        <v>42.065640831239271</v>
      </c>
      <c r="T1463" s="2">
        <f t="shared" si="251"/>
        <v>-0.10867817123926926</v>
      </c>
      <c r="U1463" s="2">
        <f t="shared" si="252"/>
        <v>2.8525901256808376E-2</v>
      </c>
    </row>
    <row r="1464" spans="1:21" x14ac:dyDescent="0.25">
      <c r="A1464" t="s">
        <v>56</v>
      </c>
      <c r="B1464" s="2">
        <v>0.45162000000000002</v>
      </c>
      <c r="C1464" s="2">
        <v>1.0070000000000001E-2</v>
      </c>
      <c r="D1464" s="2">
        <v>22.635000000000002</v>
      </c>
      <c r="E1464" s="2">
        <v>2.8537799999999999E-2</v>
      </c>
      <c r="F1464" s="2">
        <v>-1.6033599999999999</v>
      </c>
      <c r="G1464" s="2">
        <v>0.17186000000000001</v>
      </c>
      <c r="H1464" s="2">
        <v>2.2769000000000001E-2</v>
      </c>
      <c r="I1464" s="2">
        <v>3.4026000000000001E-2</v>
      </c>
      <c r="J1464" s="2">
        <f t="shared" si="244"/>
        <v>0.23442380000000002</v>
      </c>
      <c r="K1464" s="2">
        <f t="shared" si="253"/>
        <v>41.521039110000004</v>
      </c>
      <c r="L1464" s="2">
        <f t="shared" si="245"/>
        <v>2014.6881035734416</v>
      </c>
      <c r="M1464" s="1">
        <f t="shared" si="246"/>
        <v>6.9223273571744187E+25</v>
      </c>
      <c r="N1464" s="2">
        <f t="shared" si="254"/>
        <v>2243.3735144727657</v>
      </c>
      <c r="O1464" s="2">
        <f t="shared" si="247"/>
        <v>41.754507941186176</v>
      </c>
      <c r="P1464" s="2">
        <f t="shared" si="248"/>
        <v>-0.23346883118617257</v>
      </c>
      <c r="Q1464" s="2">
        <f t="shared" si="249"/>
        <v>0.99186922409272882</v>
      </c>
      <c r="R1464" s="2">
        <v>2592.7923266392336</v>
      </c>
      <c r="S1464" s="2">
        <f t="shared" si="250"/>
        <v>42.068838663664486</v>
      </c>
      <c r="T1464" s="2">
        <f t="shared" si="251"/>
        <v>-0.54779955366448263</v>
      </c>
      <c r="U1464" s="2">
        <f t="shared" si="252"/>
        <v>5.4605947223454878</v>
      </c>
    </row>
    <row r="1465" spans="1:21" x14ac:dyDescent="0.25">
      <c r="A1465">
        <v>120094</v>
      </c>
      <c r="B1465" s="2">
        <v>0.45162000000000002</v>
      </c>
      <c r="C1465" s="2">
        <v>1.57E-3</v>
      </c>
      <c r="D1465" s="2">
        <v>22.2376</v>
      </c>
      <c r="E1465" s="2">
        <v>3.9317299999999999E-2</v>
      </c>
      <c r="F1465" s="2">
        <v>1.0436000000000001</v>
      </c>
      <c r="G1465" s="2">
        <v>0.43270999999999998</v>
      </c>
      <c r="H1465" s="2">
        <v>-0.168766</v>
      </c>
      <c r="I1465" s="2">
        <v>3.4831000000000001E-2</v>
      </c>
      <c r="J1465" s="2">
        <f t="shared" si="244"/>
        <v>0.50685829999999998</v>
      </c>
      <c r="K1465" s="2">
        <f t="shared" si="253"/>
        <v>42.11224678</v>
      </c>
      <c r="L1465" s="2">
        <f t="shared" si="245"/>
        <v>2645.1442208646617</v>
      </c>
      <c r="M1465" s="1">
        <f t="shared" si="246"/>
        <v>6.9223273571744187E+25</v>
      </c>
      <c r="N1465" s="2">
        <f t="shared" si="254"/>
        <v>2243.3735144727657</v>
      </c>
      <c r="O1465" s="2">
        <f t="shared" si="247"/>
        <v>41.754507941186176</v>
      </c>
      <c r="P1465" s="2">
        <f t="shared" si="248"/>
        <v>0.35773883881382318</v>
      </c>
      <c r="Q1465" s="2">
        <f t="shared" si="249"/>
        <v>0.49814876813977055</v>
      </c>
      <c r="R1465" s="2">
        <v>2592.7923266392336</v>
      </c>
      <c r="S1465" s="2">
        <f t="shared" si="250"/>
        <v>42.068838663664486</v>
      </c>
      <c r="T1465" s="2">
        <f t="shared" si="251"/>
        <v>4.3408116335513114E-2</v>
      </c>
      <c r="U1465" s="2">
        <f t="shared" si="252"/>
        <v>7.3344703192616051E-3</v>
      </c>
    </row>
    <row r="1466" spans="1:21" x14ac:dyDescent="0.25">
      <c r="A1466" t="s">
        <v>57</v>
      </c>
      <c r="B1466" s="2">
        <v>0.45162999999999998</v>
      </c>
      <c r="C1466" s="2">
        <v>1.57E-3</v>
      </c>
      <c r="D1466" s="2">
        <v>22.975899999999999</v>
      </c>
      <c r="E1466" s="2">
        <v>2.6792300000000002E-2</v>
      </c>
      <c r="F1466" s="2">
        <v>-0.23898900000000001</v>
      </c>
      <c r="G1466" s="2">
        <v>0.11205</v>
      </c>
      <c r="H1466" s="2">
        <v>0.18447</v>
      </c>
      <c r="I1466" s="2">
        <v>2.8319E-2</v>
      </c>
      <c r="J1466" s="2">
        <f t="shared" si="244"/>
        <v>0.16716130000000001</v>
      </c>
      <c r="K1466" s="2">
        <f t="shared" si="253"/>
        <v>41.556377517000001</v>
      </c>
      <c r="L1466" s="2">
        <f t="shared" si="245"/>
        <v>2047.7432517113698</v>
      </c>
      <c r="M1466" s="1">
        <f t="shared" si="246"/>
        <v>6.9225000864065485E+25</v>
      </c>
      <c r="N1466" s="2">
        <f t="shared" si="254"/>
        <v>2243.4294922046097</v>
      </c>
      <c r="O1466" s="2">
        <f t="shared" si="247"/>
        <v>41.754562124131169</v>
      </c>
      <c r="P1466" s="2">
        <f t="shared" si="248"/>
        <v>-0.19818460713116792</v>
      </c>
      <c r="Q1466" s="2">
        <f t="shared" si="249"/>
        <v>1.4056213992730049</v>
      </c>
      <c r="R1466" s="2">
        <v>2592.8604713296131</v>
      </c>
      <c r="S1466" s="2">
        <f t="shared" si="250"/>
        <v>42.06889573432494</v>
      </c>
      <c r="T1466" s="2">
        <f t="shared" si="251"/>
        <v>-0.51251821732493852</v>
      </c>
      <c r="U1466" s="2">
        <f t="shared" si="252"/>
        <v>9.4004173168696159</v>
      </c>
    </row>
    <row r="1467" spans="1:21" x14ac:dyDescent="0.25">
      <c r="A1467">
        <v>1290127</v>
      </c>
      <c r="B1467" s="2">
        <v>0.45218000000000003</v>
      </c>
      <c r="C1467" s="2">
        <v>1.31E-3</v>
      </c>
      <c r="D1467" s="2">
        <v>22.391100000000002</v>
      </c>
      <c r="E1467" s="2">
        <v>0.10179000000000001</v>
      </c>
      <c r="F1467" s="2">
        <v>1.29535</v>
      </c>
      <c r="G1467" s="2">
        <v>0.76478999999999997</v>
      </c>
      <c r="H1467" s="2">
        <v>-8.9958999999999997E-2</v>
      </c>
      <c r="I1467" s="2">
        <v>5.0758999999999999E-2</v>
      </c>
      <c r="J1467" s="2">
        <f t="shared" si="244"/>
        <v>0.91733900000000002</v>
      </c>
      <c r="K1467" s="2">
        <f t="shared" si="253"/>
        <v>42.056088119999998</v>
      </c>
      <c r="L1467" s="2">
        <f t="shared" si="245"/>
        <v>2577.6124693203255</v>
      </c>
      <c r="M1467" s="1">
        <f t="shared" si="246"/>
        <v>6.932001276104507E+25</v>
      </c>
      <c r="N1467" s="2">
        <f t="shared" si="254"/>
        <v>2246.5086180859207</v>
      </c>
      <c r="O1467" s="2">
        <f t="shared" si="247"/>
        <v>41.757540444892228</v>
      </c>
      <c r="P1467" s="2">
        <f t="shared" si="248"/>
        <v>0.29854767510776981</v>
      </c>
      <c r="Q1467" s="2">
        <f t="shared" si="249"/>
        <v>0.10591748790152776</v>
      </c>
      <c r="R1467" s="2">
        <v>2596.6090281883526</v>
      </c>
      <c r="S1467" s="2">
        <f t="shared" si="250"/>
        <v>42.072032813832095</v>
      </c>
      <c r="T1467" s="2">
        <f t="shared" si="251"/>
        <v>-1.5944693832096846E-2</v>
      </c>
      <c r="U1467" s="2">
        <f t="shared" si="252"/>
        <v>3.0211525394142165E-4</v>
      </c>
    </row>
    <row r="1468" spans="1:21" x14ac:dyDescent="0.25">
      <c r="A1468">
        <v>1253101</v>
      </c>
      <c r="B1468" s="2">
        <v>0.45328000000000002</v>
      </c>
      <c r="C1468" s="2">
        <v>1.31E-3</v>
      </c>
      <c r="D1468" s="2">
        <v>22.436399999999999</v>
      </c>
      <c r="E1468" s="2">
        <v>4.05919E-2</v>
      </c>
      <c r="F1468" s="2">
        <v>1.37354</v>
      </c>
      <c r="G1468" s="2">
        <v>0.36475999999999997</v>
      </c>
      <c r="H1468" s="2">
        <v>4.5909999999999996E-3</v>
      </c>
      <c r="I1468" s="2">
        <v>3.2982999999999998E-2</v>
      </c>
      <c r="J1468" s="2">
        <f t="shared" si="244"/>
        <v>0.43833489999999997</v>
      </c>
      <c r="K1468" s="2">
        <f t="shared" si="253"/>
        <v>41.816940549999998</v>
      </c>
      <c r="L1468" s="2">
        <f t="shared" si="245"/>
        <v>2308.8095492622888</v>
      </c>
      <c r="M1468" s="1">
        <f t="shared" si="246"/>
        <v>6.9510100268496877E+25</v>
      </c>
      <c r="N1468" s="2">
        <f t="shared" si="254"/>
        <v>2252.668934662217</v>
      </c>
      <c r="O1468" s="2">
        <f t="shared" si="247"/>
        <v>41.763486849843758</v>
      </c>
      <c r="P1468" s="2">
        <f t="shared" si="248"/>
        <v>5.3453700156239847E-2</v>
      </c>
      <c r="Q1468" s="2">
        <f t="shared" si="249"/>
        <v>1.4871112042327812E-2</v>
      </c>
      <c r="R1468" s="2">
        <v>2604.1096685781499</v>
      </c>
      <c r="S1468" s="2">
        <f t="shared" si="250"/>
        <v>42.078296350047992</v>
      </c>
      <c r="T1468" s="2">
        <f t="shared" si="251"/>
        <v>-0.26135580004799408</v>
      </c>
      <c r="U1468" s="2">
        <f t="shared" si="252"/>
        <v>0.35551029709720139</v>
      </c>
    </row>
    <row r="1469" spans="1:21" x14ac:dyDescent="0.25">
      <c r="A1469">
        <v>1253039</v>
      </c>
      <c r="B1469" s="2">
        <v>0.45345999999999997</v>
      </c>
      <c r="C1469" s="2">
        <v>5.1399999999999996E-3</v>
      </c>
      <c r="D1469" s="2">
        <v>22.322900000000001</v>
      </c>
      <c r="E1469" s="2">
        <v>3.1145200000000001E-2</v>
      </c>
      <c r="F1469" s="2">
        <v>0.30168</v>
      </c>
      <c r="G1469" s="2">
        <v>0.26290000000000002</v>
      </c>
      <c r="H1469" s="2">
        <v>-0.10762099999999999</v>
      </c>
      <c r="I1469" s="2">
        <v>2.7865000000000001E-2</v>
      </c>
      <c r="J1469" s="2">
        <f t="shared" si="244"/>
        <v>0.32191020000000004</v>
      </c>
      <c r="K1469" s="2">
        <f t="shared" si="253"/>
        <v>41.897100690000002</v>
      </c>
      <c r="L1469" s="2">
        <f t="shared" si="245"/>
        <v>2395.6321787115548</v>
      </c>
      <c r="M1469" s="1">
        <f t="shared" si="246"/>
        <v>6.9541213578883989E+25</v>
      </c>
      <c r="N1469" s="2">
        <f t="shared" si="254"/>
        <v>2253.6772483819905</v>
      </c>
      <c r="O1469" s="2">
        <f t="shared" si="247"/>
        <v>41.764458601844261</v>
      </c>
      <c r="P1469" s="2">
        <f t="shared" si="248"/>
        <v>0.13264208815574108</v>
      </c>
      <c r="Q1469" s="2">
        <f t="shared" si="249"/>
        <v>0.16978261750792012</v>
      </c>
      <c r="R1469" s="2">
        <v>2605.3374934318658</v>
      </c>
      <c r="S1469" s="2">
        <f t="shared" si="250"/>
        <v>42.079319947278194</v>
      </c>
      <c r="T1469" s="2">
        <f t="shared" si="251"/>
        <v>-0.18221925727819155</v>
      </c>
      <c r="U1469" s="2">
        <f t="shared" si="252"/>
        <v>0.32041959597312947</v>
      </c>
    </row>
    <row r="1470" spans="1:21" x14ac:dyDescent="0.25">
      <c r="A1470">
        <v>1334302</v>
      </c>
      <c r="B1470" s="2">
        <v>0.45457999999999998</v>
      </c>
      <c r="C1470" s="2">
        <v>1.31E-3</v>
      </c>
      <c r="D1470" s="2">
        <v>22.581900000000001</v>
      </c>
      <c r="E1470" s="2">
        <v>4.7644499999999999E-2</v>
      </c>
      <c r="F1470" s="2">
        <v>-1.0444500000000001</v>
      </c>
      <c r="G1470" s="2">
        <v>0.52464999999999995</v>
      </c>
      <c r="H1470" s="2">
        <v>-3.2485E-2</v>
      </c>
      <c r="I1470" s="2">
        <v>3.9296999999999999E-2</v>
      </c>
      <c r="J1470" s="2">
        <f t="shared" si="244"/>
        <v>0.61159149999999995</v>
      </c>
      <c r="K1470" s="2">
        <f t="shared" si="253"/>
        <v>41.7230439</v>
      </c>
      <c r="L1470" s="2">
        <f t="shared" si="245"/>
        <v>2211.1020131784853</v>
      </c>
      <c r="M1470" s="1">
        <f t="shared" si="246"/>
        <v>6.9734858533330563E+25</v>
      </c>
      <c r="N1470" s="2">
        <f t="shared" si="254"/>
        <v>2259.9528539637822</v>
      </c>
      <c r="O1470" s="2">
        <f t="shared" si="247"/>
        <v>41.770496896009249</v>
      </c>
      <c r="P1470" s="2">
        <f t="shared" si="248"/>
        <v>-4.7452996009248238E-2</v>
      </c>
      <c r="Q1470" s="2">
        <f t="shared" si="249"/>
        <v>6.020109531886475E-3</v>
      </c>
      <c r="R1470" s="2">
        <v>2612.9801165517492</v>
      </c>
      <c r="S1470" s="2">
        <f t="shared" si="250"/>
        <v>42.085680524900098</v>
      </c>
      <c r="T1470" s="2">
        <f t="shared" si="251"/>
        <v>-0.36263662490009807</v>
      </c>
      <c r="U1470" s="2">
        <f t="shared" si="252"/>
        <v>0.35157699216348526</v>
      </c>
    </row>
    <row r="1471" spans="1:21" x14ac:dyDescent="0.25">
      <c r="A1471">
        <v>1306360</v>
      </c>
      <c r="B1471" s="2">
        <v>0.45477000000000001</v>
      </c>
      <c r="C1471" s="2">
        <v>1.31E-3</v>
      </c>
      <c r="D1471" s="2">
        <v>22.683199999999999</v>
      </c>
      <c r="E1471" s="2">
        <v>6.0312499999999998E-2</v>
      </c>
      <c r="F1471" s="2">
        <v>-0.60873299999999997</v>
      </c>
      <c r="G1471" s="2">
        <v>0.73219000000000001</v>
      </c>
      <c r="H1471" s="2">
        <v>-3.673E-3</v>
      </c>
      <c r="I1471" s="2">
        <v>5.1937999999999998E-2</v>
      </c>
      <c r="J1471" s="2">
        <f t="shared" si="244"/>
        <v>0.84444050000000004</v>
      </c>
      <c r="K1471" s="2">
        <f t="shared" si="253"/>
        <v>41.798212738999993</v>
      </c>
      <c r="L1471" s="2">
        <f t="shared" si="245"/>
        <v>2288.9828975720548</v>
      </c>
      <c r="M1471" s="1">
        <f t="shared" si="246"/>
        <v>6.9767717733675074E+25</v>
      </c>
      <c r="N1471" s="2">
        <f t="shared" si="254"/>
        <v>2261.0177481237388</v>
      </c>
      <c r="O1471" s="2">
        <f t="shared" si="247"/>
        <v>41.771519857020806</v>
      </c>
      <c r="P1471" s="2">
        <f t="shared" si="248"/>
        <v>2.6692881979187177E-2</v>
      </c>
      <c r="Q1471" s="2">
        <f t="shared" si="249"/>
        <v>9.992009173181405E-4</v>
      </c>
      <c r="R1471" s="2">
        <v>2614.277115430124</v>
      </c>
      <c r="S1471" s="2">
        <f t="shared" si="250"/>
        <v>42.086758106206076</v>
      </c>
      <c r="T1471" s="2">
        <f t="shared" si="251"/>
        <v>-0.28854536720608337</v>
      </c>
      <c r="U1471" s="2">
        <f t="shared" si="252"/>
        <v>0.11675892913425533</v>
      </c>
    </row>
    <row r="1472" spans="1:21" x14ac:dyDescent="0.25">
      <c r="A1472">
        <v>1345582</v>
      </c>
      <c r="B1472" s="2">
        <v>0.45884999999999998</v>
      </c>
      <c r="C1472" s="2">
        <v>5.1500000000000001E-3</v>
      </c>
      <c r="D1472" s="2">
        <v>22.371300000000002</v>
      </c>
      <c r="E1472" s="2">
        <v>5.4727100000000001E-2</v>
      </c>
      <c r="F1472" s="2">
        <v>0.83591000000000004</v>
      </c>
      <c r="G1472" s="2">
        <v>1.4269499999999999</v>
      </c>
      <c r="H1472" s="2">
        <v>-0.10434499999999999</v>
      </c>
      <c r="I1472" s="2">
        <v>4.8840000000000001E-2</v>
      </c>
      <c r="J1472" s="2">
        <f t="shared" si="244"/>
        <v>1.5305171</v>
      </c>
      <c r="K1472" s="2">
        <f t="shared" si="253"/>
        <v>42.013778620000004</v>
      </c>
      <c r="L1472" s="2">
        <f t="shared" si="245"/>
        <v>2527.8757516406154</v>
      </c>
      <c r="M1472" s="1">
        <f t="shared" si="246"/>
        <v>7.0473934628837719E+25</v>
      </c>
      <c r="N1472" s="2">
        <f t="shared" si="254"/>
        <v>2283.9046790117886</v>
      </c>
      <c r="O1472" s="2">
        <f t="shared" si="247"/>
        <v>41.793389871242397</v>
      </c>
      <c r="P1472" s="2">
        <f t="shared" si="248"/>
        <v>0.22038874875760683</v>
      </c>
      <c r="Q1472" s="2">
        <f t="shared" si="249"/>
        <v>2.0734924868151181E-2</v>
      </c>
      <c r="R1472" s="2">
        <v>2642.1621517897179</v>
      </c>
      <c r="S1472" s="2">
        <f t="shared" si="250"/>
        <v>42.109797335632777</v>
      </c>
      <c r="T1472" s="2">
        <f t="shared" si="251"/>
        <v>-9.6018715632773421E-2</v>
      </c>
      <c r="U1472" s="2">
        <f t="shared" si="252"/>
        <v>3.9358216696139831E-3</v>
      </c>
    </row>
    <row r="1473" spans="1:21" x14ac:dyDescent="0.25">
      <c r="A1473">
        <v>380199</v>
      </c>
      <c r="B1473" s="2">
        <v>0.46063999999999999</v>
      </c>
      <c r="C1473" s="2">
        <v>1.0070000000000001E-2</v>
      </c>
      <c r="D1473" s="2">
        <v>22.4803</v>
      </c>
      <c r="E1473" s="2">
        <v>4.3350300000000001E-2</v>
      </c>
      <c r="F1473" s="2">
        <v>1.7785299999999999</v>
      </c>
      <c r="G1473" s="2">
        <v>0.50792999999999999</v>
      </c>
      <c r="H1473" s="2">
        <v>-5.1565E-2</v>
      </c>
      <c r="I1473" s="2">
        <v>3.5860999999999997E-2</v>
      </c>
      <c r="J1473" s="2">
        <f t="shared" si="244"/>
        <v>0.58714129999999998</v>
      </c>
      <c r="K1473" s="2">
        <f t="shared" si="253"/>
        <v>42.096142360000002</v>
      </c>
      <c r="L1473" s="2">
        <f t="shared" si="245"/>
        <v>2625.5994455578402</v>
      </c>
      <c r="M1473" s="1">
        <f t="shared" si="246"/>
        <v>7.0784136259130252E+25</v>
      </c>
      <c r="N1473" s="2">
        <f t="shared" si="254"/>
        <v>2293.9576292066863</v>
      </c>
      <c r="O1473" s="2">
        <f t="shared" si="247"/>
        <v>41.802926959779882</v>
      </c>
      <c r="P1473" s="2">
        <f t="shared" si="248"/>
        <v>0.29321540022012016</v>
      </c>
      <c r="Q1473" s="2">
        <f t="shared" si="249"/>
        <v>0.24939531619383776</v>
      </c>
      <c r="R1473" s="2">
        <v>2654.4162961217044</v>
      </c>
      <c r="S1473" s="2">
        <f t="shared" si="250"/>
        <v>42.119845174651445</v>
      </c>
      <c r="T1473" s="2">
        <f t="shared" si="251"/>
        <v>-2.3702814651443305E-2</v>
      </c>
      <c r="U1473" s="2">
        <f t="shared" si="252"/>
        <v>1.6297259498597051E-3</v>
      </c>
    </row>
    <row r="1474" spans="1:21" x14ac:dyDescent="0.25">
      <c r="A1474">
        <v>510597</v>
      </c>
      <c r="B1474" s="2">
        <v>0.46104000000000001</v>
      </c>
      <c r="C1474" s="2">
        <v>1.0070000000000001E-2</v>
      </c>
      <c r="D1474" s="2">
        <v>22.3935</v>
      </c>
      <c r="E1474" s="2">
        <v>5.3141800000000003E-2</v>
      </c>
      <c r="F1474" s="2">
        <v>1.61547</v>
      </c>
      <c r="G1474" s="2">
        <v>0.56108999999999998</v>
      </c>
      <c r="H1474" s="2">
        <v>-9.5981999999999998E-2</v>
      </c>
      <c r="I1474" s="2">
        <v>4.2001999999999998E-2</v>
      </c>
      <c r="J1474" s="2">
        <f t="shared" si="244"/>
        <v>0.65623379999999998</v>
      </c>
      <c r="K1474" s="2">
        <f t="shared" si="253"/>
        <v>42.12439775</v>
      </c>
      <c r="L1474" s="2">
        <f t="shared" si="245"/>
        <v>2659.9872196734368</v>
      </c>
      <c r="M1474" s="1">
        <f t="shared" si="246"/>
        <v>7.0853485518115164E+25</v>
      </c>
      <c r="N1474" s="2">
        <f t="shared" si="254"/>
        <v>2296.205085630339</v>
      </c>
      <c r="O1474" s="2">
        <f t="shared" si="247"/>
        <v>41.805053372418705</v>
      </c>
      <c r="P1474" s="2">
        <f t="shared" si="248"/>
        <v>0.31934437758129519</v>
      </c>
      <c r="Q1474" s="2">
        <f t="shared" si="249"/>
        <v>0.23681071976737156</v>
      </c>
      <c r="R1474" s="2">
        <v>2657.1563376655345</v>
      </c>
      <c r="S1474" s="2">
        <f t="shared" si="250"/>
        <v>42.122085537553872</v>
      </c>
      <c r="T1474" s="2">
        <f t="shared" si="251"/>
        <v>2.3122124461281146E-3</v>
      </c>
      <c r="U1474" s="2">
        <f t="shared" si="252"/>
        <v>1.2414758572003598E-5</v>
      </c>
    </row>
    <row r="1475" spans="1:21" x14ac:dyDescent="0.25">
      <c r="A1475" t="s">
        <v>58</v>
      </c>
      <c r="B1475" s="2">
        <v>0.46163999999999999</v>
      </c>
      <c r="C1475" s="2">
        <v>1.58E-3</v>
      </c>
      <c r="D1475" s="2">
        <v>22.7026</v>
      </c>
      <c r="E1475" s="2">
        <v>2.4274799999999999E-2</v>
      </c>
      <c r="F1475" s="2">
        <v>-0.74473500000000004</v>
      </c>
      <c r="G1475" s="2">
        <v>0.10714</v>
      </c>
      <c r="H1475" s="2">
        <v>-5.5792000000000001E-2</v>
      </c>
      <c r="I1475" s="2">
        <v>2.4018999999999999E-2</v>
      </c>
      <c r="J1475" s="2">
        <f t="shared" si="244"/>
        <v>0.15543380000000001</v>
      </c>
      <c r="K1475" s="2">
        <f t="shared" si="253"/>
        <v>41.960752915</v>
      </c>
      <c r="L1475" s="2">
        <f t="shared" si="245"/>
        <v>2466.8945357285716</v>
      </c>
      <c r="M1475" s="1">
        <f t="shared" si="246"/>
        <v>7.095753024522103E+25</v>
      </c>
      <c r="N1475" s="2">
        <f t="shared" si="254"/>
        <v>2299.5769455997743</v>
      </c>
      <c r="O1475" s="2">
        <f t="shared" si="247"/>
        <v>41.808239729890147</v>
      </c>
      <c r="P1475" s="2">
        <f t="shared" si="248"/>
        <v>0.15251318510985357</v>
      </c>
      <c r="Q1475" s="2">
        <f t="shared" si="249"/>
        <v>0.96277289001860256</v>
      </c>
      <c r="R1475" s="2">
        <v>2661.2675529083513</v>
      </c>
      <c r="S1475" s="2">
        <f t="shared" si="250"/>
        <v>42.125442694648243</v>
      </c>
      <c r="T1475" s="2">
        <f t="shared" si="251"/>
        <v>-0.16468977964824205</v>
      </c>
      <c r="U1475" s="2">
        <f t="shared" si="252"/>
        <v>1.1226447963217374</v>
      </c>
    </row>
    <row r="1476" spans="1:21" x14ac:dyDescent="0.25">
      <c r="A1476" t="s">
        <v>59</v>
      </c>
      <c r="B1476" s="2">
        <v>0.46643000000000001</v>
      </c>
      <c r="C1476" s="2">
        <v>1.58E-3</v>
      </c>
      <c r="D1476" s="2">
        <v>23.531600000000001</v>
      </c>
      <c r="E1476" s="2">
        <v>3.5102899999999999E-2</v>
      </c>
      <c r="F1476" s="2">
        <v>0.35918</v>
      </c>
      <c r="G1476" s="2">
        <v>0.33294000000000001</v>
      </c>
      <c r="H1476" s="2">
        <v>0.1162</v>
      </c>
      <c r="I1476" s="2">
        <v>4.267E-2</v>
      </c>
      <c r="J1476" s="2">
        <f t="shared" si="244"/>
        <v>0.41071289999999999</v>
      </c>
      <c r="K1476" s="2">
        <f t="shared" si="253"/>
        <v>42.413693460000005</v>
      </c>
      <c r="L1476" s="2">
        <f t="shared" si="245"/>
        <v>3039.0559244234987</v>
      </c>
      <c r="M1476" s="1">
        <f t="shared" si="246"/>
        <v>7.1789048567942397E+25</v>
      </c>
      <c r="N1476" s="2">
        <f t="shared" si="254"/>
        <v>2326.5246192034879</v>
      </c>
      <c r="O1476" s="2">
        <f t="shared" si="247"/>
        <v>41.833538262914345</v>
      </c>
      <c r="P1476" s="2">
        <f t="shared" si="248"/>
        <v>0.58015519708565932</v>
      </c>
      <c r="Q1476" s="2">
        <f t="shared" si="249"/>
        <v>1.9953160070934828</v>
      </c>
      <c r="R1476" s="2">
        <v>2694.1382435426153</v>
      </c>
      <c r="S1476" s="2">
        <f t="shared" si="250"/>
        <v>42.152099383934321</v>
      </c>
      <c r="T1476" s="2">
        <f t="shared" si="251"/>
        <v>0.26159407606568408</v>
      </c>
      <c r="U1476" s="2">
        <f t="shared" si="252"/>
        <v>0.40567581973909567</v>
      </c>
    </row>
    <row r="1477" spans="1:21" x14ac:dyDescent="0.25">
      <c r="A1477">
        <v>215</v>
      </c>
      <c r="B1477" s="2">
        <v>0.46654000000000001</v>
      </c>
      <c r="C1477" s="2">
        <v>1.58E-3</v>
      </c>
      <c r="D1477" s="2">
        <v>22.454999999999998</v>
      </c>
      <c r="E1477" s="2">
        <v>3.3259999999999998E-2</v>
      </c>
      <c r="F1477" s="2">
        <v>0.97228000000000003</v>
      </c>
      <c r="G1477" s="2">
        <v>0.31456000000000001</v>
      </c>
      <c r="H1477" s="2">
        <v>-9.8309999999999995E-2</v>
      </c>
      <c r="I1477" s="2">
        <v>3.0179000000000001E-2</v>
      </c>
      <c r="J1477" s="2">
        <f t="shared" si="244"/>
        <v>0.37799900000000003</v>
      </c>
      <c r="K1477" s="2">
        <f t="shared" si="253"/>
        <v>42.098635459999997</v>
      </c>
      <c r="L1477" s="2">
        <f t="shared" si="245"/>
        <v>2628.6156667633641</v>
      </c>
      <c r="M1477" s="1">
        <f t="shared" si="246"/>
        <v>7.1808162612720437E+25</v>
      </c>
      <c r="N1477" s="2">
        <f t="shared" si="254"/>
        <v>2327.144063208329</v>
      </c>
      <c r="O1477" s="2">
        <f t="shared" si="247"/>
        <v>41.83411634685865</v>
      </c>
      <c r="P1477" s="2">
        <f t="shared" si="248"/>
        <v>0.26451911314134691</v>
      </c>
      <c r="Q1477" s="2">
        <f t="shared" si="249"/>
        <v>0.48970305585023655</v>
      </c>
      <c r="R1477" s="2">
        <v>2694.894133590195</v>
      </c>
      <c r="S1477" s="2">
        <f t="shared" si="250"/>
        <v>42.152708545015145</v>
      </c>
      <c r="T1477" s="2">
        <f t="shared" si="251"/>
        <v>-5.4073085015147626E-2</v>
      </c>
      <c r="U1477" s="2">
        <f t="shared" si="252"/>
        <v>2.0463550806803621E-2</v>
      </c>
    </row>
    <row r="1478" spans="1:21" x14ac:dyDescent="0.25">
      <c r="A1478" t="s">
        <v>61</v>
      </c>
      <c r="B1478" s="2">
        <v>0.46842</v>
      </c>
      <c r="C1478" s="2">
        <v>1.0070000000000001E-2</v>
      </c>
      <c r="D1478" s="2">
        <v>22.372599999999998</v>
      </c>
      <c r="E1478" s="2">
        <v>2.5255699999999999E-2</v>
      </c>
      <c r="F1478" s="2">
        <v>1.5369200000000001</v>
      </c>
      <c r="G1478" s="2">
        <v>0.12203</v>
      </c>
      <c r="H1478" s="2">
        <v>-6.8907999999999997E-2</v>
      </c>
      <c r="I1478" s="2">
        <v>2.6473E-2</v>
      </c>
      <c r="J1478" s="2">
        <f t="shared" si="244"/>
        <v>0.17375869999999999</v>
      </c>
      <c r="K1478" s="2">
        <f t="shared" si="253"/>
        <v>42.007209279999998</v>
      </c>
      <c r="L1478" s="2">
        <f t="shared" si="245"/>
        <v>2520.2397435548851</v>
      </c>
      <c r="M1478" s="1">
        <f t="shared" si="246"/>
        <v>7.2134968000830755E+25</v>
      </c>
      <c r="N1478" s="2">
        <f t="shared" si="254"/>
        <v>2337.7351045481155</v>
      </c>
      <c r="O1478" s="2">
        <f t="shared" si="247"/>
        <v>41.843976492318383</v>
      </c>
      <c r="P1478" s="2">
        <f t="shared" si="248"/>
        <v>0.16323278768161487</v>
      </c>
      <c r="Q1478" s="2">
        <f t="shared" si="249"/>
        <v>0.88251415050096915</v>
      </c>
      <c r="R1478" s="2">
        <v>2707.8201156546593</v>
      </c>
      <c r="S1478" s="2">
        <f t="shared" si="250"/>
        <v>42.163099050853184</v>
      </c>
      <c r="T1478" s="2">
        <f t="shared" si="251"/>
        <v>-0.15588977085318589</v>
      </c>
      <c r="U1478" s="2">
        <f t="shared" si="252"/>
        <v>0.80490035690018213</v>
      </c>
    </row>
    <row r="1479" spans="1:21" x14ac:dyDescent="0.25">
      <c r="A1479">
        <v>1339149</v>
      </c>
      <c r="B1479" s="2">
        <v>0.46887000000000001</v>
      </c>
      <c r="C1479" s="2">
        <v>1.32E-3</v>
      </c>
      <c r="D1479" s="2">
        <v>22.608799999999999</v>
      </c>
      <c r="E1479" s="2">
        <v>5.3384300000000003E-2</v>
      </c>
      <c r="F1479" s="2">
        <v>-0.26307799999999998</v>
      </c>
      <c r="G1479" s="2">
        <v>0.50505</v>
      </c>
      <c r="H1479" s="2">
        <v>1.6029999999999999E-2</v>
      </c>
      <c r="I1479" s="2">
        <v>4.2005000000000001E-2</v>
      </c>
      <c r="J1479" s="2">
        <f t="shared" ref="J1479:J1542" si="255">PeakMagnitudeError+StretchError+ColorError</f>
        <v>0.60043930000000001</v>
      </c>
      <c r="K1479" s="2">
        <f t="shared" si="253"/>
        <v>41.712953634000002</v>
      </c>
      <c r="L1479" s="2">
        <f t="shared" ref="L1479:L1542" si="256">10^((ObservedDistanceModuli-25)/5)</f>
        <v>2200.8514330756971</v>
      </c>
      <c r="M1479" s="1">
        <f t="shared" ref="M1479:M1542" si="257">-(RedShift*Age*(-2*InitialTangentVelocity+UniverseAcceleration*Age))/(2+RedShift)*(1+RedShift)</f>
        <v>7.2213228808508435E+25</v>
      </c>
      <c r="N1479" s="2">
        <f t="shared" si="254"/>
        <v>2340.2713645963113</v>
      </c>
      <c r="O1479" s="2">
        <f t="shared" ref="O1479:O1542" si="258">(LOG10(T2LuminousDistance)*5+25)</f>
        <v>41.846331093276703</v>
      </c>
      <c r="P1479" s="2">
        <f t="shared" ref="P1479:P1542" si="259">ObservedDistanceModuli-T2DistanceModuli</f>
        <v>-0.13337745927670142</v>
      </c>
      <c r="Q1479" s="2">
        <f t="shared" ref="Q1479:Q1542" si="260">(ObservedDistanceModuli-T2DistanceModuli)^2/TotalError^2</f>
        <v>4.934312610636634E-2</v>
      </c>
      <c r="R1479" s="2">
        <v>2710.9160980076617</v>
      </c>
      <c r="S1479" s="2">
        <f t="shared" ref="S1479:S1542" si="261">(LOG10(ΛCDMLuminousDistance)*5+25)</f>
        <v>42.165580382560925</v>
      </c>
      <c r="T1479" s="2">
        <f t="shared" ref="T1479:T1542" si="262">ObservedDistanceModuli-ΛCDMDistanceModuli</f>
        <v>-0.45262674856092389</v>
      </c>
      <c r="U1479" s="2">
        <f t="shared" ref="U1479:U1542" si="263">(ObservedDistanceModuli-ΛCDMDistanceModuli)^2/TotalError^2</f>
        <v>0.56825362019521286</v>
      </c>
    </row>
    <row r="1480" spans="1:21" x14ac:dyDescent="0.25">
      <c r="A1480" t="s">
        <v>62</v>
      </c>
      <c r="B1480" s="2">
        <v>0.47042</v>
      </c>
      <c r="C1480" s="2">
        <v>1.58E-3</v>
      </c>
      <c r="D1480" s="2">
        <v>23.502700000000001</v>
      </c>
      <c r="E1480" s="2">
        <v>2.9145500000000001E-2</v>
      </c>
      <c r="F1480" s="2">
        <v>0.43812000000000001</v>
      </c>
      <c r="G1480" s="2">
        <v>0.22492999999999999</v>
      </c>
      <c r="H1480" s="2">
        <v>0.15107000000000001</v>
      </c>
      <c r="I1480" s="2">
        <v>3.4133999999999998E-2</v>
      </c>
      <c r="J1480" s="2">
        <f t="shared" si="255"/>
        <v>0.28820950000000001</v>
      </c>
      <c r="K1480" s="2">
        <f t="shared" si="253"/>
        <v>42.287254539999999</v>
      </c>
      <c r="L1480" s="2">
        <f t="shared" si="256"/>
        <v>2867.1532585380191</v>
      </c>
      <c r="M1480" s="1">
        <f t="shared" si="257"/>
        <v>7.2482900419013131E+25</v>
      </c>
      <c r="N1480" s="2">
        <f t="shared" si="254"/>
        <v>2349.0108263032826</v>
      </c>
      <c r="O1480" s="2">
        <f t="shared" si="258"/>
        <v>41.854425091961545</v>
      </c>
      <c r="P1480" s="2">
        <f t="shared" si="259"/>
        <v>0.43282944803845425</v>
      </c>
      <c r="Q1480" s="2">
        <f t="shared" si="260"/>
        <v>2.2553659406576356</v>
      </c>
      <c r="R1480" s="2">
        <v>2721.5859326956247</v>
      </c>
      <c r="S1480" s="2">
        <f t="shared" si="261"/>
        <v>42.174110257488017</v>
      </c>
      <c r="T1480" s="2">
        <f t="shared" si="262"/>
        <v>0.11314428251198194</v>
      </c>
      <c r="U1480" s="2">
        <f t="shared" si="263"/>
        <v>0.15411632397642155</v>
      </c>
    </row>
    <row r="1481" spans="1:21" x14ac:dyDescent="0.25">
      <c r="A1481" t="s">
        <v>60</v>
      </c>
      <c r="B1481" s="2">
        <v>0.47065000000000001</v>
      </c>
      <c r="C1481" s="2">
        <v>1.0070000000000001E-2</v>
      </c>
      <c r="D1481" s="2">
        <v>22.7669</v>
      </c>
      <c r="E1481" s="2">
        <v>2.72552E-2</v>
      </c>
      <c r="F1481" s="2">
        <v>-1.3881399999999999</v>
      </c>
      <c r="G1481" s="2">
        <v>0.10564999999999999</v>
      </c>
      <c r="H1481" s="2">
        <v>-8.6916999999999994E-2</v>
      </c>
      <c r="I1481" s="2">
        <v>3.1035E-2</v>
      </c>
      <c r="J1481" s="2">
        <f t="shared" si="255"/>
        <v>0.16394020000000001</v>
      </c>
      <c r="K1481" s="2">
        <f t="shared" si="253"/>
        <v>42.027893629999994</v>
      </c>
      <c r="L1481" s="2">
        <f t="shared" si="256"/>
        <v>2544.3609760746754</v>
      </c>
      <c r="M1481" s="1">
        <f t="shared" si="257"/>
        <v>7.2522930272577749E+25</v>
      </c>
      <c r="N1481" s="2">
        <f t="shared" si="254"/>
        <v>2350.3081055078269</v>
      </c>
      <c r="O1481" s="2">
        <f t="shared" si="258"/>
        <v>41.855623991679806</v>
      </c>
      <c r="P1481" s="2">
        <f t="shared" si="259"/>
        <v>0.17226963832018782</v>
      </c>
      <c r="Q1481" s="2">
        <f t="shared" si="260"/>
        <v>1.1041969995517436</v>
      </c>
      <c r="R1481" s="2">
        <v>2723.1699763348765</v>
      </c>
      <c r="S1481" s="2">
        <f t="shared" si="261"/>
        <v>42.175373751100082</v>
      </c>
      <c r="T1481" s="2">
        <f t="shared" si="262"/>
        <v>-0.14748012110008801</v>
      </c>
      <c r="U1481" s="2">
        <f t="shared" si="263"/>
        <v>0.80927486118882541</v>
      </c>
    </row>
    <row r="1482" spans="1:21" x14ac:dyDescent="0.25">
      <c r="A1482">
        <v>370367</v>
      </c>
      <c r="B1482" s="2">
        <v>0.47162999999999999</v>
      </c>
      <c r="C1482" s="2">
        <v>1.58E-3</v>
      </c>
      <c r="D1482" s="2">
        <v>22.497299999999999</v>
      </c>
      <c r="E1482" s="2">
        <v>4.4251699999999998E-2</v>
      </c>
      <c r="F1482" s="2">
        <v>2.7883800000000001</v>
      </c>
      <c r="G1482" s="2">
        <v>0.61278999999999995</v>
      </c>
      <c r="H1482" s="2">
        <v>-2.3633000000000001E-2</v>
      </c>
      <c r="I1482" s="2">
        <v>3.8491999999999998E-2</v>
      </c>
      <c r="J1482" s="2">
        <f t="shared" si="255"/>
        <v>0.69553369999999992</v>
      </c>
      <c r="K1482" s="2">
        <f t="shared" si="253"/>
        <v>42.174163149999998</v>
      </c>
      <c r="L1482" s="2">
        <f t="shared" si="256"/>
        <v>2721.6522256262265</v>
      </c>
      <c r="M1482" s="1">
        <f t="shared" si="257"/>
        <v>7.2693532953651597E+25</v>
      </c>
      <c r="N1482" s="2">
        <f t="shared" si="254"/>
        <v>2355.8369618659772</v>
      </c>
      <c r="O1482" s="2">
        <f t="shared" si="258"/>
        <v>41.860726156780729</v>
      </c>
      <c r="P1482" s="2">
        <f t="shared" si="259"/>
        <v>0.31343699321926977</v>
      </c>
      <c r="Q1482" s="2">
        <f t="shared" si="260"/>
        <v>0.20307859518661722</v>
      </c>
      <c r="R1482" s="2">
        <v>2729.9216300144171</v>
      </c>
      <c r="S1482" s="2">
        <f t="shared" si="261"/>
        <v>42.180750897949522</v>
      </c>
      <c r="T1482" s="2">
        <f t="shared" si="262"/>
        <v>-6.5877479495242142E-3</v>
      </c>
      <c r="U1482" s="2">
        <f t="shared" si="263"/>
        <v>8.9709326139250702E-5</v>
      </c>
    </row>
    <row r="1483" spans="1:21" x14ac:dyDescent="0.25">
      <c r="A1483">
        <v>1316437</v>
      </c>
      <c r="B1483" s="2">
        <v>0.47204000000000002</v>
      </c>
      <c r="C1483" s="2">
        <v>5.1500000000000001E-3</v>
      </c>
      <c r="D1483" s="2">
        <v>22.894500000000001</v>
      </c>
      <c r="E1483" s="2">
        <v>5.9030600000000003E-2</v>
      </c>
      <c r="F1483" s="2">
        <v>-5.1799999999999997E-3</v>
      </c>
      <c r="G1483" s="2">
        <v>0.60560000000000003</v>
      </c>
      <c r="H1483" s="2">
        <v>3.0698E-2</v>
      </c>
      <c r="I1483" s="2">
        <v>4.4867999999999998E-2</v>
      </c>
      <c r="J1483" s="2">
        <f t="shared" si="255"/>
        <v>0.70949860000000009</v>
      </c>
      <c r="K1483" s="2">
        <f t="shared" si="253"/>
        <v>41.990653800000004</v>
      </c>
      <c r="L1483" s="2">
        <f t="shared" si="256"/>
        <v>2501.0982940899426</v>
      </c>
      <c r="M1483" s="1">
        <f t="shared" si="257"/>
        <v>7.2764927090702301E+25</v>
      </c>
      <c r="N1483" s="2">
        <f t="shared" si="254"/>
        <v>2358.150688274512</v>
      </c>
      <c r="O1483" s="2">
        <f t="shared" si="258"/>
        <v>41.862857767567874</v>
      </c>
      <c r="P1483" s="2">
        <f t="shared" si="259"/>
        <v>0.12779603243212989</v>
      </c>
      <c r="Q1483" s="2">
        <f t="shared" si="260"/>
        <v>3.2443795560551006E-2</v>
      </c>
      <c r="R1483" s="2">
        <v>2732.747382234727</v>
      </c>
      <c r="S1483" s="2">
        <f t="shared" si="261"/>
        <v>42.182997434767358</v>
      </c>
      <c r="T1483" s="2">
        <f t="shared" si="262"/>
        <v>-0.19234363476735439</v>
      </c>
      <c r="U1483" s="2">
        <f t="shared" si="263"/>
        <v>7.3494112845407591E-2</v>
      </c>
    </row>
    <row r="1484" spans="1:21" x14ac:dyDescent="0.25">
      <c r="A1484" t="s">
        <v>63</v>
      </c>
      <c r="B1484" s="2">
        <v>0.47565000000000002</v>
      </c>
      <c r="C1484" s="2">
        <v>1.5900000000000001E-3</v>
      </c>
      <c r="D1484" s="2">
        <v>22.445799999999998</v>
      </c>
      <c r="E1484" s="2">
        <v>2.56358E-2</v>
      </c>
      <c r="F1484" s="2">
        <v>-1.0366999999999999E-2</v>
      </c>
      <c r="G1484" s="2">
        <v>0.12199</v>
      </c>
      <c r="H1484" s="2">
        <v>-0.11469500000000001</v>
      </c>
      <c r="I1484" s="2">
        <v>2.4568E-2</v>
      </c>
      <c r="J1484" s="2">
        <f t="shared" si="255"/>
        <v>0.17219380000000001</v>
      </c>
      <c r="K1484" s="2">
        <f t="shared" si="253"/>
        <v>41.996271401000001</v>
      </c>
      <c r="L1484" s="2">
        <f t="shared" si="256"/>
        <v>2507.577014152117</v>
      </c>
      <c r="M1484" s="1">
        <f t="shared" si="257"/>
        <v>7.3394040483789198E+25</v>
      </c>
      <c r="N1484" s="2">
        <f t="shared" si="254"/>
        <v>2378.538864834647</v>
      </c>
      <c r="O1484" s="2">
        <f t="shared" si="258"/>
        <v>41.881551260480947</v>
      </c>
      <c r="P1484" s="2">
        <f t="shared" si="259"/>
        <v>0.11472014051905433</v>
      </c>
      <c r="Q1484" s="2">
        <f t="shared" si="260"/>
        <v>0.44385827412636475</v>
      </c>
      <c r="R1484" s="2">
        <v>2757.6552492495266</v>
      </c>
      <c r="S1484" s="2">
        <f t="shared" si="261"/>
        <v>42.202699857590972</v>
      </c>
      <c r="T1484" s="2">
        <f t="shared" si="262"/>
        <v>-0.2064284565909702</v>
      </c>
      <c r="U1484" s="2">
        <f t="shared" si="263"/>
        <v>1.4371566557250368</v>
      </c>
    </row>
    <row r="1485" spans="1:21" x14ac:dyDescent="0.25">
      <c r="A1485">
        <v>370329</v>
      </c>
      <c r="B1485" s="2">
        <v>0.47786000000000001</v>
      </c>
      <c r="C1485" s="2">
        <v>1.5900000000000001E-3</v>
      </c>
      <c r="D1485" s="2">
        <v>22.534099999999999</v>
      </c>
      <c r="E1485" s="2">
        <v>5.5677400000000002E-2</v>
      </c>
      <c r="F1485" s="2">
        <v>0.29533999999999999</v>
      </c>
      <c r="G1485" s="2">
        <v>0.61424999999999996</v>
      </c>
      <c r="H1485" s="2">
        <v>-0.191584</v>
      </c>
      <c r="I1485" s="2">
        <v>4.2569999999999997E-2</v>
      </c>
      <c r="J1485" s="2">
        <f t="shared" si="255"/>
        <v>0.71249739999999995</v>
      </c>
      <c r="K1485" s="2">
        <f t="shared" si="253"/>
        <v>42.3701729</v>
      </c>
      <c r="L1485" s="2">
        <f t="shared" si="256"/>
        <v>2978.7535984539427</v>
      </c>
      <c r="M1485" s="1">
        <f t="shared" si="257"/>
        <v>7.3779615523643055E+25</v>
      </c>
      <c r="N1485" s="2">
        <f t="shared" si="254"/>
        <v>2391.0345008775371</v>
      </c>
      <c r="O1485" s="2">
        <f t="shared" si="258"/>
        <v>41.892929213562212</v>
      </c>
      <c r="P1485" s="2">
        <f t="shared" si="259"/>
        <v>0.47724368643778803</v>
      </c>
      <c r="Q1485" s="2">
        <f t="shared" si="260"/>
        <v>0.44865634671780646</v>
      </c>
      <c r="R1485" s="2">
        <v>2772.9278323024196</v>
      </c>
      <c r="S1485" s="2">
        <f t="shared" si="261"/>
        <v>42.214692834292705</v>
      </c>
      <c r="T1485" s="2">
        <f t="shared" si="262"/>
        <v>0.15548006570729456</v>
      </c>
      <c r="U1485" s="2">
        <f t="shared" si="263"/>
        <v>4.761928423312195E-2</v>
      </c>
    </row>
    <row r="1486" spans="1:21" x14ac:dyDescent="0.25">
      <c r="A1486">
        <v>310146</v>
      </c>
      <c r="B1486" s="2">
        <v>0.47941</v>
      </c>
      <c r="C1486" s="2">
        <v>1.008E-2</v>
      </c>
      <c r="D1486" s="2">
        <v>22.253499999999999</v>
      </c>
      <c r="E1486" s="2">
        <v>4.8772000000000003E-2</v>
      </c>
      <c r="F1486" s="2">
        <v>0.73728000000000005</v>
      </c>
      <c r="G1486" s="2">
        <v>0.45090999999999998</v>
      </c>
      <c r="H1486" s="2">
        <v>-0.120877</v>
      </c>
      <c r="I1486" s="2">
        <v>4.0184999999999998E-2</v>
      </c>
      <c r="J1486" s="2">
        <f t="shared" si="255"/>
        <v>0.53986699999999999</v>
      </c>
      <c r="K1486" s="2">
        <f t="shared" si="253"/>
        <v>41.93322517</v>
      </c>
      <c r="L1486" s="2">
        <f t="shared" si="256"/>
        <v>2435.8191135484171</v>
      </c>
      <c r="M1486" s="1">
        <f t="shared" si="257"/>
        <v>7.405023984409715E+25</v>
      </c>
      <c r="N1486" s="2">
        <f t="shared" si="254"/>
        <v>2399.8048378112517</v>
      </c>
      <c r="O1486" s="2">
        <f t="shared" si="258"/>
        <v>41.900879622499716</v>
      </c>
      <c r="P1486" s="2">
        <f t="shared" si="259"/>
        <v>3.2345547500284511E-2</v>
      </c>
      <c r="Q1486" s="2">
        <f t="shared" si="260"/>
        <v>3.5896776436628581E-3</v>
      </c>
      <c r="R1486" s="2">
        <v>2783.650338168185</v>
      </c>
      <c r="S1486" s="2">
        <f t="shared" si="261"/>
        <v>42.223073407312555</v>
      </c>
      <c r="T1486" s="2">
        <f t="shared" si="262"/>
        <v>-0.2898482373125546</v>
      </c>
      <c r="U1486" s="2">
        <f t="shared" si="263"/>
        <v>0.28824897001513</v>
      </c>
    </row>
    <row r="1487" spans="1:21" x14ac:dyDescent="0.25">
      <c r="A1487">
        <v>1306537</v>
      </c>
      <c r="B1487" s="2">
        <v>0.47946</v>
      </c>
      <c r="C1487" s="2">
        <v>5.1500000000000001E-3</v>
      </c>
      <c r="D1487" s="2">
        <v>22.428599999999999</v>
      </c>
      <c r="E1487" s="2">
        <v>5.3312900000000003E-2</v>
      </c>
      <c r="F1487" s="2">
        <v>1.1207199999999999</v>
      </c>
      <c r="G1487" s="2">
        <v>0.45788000000000001</v>
      </c>
      <c r="H1487" s="2">
        <v>-8.6369000000000001E-2</v>
      </c>
      <c r="I1487" s="2">
        <v>3.5838000000000002E-2</v>
      </c>
      <c r="J1487" s="2">
        <f t="shared" si="255"/>
        <v>0.5470309000000001</v>
      </c>
      <c r="K1487" s="2">
        <f t="shared" si="253"/>
        <v>42.056680810000003</v>
      </c>
      <c r="L1487" s="2">
        <f t="shared" si="256"/>
        <v>2578.316108767136</v>
      </c>
      <c r="M1487" s="1">
        <f t="shared" si="257"/>
        <v>7.4058972379934402E+25</v>
      </c>
      <c r="N1487" s="2">
        <f t="shared" si="254"/>
        <v>2400.0878400242455</v>
      </c>
      <c r="O1487" s="2">
        <f t="shared" si="258"/>
        <v>41.901135683015781</v>
      </c>
      <c r="P1487" s="2">
        <f t="shared" si="259"/>
        <v>0.15554512698422229</v>
      </c>
      <c r="Q1487" s="2">
        <f t="shared" si="260"/>
        <v>8.0851689930123816E-2</v>
      </c>
      <c r="R1487" s="2">
        <v>2783.9963757360297</v>
      </c>
      <c r="S1487" s="2">
        <f t="shared" si="261"/>
        <v>42.223343327826839</v>
      </c>
      <c r="T1487" s="2">
        <f t="shared" si="262"/>
        <v>-0.16666251782683617</v>
      </c>
      <c r="U1487" s="2">
        <f t="shared" si="263"/>
        <v>9.2822264504845001E-2</v>
      </c>
    </row>
    <row r="1488" spans="1:21" x14ac:dyDescent="0.25">
      <c r="A1488">
        <v>560054</v>
      </c>
      <c r="B1488" s="2">
        <v>0.47987999999999997</v>
      </c>
      <c r="C1488" s="2">
        <v>1.5900000000000001E-3</v>
      </c>
      <c r="D1488" s="2">
        <v>22.455400000000001</v>
      </c>
      <c r="E1488" s="2">
        <v>8.0613900000000002E-2</v>
      </c>
      <c r="F1488" s="2">
        <v>1.6794899999999999</v>
      </c>
      <c r="G1488" s="2">
        <v>0.78549000000000002</v>
      </c>
      <c r="H1488" s="2">
        <v>-1.3152E-2</v>
      </c>
      <c r="I1488" s="2">
        <v>6.0467E-2</v>
      </c>
      <c r="J1488" s="2">
        <f t="shared" si="255"/>
        <v>0.92657090000000009</v>
      </c>
      <c r="K1488" s="2">
        <f t="shared" si="253"/>
        <v>41.936450789999995</v>
      </c>
      <c r="L1488" s="2">
        <f t="shared" si="256"/>
        <v>2439.4400968622476</v>
      </c>
      <c r="M1488" s="1">
        <f t="shared" si="257"/>
        <v>7.413233238475437E+25</v>
      </c>
      <c r="N1488" s="2">
        <f t="shared" si="254"/>
        <v>2402.4652758683355</v>
      </c>
      <c r="O1488" s="2">
        <f t="shared" si="258"/>
        <v>41.90328559646305</v>
      </c>
      <c r="P1488" s="2">
        <f t="shared" si="259"/>
        <v>3.3165193536945026E-2</v>
      </c>
      <c r="Q1488" s="2">
        <f t="shared" si="260"/>
        <v>1.2811729446748693E-3</v>
      </c>
      <c r="R1488" s="2">
        <v>2786.9034618093283</v>
      </c>
      <c r="S1488" s="2">
        <f t="shared" si="261"/>
        <v>42.225609625178201</v>
      </c>
      <c r="T1488" s="2">
        <f t="shared" si="262"/>
        <v>-0.28915883517820617</v>
      </c>
      <c r="U1488" s="2">
        <f t="shared" si="263"/>
        <v>9.7390281259048875E-2</v>
      </c>
    </row>
    <row r="1489" spans="1:21" x14ac:dyDescent="0.25">
      <c r="A1489" t="s">
        <v>65</v>
      </c>
      <c r="B1489" s="2">
        <v>0.48064000000000001</v>
      </c>
      <c r="C1489" s="2">
        <v>1.008E-2</v>
      </c>
      <c r="D1489" s="2">
        <v>22.6755</v>
      </c>
      <c r="E1489" s="2">
        <v>2.5565000000000001E-2</v>
      </c>
      <c r="F1489" s="2">
        <v>-0.21532299999999999</v>
      </c>
      <c r="G1489" s="2">
        <v>0.12525</v>
      </c>
      <c r="H1489" s="2">
        <v>-4.3171000000000001E-2</v>
      </c>
      <c r="I1489" s="2">
        <v>2.4022000000000002E-2</v>
      </c>
      <c r="J1489" s="2">
        <f t="shared" si="255"/>
        <v>0.17483700000000002</v>
      </c>
      <c r="K1489" s="2">
        <f t="shared" si="253"/>
        <v>41.971972749000003</v>
      </c>
      <c r="L1489" s="2">
        <f t="shared" si="256"/>
        <v>2479.6737798151548</v>
      </c>
      <c r="M1489" s="1">
        <f t="shared" si="257"/>
        <v>7.4265109500746465E+25</v>
      </c>
      <c r="N1489" s="2">
        <f t="shared" si="254"/>
        <v>2406.7682891466084</v>
      </c>
      <c r="O1489" s="2">
        <f t="shared" si="258"/>
        <v>41.907171403620751</v>
      </c>
      <c r="P1489" s="2">
        <f t="shared" si="259"/>
        <v>6.4801345379251529E-2</v>
      </c>
      <c r="Q1489" s="2">
        <f t="shared" si="260"/>
        <v>0.13737299076640896</v>
      </c>
      <c r="R1489" s="2">
        <v>2792.165585618171</v>
      </c>
      <c r="S1489" s="2">
        <f t="shared" si="261"/>
        <v>42.229705849819837</v>
      </c>
      <c r="T1489" s="2">
        <f t="shared" si="262"/>
        <v>-0.25773310081983425</v>
      </c>
      <c r="U1489" s="2">
        <f t="shared" si="263"/>
        <v>2.1730699481617632</v>
      </c>
    </row>
    <row r="1490" spans="1:21" x14ac:dyDescent="0.25">
      <c r="A1490" t="s">
        <v>64</v>
      </c>
      <c r="B1490" s="2">
        <v>0.48065000000000002</v>
      </c>
      <c r="C1490" s="2">
        <v>1.5900000000000001E-3</v>
      </c>
      <c r="D1490" s="2">
        <v>22.400500000000001</v>
      </c>
      <c r="E1490" s="2">
        <v>2.50143E-2</v>
      </c>
      <c r="F1490" s="2">
        <v>1.12022</v>
      </c>
      <c r="G1490" s="2">
        <v>0.11153</v>
      </c>
      <c r="H1490" s="2">
        <v>-6.4524999999999999E-2</v>
      </c>
      <c r="I1490" s="2">
        <v>2.4466999999999999E-2</v>
      </c>
      <c r="J1490" s="2">
        <f t="shared" si="255"/>
        <v>0.1610113</v>
      </c>
      <c r="K1490" s="2">
        <f t="shared" si="253"/>
        <v>41.96013559</v>
      </c>
      <c r="L1490" s="2">
        <f t="shared" si="256"/>
        <v>2466.1933252434815</v>
      </c>
      <c r="M1490" s="1">
        <f t="shared" si="257"/>
        <v>7.4266856829302361E+25</v>
      </c>
      <c r="N1490" s="2">
        <f t="shared" si="254"/>
        <v>2406.824916208594</v>
      </c>
      <c r="O1490" s="2">
        <f t="shared" si="258"/>
        <v>41.907222493979866</v>
      </c>
      <c r="P1490" s="2">
        <f t="shared" si="259"/>
        <v>5.2913096020134276E-2</v>
      </c>
      <c r="Q1490" s="2">
        <f t="shared" si="260"/>
        <v>0.10799748300621446</v>
      </c>
      <c r="R1490" s="2">
        <v>2792.2348385268019</v>
      </c>
      <c r="S1490" s="2">
        <f t="shared" si="261"/>
        <v>42.229759707268791</v>
      </c>
      <c r="T1490" s="2">
        <f t="shared" si="262"/>
        <v>-0.26962411726879054</v>
      </c>
      <c r="U1490" s="2">
        <f t="shared" si="263"/>
        <v>2.80417271679574</v>
      </c>
    </row>
    <row r="1491" spans="1:21" x14ac:dyDescent="0.25">
      <c r="A1491">
        <v>120044</v>
      </c>
      <c r="B1491" s="2">
        <v>0.48164000000000001</v>
      </c>
      <c r="C1491" s="2">
        <v>1.5900000000000001E-3</v>
      </c>
      <c r="D1491" s="2">
        <v>22.639800000000001</v>
      </c>
      <c r="E1491" s="2">
        <v>5.4357999999999997E-2</v>
      </c>
      <c r="F1491" s="2">
        <v>0.78103999999999996</v>
      </c>
      <c r="G1491" s="2">
        <v>0.63780000000000003</v>
      </c>
      <c r="H1491" s="2">
        <v>-0.146093</v>
      </c>
      <c r="I1491" s="2">
        <v>4.3707000000000003E-2</v>
      </c>
      <c r="J1491" s="2">
        <f t="shared" si="255"/>
        <v>0.7358650000000001</v>
      </c>
      <c r="K1491" s="2">
        <f t="shared" si="253"/>
        <v>42.40488397</v>
      </c>
      <c r="L1491" s="2">
        <f t="shared" si="256"/>
        <v>3026.7516929669464</v>
      </c>
      <c r="M1491" s="1">
        <f t="shared" si="257"/>
        <v>7.4439875920538612E+25</v>
      </c>
      <c r="N1491" s="2">
        <f t="shared" si="254"/>
        <v>2412.4320830868733</v>
      </c>
      <c r="O1491" s="2">
        <f t="shared" si="258"/>
        <v>41.912275477735534</v>
      </c>
      <c r="P1491" s="2">
        <f t="shared" si="259"/>
        <v>0.49260849226446624</v>
      </c>
      <c r="Q1491" s="2">
        <f t="shared" si="260"/>
        <v>0.4481335870862288</v>
      </c>
      <c r="R1491" s="2">
        <v>2799.0927313438096</v>
      </c>
      <c r="S1491" s="2">
        <f t="shared" si="261"/>
        <v>42.235086432387632</v>
      </c>
      <c r="T1491" s="2">
        <f t="shared" si="262"/>
        <v>0.16979753761236793</v>
      </c>
      <c r="U1491" s="2">
        <f t="shared" si="263"/>
        <v>5.3243485930088076E-2</v>
      </c>
    </row>
    <row r="1492" spans="1:21" x14ac:dyDescent="0.25">
      <c r="A1492" t="s">
        <v>66</v>
      </c>
      <c r="B1492" s="2">
        <v>0.48887999999999998</v>
      </c>
      <c r="C1492" s="2">
        <v>1.008E-2</v>
      </c>
      <c r="D1492" s="2">
        <v>22.605799999999999</v>
      </c>
      <c r="E1492" s="2">
        <v>2.7608899999999999E-2</v>
      </c>
      <c r="F1492" s="2">
        <v>0.54115999999999997</v>
      </c>
      <c r="G1492" s="2">
        <v>0.13866999999999999</v>
      </c>
      <c r="H1492" s="2">
        <v>-7.6919000000000001E-2</v>
      </c>
      <c r="I1492" s="2">
        <v>2.6207000000000001E-2</v>
      </c>
      <c r="J1492" s="2">
        <f t="shared" si="255"/>
        <v>0.19248589999999999</v>
      </c>
      <c r="K1492" s="2">
        <f t="shared" si="253"/>
        <v>42.119106989999999</v>
      </c>
      <c r="L1492" s="2">
        <f t="shared" si="256"/>
        <v>2653.5140897001934</v>
      </c>
      <c r="M1492" s="1">
        <f t="shared" si="257"/>
        <v>7.5707200697453044E+25</v>
      </c>
      <c r="N1492" s="2">
        <f t="shared" si="254"/>
        <v>2453.5032820069637</v>
      </c>
      <c r="O1492" s="2">
        <f t="shared" si="258"/>
        <v>41.948933216325983</v>
      </c>
      <c r="P1492" s="2">
        <f t="shared" si="259"/>
        <v>0.17017377367401565</v>
      </c>
      <c r="Q1492" s="2">
        <f t="shared" si="260"/>
        <v>0.7816051552612453</v>
      </c>
      <c r="R1492" s="2">
        <v>2849.3566524876856</v>
      </c>
      <c r="S1492" s="2">
        <f t="shared" si="261"/>
        <v>42.273734065279633</v>
      </c>
      <c r="T1492" s="2">
        <f t="shared" si="262"/>
        <v>-0.1546270752796346</v>
      </c>
      <c r="U1492" s="2">
        <f t="shared" si="263"/>
        <v>0.64531719711635216</v>
      </c>
    </row>
    <row r="1493" spans="1:21" x14ac:dyDescent="0.25">
      <c r="A1493">
        <v>1292145</v>
      </c>
      <c r="B1493" s="2">
        <v>0.49243999999999999</v>
      </c>
      <c r="C1493" s="2">
        <v>1.34E-3</v>
      </c>
      <c r="D1493" s="2">
        <v>23.2836</v>
      </c>
      <c r="E1493" s="2">
        <v>7.1911600000000006E-2</v>
      </c>
      <c r="F1493" s="2">
        <v>0.57864000000000004</v>
      </c>
      <c r="G1493" s="2">
        <v>0.66578000000000004</v>
      </c>
      <c r="H1493" s="2">
        <v>0.11219</v>
      </c>
      <c r="I1493" s="2">
        <v>6.0519999999999997E-2</v>
      </c>
      <c r="J1493" s="2">
        <f t="shared" si="255"/>
        <v>0.79821160000000002</v>
      </c>
      <c r="K1493" s="2">
        <f t="shared" si="253"/>
        <v>42.210505380000001</v>
      </c>
      <c r="L1493" s="2">
        <f t="shared" si="256"/>
        <v>2767.5856875367194</v>
      </c>
      <c r="M1493" s="1">
        <f t="shared" si="257"/>
        <v>7.6331653444861929E+25</v>
      </c>
      <c r="N1493" s="2">
        <f t="shared" si="254"/>
        <v>2473.7404173271379</v>
      </c>
      <c r="O1493" s="2">
        <f t="shared" si="258"/>
        <v>41.966770624328944</v>
      </c>
      <c r="P1493" s="2">
        <f t="shared" si="259"/>
        <v>0.24373475567105629</v>
      </c>
      <c r="Q1493" s="2">
        <f t="shared" si="260"/>
        <v>9.3239267935575812E-2</v>
      </c>
      <c r="R1493" s="2">
        <v>2874.1434897850318</v>
      </c>
      <c r="S1493" s="2">
        <f t="shared" si="261"/>
        <v>42.292542231075686</v>
      </c>
      <c r="T1493" s="2">
        <f t="shared" si="262"/>
        <v>-8.2036851075685036E-2</v>
      </c>
      <c r="U1493" s="2">
        <f t="shared" si="263"/>
        <v>1.0562869009847094E-2</v>
      </c>
    </row>
    <row r="1494" spans="1:21" x14ac:dyDescent="0.25">
      <c r="A1494">
        <v>1343208</v>
      </c>
      <c r="B1494" s="2">
        <v>0.49498999999999999</v>
      </c>
      <c r="C1494" s="2">
        <v>1.34E-3</v>
      </c>
      <c r="D1494" s="2">
        <v>22.786000000000001</v>
      </c>
      <c r="E1494" s="2">
        <v>3.4567300000000002E-2</v>
      </c>
      <c r="F1494" s="2">
        <v>-0.10244300000000001</v>
      </c>
      <c r="G1494" s="2">
        <v>0.36592999999999998</v>
      </c>
      <c r="H1494" s="2">
        <v>-1.0444999999999999E-2</v>
      </c>
      <c r="I1494" s="2">
        <v>3.0379E-2</v>
      </c>
      <c r="J1494" s="2">
        <f t="shared" si="255"/>
        <v>0.43087629999999999</v>
      </c>
      <c r="K1494" s="2">
        <f t="shared" si="253"/>
        <v>41.996633729000003</v>
      </c>
      <c r="L1494" s="2">
        <f t="shared" si="256"/>
        <v>2507.9954588744263</v>
      </c>
      <c r="M1494" s="1">
        <f t="shared" si="257"/>
        <v>7.6779465222818594E+25</v>
      </c>
      <c r="N1494" s="2">
        <f t="shared" si="254"/>
        <v>2488.2530086898646</v>
      </c>
      <c r="O1494" s="2">
        <f t="shared" si="258"/>
        <v>41.979472689361003</v>
      </c>
      <c r="P1494" s="2">
        <f t="shared" si="259"/>
        <v>1.7161039638999398E-2</v>
      </c>
      <c r="Q1494" s="2">
        <f t="shared" si="260"/>
        <v>1.5862877683226755E-3</v>
      </c>
      <c r="R1494" s="2">
        <v>2891.9268888098745</v>
      </c>
      <c r="S1494" s="2">
        <f t="shared" si="261"/>
        <v>42.305936546522226</v>
      </c>
      <c r="T1494" s="2">
        <f t="shared" si="262"/>
        <v>-0.30930281752222299</v>
      </c>
      <c r="U1494" s="2">
        <f t="shared" si="263"/>
        <v>0.51530284330500553</v>
      </c>
    </row>
    <row r="1495" spans="1:21" x14ac:dyDescent="0.25">
      <c r="A1495">
        <v>1305504</v>
      </c>
      <c r="B1495" s="2">
        <v>0.49565999999999999</v>
      </c>
      <c r="C1495" s="2">
        <v>1.34E-3</v>
      </c>
      <c r="D1495" s="2">
        <v>22.7287</v>
      </c>
      <c r="E1495" s="2">
        <v>2.9753499999999999E-2</v>
      </c>
      <c r="F1495" s="2">
        <v>-0.46314699999999998</v>
      </c>
      <c r="G1495" s="2">
        <v>0.16275999999999999</v>
      </c>
      <c r="H1495" s="2">
        <v>-8.9377999999999999E-2</v>
      </c>
      <c r="I1495" s="2">
        <v>2.5464000000000001E-2</v>
      </c>
      <c r="J1495" s="2">
        <f t="shared" si="255"/>
        <v>0.21797749999999999</v>
      </c>
      <c r="K1495" s="2">
        <f t="shared" si="253"/>
        <v>42.133370530999997</v>
      </c>
      <c r="L1495" s="2">
        <f t="shared" si="256"/>
        <v>2671.0013418435697</v>
      </c>
      <c r="M1495" s="1">
        <f t="shared" si="257"/>
        <v>7.6897197543879798E+25</v>
      </c>
      <c r="N1495" s="2">
        <f t="shared" si="254"/>
        <v>2492.0684533696422</v>
      </c>
      <c r="O1495" s="2">
        <f t="shared" si="258"/>
        <v>41.982799837833724</v>
      </c>
      <c r="P1495" s="2">
        <f t="shared" si="259"/>
        <v>0.15057069316627292</v>
      </c>
      <c r="Q1495" s="2">
        <f t="shared" si="260"/>
        <v>0.47715289682962608</v>
      </c>
      <c r="R1495" s="2">
        <v>2896.6033637695732</v>
      </c>
      <c r="S1495" s="2">
        <f t="shared" si="261"/>
        <v>42.309445153410323</v>
      </c>
      <c r="T1495" s="2">
        <f t="shared" si="262"/>
        <v>-0.17607462241032579</v>
      </c>
      <c r="U1495" s="2">
        <f t="shared" si="263"/>
        <v>0.6524844962445645</v>
      </c>
    </row>
    <row r="1496" spans="1:21" x14ac:dyDescent="0.25">
      <c r="A1496" t="s">
        <v>67</v>
      </c>
      <c r="B1496" s="2">
        <v>0.49579000000000001</v>
      </c>
      <c r="C1496" s="2">
        <v>1.2600000000000001E-3</v>
      </c>
      <c r="D1496" s="2">
        <v>22.6967</v>
      </c>
      <c r="E1496" s="2">
        <v>2.6141000000000001E-2</v>
      </c>
      <c r="F1496" s="2">
        <v>-0.73402900000000004</v>
      </c>
      <c r="G1496" s="2">
        <v>0.10212</v>
      </c>
      <c r="H1496" s="2">
        <v>-0.105749</v>
      </c>
      <c r="I1496" s="2">
        <v>2.9756000000000001E-2</v>
      </c>
      <c r="J1496" s="2">
        <f t="shared" si="255"/>
        <v>0.15801700000000002</v>
      </c>
      <c r="K1496" s="2">
        <f t="shared" si="253"/>
        <v>42.112792106999997</v>
      </c>
      <c r="L1496" s="2">
        <f t="shared" si="256"/>
        <v>2645.8085856047473</v>
      </c>
      <c r="M1496" s="1">
        <f t="shared" si="257"/>
        <v>7.692004459337988E+25</v>
      </c>
      <c r="N1496" s="2">
        <f t="shared" si="254"/>
        <v>2492.8088758184476</v>
      </c>
      <c r="O1496" s="2">
        <f t="shared" si="258"/>
        <v>41.983444911653848</v>
      </c>
      <c r="P1496" s="2">
        <f t="shared" si="259"/>
        <v>0.12934719534614914</v>
      </c>
      <c r="Q1496" s="2">
        <f t="shared" si="260"/>
        <v>0.67004876014786319</v>
      </c>
      <c r="R1496" s="2">
        <v>2897.5109308103119</v>
      </c>
      <c r="S1496" s="2">
        <f t="shared" si="261"/>
        <v>42.310125415036055</v>
      </c>
      <c r="T1496" s="2">
        <f t="shared" si="262"/>
        <v>-0.19733330803605753</v>
      </c>
      <c r="U1496" s="2">
        <f t="shared" si="263"/>
        <v>1.5595279692957427</v>
      </c>
    </row>
    <row r="1497" spans="1:21" x14ac:dyDescent="0.25">
      <c r="A1497" t="s">
        <v>68</v>
      </c>
      <c r="B1497" s="2">
        <v>0.49739</v>
      </c>
      <c r="C1497" s="2">
        <v>1.6000000000000001E-3</v>
      </c>
      <c r="D1497" s="2">
        <v>22.840900000000001</v>
      </c>
      <c r="E1497" s="2">
        <v>2.84347E-2</v>
      </c>
      <c r="F1497" s="2">
        <v>0.11362999999999999</v>
      </c>
      <c r="G1497" s="2">
        <v>0.23311999999999999</v>
      </c>
      <c r="H1497" s="2">
        <v>-2.9527999999999999E-2</v>
      </c>
      <c r="I1497" s="2">
        <v>3.0682999999999998E-2</v>
      </c>
      <c r="J1497" s="2">
        <f t="shared" si="255"/>
        <v>0.29223769999999999</v>
      </c>
      <c r="K1497" s="2">
        <f t="shared" si="253"/>
        <v>42.143026249999998</v>
      </c>
      <c r="L1497" s="2">
        <f t="shared" si="256"/>
        <v>2682.9047229568419</v>
      </c>
      <c r="M1497" s="1">
        <f t="shared" si="257"/>
        <v>7.7201331177569562E+25</v>
      </c>
      <c r="N1497" s="2">
        <f t="shared" si="254"/>
        <v>2501.9247531872584</v>
      </c>
      <c r="O1497" s="2">
        <f t="shared" si="258"/>
        <v>41.991371219498888</v>
      </c>
      <c r="P1497" s="2">
        <f t="shared" si="259"/>
        <v>0.15165503050111084</v>
      </c>
      <c r="Q1497" s="2">
        <f t="shared" si="260"/>
        <v>0.26930297994956875</v>
      </c>
      <c r="R1497" s="2">
        <v>2908.6860731231441</v>
      </c>
      <c r="S1497" s="2">
        <f t="shared" si="261"/>
        <v>42.318484257546217</v>
      </c>
      <c r="T1497" s="2">
        <f t="shared" si="262"/>
        <v>-0.17545800754621865</v>
      </c>
      <c r="U1497" s="2">
        <f t="shared" si="263"/>
        <v>0.36047396559459682</v>
      </c>
    </row>
    <row r="1498" spans="1:21" x14ac:dyDescent="0.25">
      <c r="A1498" t="s">
        <v>69</v>
      </c>
      <c r="B1498" s="2">
        <v>0.50066999999999995</v>
      </c>
      <c r="C1498" s="2">
        <v>1.6000000000000001E-3</v>
      </c>
      <c r="D1498" s="2">
        <v>23.008500000000002</v>
      </c>
      <c r="E1498" s="2">
        <v>2.86714E-2</v>
      </c>
      <c r="F1498" s="2">
        <v>0.48237999999999998</v>
      </c>
      <c r="G1498" s="2">
        <v>0.28200999999999998</v>
      </c>
      <c r="H1498" s="2">
        <v>-1.9449999999999999E-3</v>
      </c>
      <c r="I1498" s="2">
        <v>3.1814000000000002E-2</v>
      </c>
      <c r="J1498" s="2">
        <f t="shared" si="255"/>
        <v>0.34249540000000001</v>
      </c>
      <c r="K1498" s="2">
        <f t="shared" si="253"/>
        <v>42.278497709999996</v>
      </c>
      <c r="L1498" s="2">
        <f t="shared" si="256"/>
        <v>2855.6142598946763</v>
      </c>
      <c r="M1498" s="1">
        <f t="shared" si="257"/>
        <v>7.7778500357269059E+25</v>
      </c>
      <c r="N1498" s="2">
        <f t="shared" si="254"/>
        <v>2520.6295324370558</v>
      </c>
      <c r="O1498" s="2">
        <f t="shared" si="258"/>
        <v>42.007545101366716</v>
      </c>
      <c r="P1498" s="2">
        <f t="shared" si="259"/>
        <v>0.27095260863328008</v>
      </c>
      <c r="Q1498" s="2">
        <f t="shared" si="260"/>
        <v>0.62585998782467156</v>
      </c>
      <c r="R1498" s="2">
        <v>2931.6244658088171</v>
      </c>
      <c r="S1498" s="2">
        <f t="shared" si="261"/>
        <v>42.335541687157132</v>
      </c>
      <c r="T1498" s="2">
        <f t="shared" si="262"/>
        <v>-5.7043977157135828E-2</v>
      </c>
      <c r="U1498" s="2">
        <f t="shared" si="263"/>
        <v>2.7740233267979142E-2</v>
      </c>
    </row>
    <row r="1499" spans="1:21" x14ac:dyDescent="0.25">
      <c r="A1499">
        <v>350374</v>
      </c>
      <c r="B1499" s="2">
        <v>0.50097999999999998</v>
      </c>
      <c r="C1499" s="2">
        <v>1.6000000000000001E-3</v>
      </c>
      <c r="D1499" s="2">
        <v>22.746099999999998</v>
      </c>
      <c r="E1499" s="2">
        <v>5.9722600000000001E-2</v>
      </c>
      <c r="F1499" s="2">
        <v>-0.78958799999999996</v>
      </c>
      <c r="G1499" s="2">
        <v>0.78327000000000002</v>
      </c>
      <c r="H1499" s="2">
        <v>-5.3185999999999997E-2</v>
      </c>
      <c r="I1499" s="2">
        <v>6.3482999999999998E-2</v>
      </c>
      <c r="J1499" s="2">
        <f t="shared" si="255"/>
        <v>0.90647559999999994</v>
      </c>
      <c r="K1499" s="2">
        <f t="shared" si="253"/>
        <v>41.989502743999999</v>
      </c>
      <c r="L1499" s="2">
        <f t="shared" si="256"/>
        <v>2499.7728610362365</v>
      </c>
      <c r="M1499" s="1">
        <f t="shared" si="257"/>
        <v>7.7833086773712721E+25</v>
      </c>
      <c r="N1499" s="2">
        <f t="shared" si="254"/>
        <v>2522.3985577168669</v>
      </c>
      <c r="O1499" s="2">
        <f t="shared" si="258"/>
        <v>42.009068547072644</v>
      </c>
      <c r="P1499" s="2">
        <f t="shared" si="259"/>
        <v>-1.9565803072644883E-2</v>
      </c>
      <c r="Q1499" s="2">
        <f t="shared" si="260"/>
        <v>4.6588971086306599E-4</v>
      </c>
      <c r="R1499" s="2">
        <v>2933.7944599131829</v>
      </c>
      <c r="S1499" s="2">
        <f t="shared" si="261"/>
        <v>42.337148420657712</v>
      </c>
      <c r="T1499" s="2">
        <f t="shared" si="262"/>
        <v>-0.34764567665771295</v>
      </c>
      <c r="U1499" s="2">
        <f t="shared" si="263"/>
        <v>0.14708264414489772</v>
      </c>
    </row>
    <row r="1500" spans="1:21" x14ac:dyDescent="0.25">
      <c r="A1500">
        <v>1337272</v>
      </c>
      <c r="B1500" s="2">
        <v>0.50282000000000004</v>
      </c>
      <c r="C1500" s="2">
        <v>1.3500000000000001E-3</v>
      </c>
      <c r="D1500" s="2">
        <v>22.808900000000001</v>
      </c>
      <c r="E1500" s="2">
        <v>6.0688600000000002E-2</v>
      </c>
      <c r="F1500" s="2">
        <v>-0.98624299999999998</v>
      </c>
      <c r="G1500" s="2">
        <v>0.56740000000000002</v>
      </c>
      <c r="H1500" s="2">
        <v>-8.1993999999999997E-2</v>
      </c>
      <c r="I1500" s="2">
        <v>4.8512E-2</v>
      </c>
      <c r="J1500" s="2">
        <f t="shared" si="255"/>
        <v>0.6766006</v>
      </c>
      <c r="K1500" s="2">
        <f t="shared" si="253"/>
        <v>42.113563499000001</v>
      </c>
      <c r="L1500" s="2">
        <f t="shared" si="256"/>
        <v>2646.7486473454001</v>
      </c>
      <c r="M1500" s="1">
        <f t="shared" si="257"/>
        <v>7.8157214416735632E+25</v>
      </c>
      <c r="N1500" s="2">
        <f t="shared" si="254"/>
        <v>2532.9028192483947</v>
      </c>
      <c r="O1500" s="2">
        <f t="shared" si="258"/>
        <v>42.01809263692391</v>
      </c>
      <c r="P1500" s="2">
        <f t="shared" si="259"/>
        <v>9.5470862076091123E-2</v>
      </c>
      <c r="Q1500" s="2">
        <f t="shared" si="260"/>
        <v>1.9910259990478019E-2</v>
      </c>
      <c r="R1500" s="2">
        <v>2946.6816465946595</v>
      </c>
      <c r="S1500" s="2">
        <f t="shared" si="261"/>
        <v>42.346666090522817</v>
      </c>
      <c r="T1500" s="2">
        <f t="shared" si="262"/>
        <v>-0.23310259152281532</v>
      </c>
      <c r="U1500" s="2">
        <f t="shared" si="263"/>
        <v>0.11869418602031528</v>
      </c>
    </row>
    <row r="1501" spans="1:21" x14ac:dyDescent="0.25">
      <c r="A1501">
        <v>30006</v>
      </c>
      <c r="B1501" s="2">
        <v>0.50285000000000002</v>
      </c>
      <c r="C1501" s="2">
        <v>1.6000000000000001E-3</v>
      </c>
      <c r="D1501" s="2">
        <v>22.528700000000001</v>
      </c>
      <c r="E1501" s="2">
        <v>0.12211</v>
      </c>
      <c r="F1501" s="2">
        <v>0.47249000000000002</v>
      </c>
      <c r="G1501" s="2">
        <v>0.99729999999999996</v>
      </c>
      <c r="H1501" s="2">
        <v>-9.0771000000000004E-2</v>
      </c>
      <c r="I1501" s="2">
        <v>7.0956000000000005E-2</v>
      </c>
      <c r="J1501" s="2">
        <f t="shared" si="255"/>
        <v>1.190366</v>
      </c>
      <c r="K1501" s="2">
        <f t="shared" si="253"/>
        <v>42.075269259999999</v>
      </c>
      <c r="L1501" s="2">
        <f t="shared" si="256"/>
        <v>2600.4819998536977</v>
      </c>
      <c r="M1501" s="1">
        <f t="shared" si="257"/>
        <v>7.8162500960514783E+25</v>
      </c>
      <c r="N1501" s="2">
        <f t="shared" si="254"/>
        <v>2533.0741444643995</v>
      </c>
      <c r="O1501" s="2">
        <f t="shared" si="258"/>
        <v>42.018239510066998</v>
      </c>
      <c r="P1501" s="2">
        <f t="shared" si="259"/>
        <v>5.7029749933001028E-2</v>
      </c>
      <c r="Q1501" s="2">
        <f t="shared" si="260"/>
        <v>2.2953129501765762E-3</v>
      </c>
      <c r="R1501" s="2">
        <v>2946.8918660851759</v>
      </c>
      <c r="S1501" s="2">
        <f t="shared" si="261"/>
        <v>42.346821000213112</v>
      </c>
      <c r="T1501" s="2">
        <f t="shared" si="262"/>
        <v>-0.27155174021311268</v>
      </c>
      <c r="U1501" s="2">
        <f t="shared" si="263"/>
        <v>5.2040822626802936E-2</v>
      </c>
    </row>
    <row r="1502" spans="1:21" x14ac:dyDescent="0.25">
      <c r="A1502">
        <v>510457</v>
      </c>
      <c r="B1502" s="2">
        <v>0.50305999999999995</v>
      </c>
      <c r="C1502" s="2">
        <v>1.6000000000000001E-3</v>
      </c>
      <c r="D1502" s="2">
        <v>22.924299999999999</v>
      </c>
      <c r="E1502" s="2">
        <v>8.4120799999999996E-2</v>
      </c>
      <c r="F1502" s="2">
        <v>0.78419000000000005</v>
      </c>
      <c r="G1502" s="2">
        <v>0.90771000000000002</v>
      </c>
      <c r="H1502" s="2">
        <v>8.7470999999999993E-2</v>
      </c>
      <c r="I1502" s="2">
        <v>7.4546000000000001E-2</v>
      </c>
      <c r="J1502" s="2">
        <f t="shared" si="255"/>
        <v>1.0663768</v>
      </c>
      <c r="K1502" s="2">
        <f t="shared" si="253"/>
        <v>41.958791699999999</v>
      </c>
      <c r="L1502" s="2">
        <f t="shared" si="256"/>
        <v>2464.6675093209733</v>
      </c>
      <c r="M1502" s="1">
        <f t="shared" si="257"/>
        <v>7.819950843116318E+25</v>
      </c>
      <c r="N1502" s="2">
        <f t="shared" si="254"/>
        <v>2534.2734749092997</v>
      </c>
      <c r="O1502" s="2">
        <f t="shared" si="258"/>
        <v>42.019267390218602</v>
      </c>
      <c r="P1502" s="2">
        <f t="shared" si="259"/>
        <v>-6.0475690218602551E-2</v>
      </c>
      <c r="Q1502" s="2">
        <f t="shared" si="260"/>
        <v>3.2161795887880526E-3</v>
      </c>
      <c r="R1502" s="2">
        <v>2948.3634943587558</v>
      </c>
      <c r="S1502" s="2">
        <f t="shared" si="261"/>
        <v>42.347905126366825</v>
      </c>
      <c r="T1502" s="2">
        <f t="shared" si="262"/>
        <v>-0.38911342636682633</v>
      </c>
      <c r="U1502" s="2">
        <f t="shared" si="263"/>
        <v>0.13314689917995287</v>
      </c>
    </row>
    <row r="1503" spans="1:21" x14ac:dyDescent="0.25">
      <c r="A1503" t="s">
        <v>70</v>
      </c>
      <c r="B1503" s="2">
        <v>0.50316000000000005</v>
      </c>
      <c r="C1503" s="2">
        <v>1.3500000000000001E-3</v>
      </c>
      <c r="D1503" s="2">
        <v>22.738299999999999</v>
      </c>
      <c r="E1503" s="2">
        <v>2.59461E-2</v>
      </c>
      <c r="F1503" s="2">
        <v>1.26007</v>
      </c>
      <c r="G1503" s="2">
        <v>0.15010999999999999</v>
      </c>
      <c r="H1503" s="2">
        <v>-1.7318E-2</v>
      </c>
      <c r="I1503" s="2">
        <v>2.9586000000000001E-2</v>
      </c>
      <c r="J1503" s="2">
        <f t="shared" si="255"/>
        <v>0.20564209999999999</v>
      </c>
      <c r="K1503" s="2">
        <f t="shared" si="253"/>
        <v>42.170735629999996</v>
      </c>
      <c r="L1503" s="2">
        <f t="shared" si="256"/>
        <v>2717.3596732292076</v>
      </c>
      <c r="M1503" s="1">
        <f t="shared" si="257"/>
        <v>7.8217132059706354E+25</v>
      </c>
      <c r="N1503" s="2">
        <f t="shared" si="254"/>
        <v>2534.8446178134514</v>
      </c>
      <c r="O1503" s="2">
        <f t="shared" si="258"/>
        <v>42.019756714412999</v>
      </c>
      <c r="P1503" s="2">
        <f t="shared" si="259"/>
        <v>0.15097891558699672</v>
      </c>
      <c r="Q1503" s="2">
        <f t="shared" si="260"/>
        <v>0.53902454669621147</v>
      </c>
      <c r="R1503" s="2">
        <v>2949.0643262078888</v>
      </c>
      <c r="S1503" s="2">
        <f t="shared" si="261"/>
        <v>42.348421228327737</v>
      </c>
      <c r="T1503" s="2">
        <f t="shared" si="262"/>
        <v>-0.17768559832774145</v>
      </c>
      <c r="U1503" s="2">
        <f t="shared" si="263"/>
        <v>0.74658695567907707</v>
      </c>
    </row>
    <row r="1504" spans="1:21" x14ac:dyDescent="0.25">
      <c r="A1504">
        <v>1335472</v>
      </c>
      <c r="B1504" s="2">
        <v>0.50592999999999999</v>
      </c>
      <c r="C1504" s="2">
        <v>1.3500000000000001E-3</v>
      </c>
      <c r="D1504" s="2">
        <v>22.694600000000001</v>
      </c>
      <c r="E1504" s="2">
        <v>3.7604899999999997E-2</v>
      </c>
      <c r="F1504" s="2">
        <v>-7.3678999999999994E-2</v>
      </c>
      <c r="G1504" s="2">
        <v>0.35859000000000002</v>
      </c>
      <c r="H1504" s="2">
        <v>-4.7022000000000001E-2</v>
      </c>
      <c r="I1504" s="2">
        <v>3.2428999999999999E-2</v>
      </c>
      <c r="J1504" s="2">
        <f t="shared" si="255"/>
        <v>0.4286239</v>
      </c>
      <c r="K1504" s="2">
        <f t="shared" si="253"/>
        <v>42.023948047000005</v>
      </c>
      <c r="L1504" s="2">
        <f t="shared" si="256"/>
        <v>2539.742049106163</v>
      </c>
      <c r="M1504" s="1">
        <f t="shared" si="257"/>
        <v>7.8705568715627466E+25</v>
      </c>
      <c r="N1504" s="2">
        <f t="shared" si="254"/>
        <v>2550.6737718082481</v>
      </c>
      <c r="O1504" s="2">
        <f t="shared" si="258"/>
        <v>42.033274582026941</v>
      </c>
      <c r="P1504" s="2">
        <f t="shared" si="259"/>
        <v>-9.3265350269362557E-3</v>
      </c>
      <c r="Q1504" s="2">
        <f t="shared" si="260"/>
        <v>4.7346500430816137E-4</v>
      </c>
      <c r="R1504" s="2">
        <v>2968.4918340323311</v>
      </c>
      <c r="S1504" s="2">
        <f t="shared" si="261"/>
        <v>42.362679292856498</v>
      </c>
      <c r="T1504" s="2">
        <f t="shared" si="262"/>
        <v>-0.3387312458564935</v>
      </c>
      <c r="U1504" s="2">
        <f t="shared" si="263"/>
        <v>0.62453639461032395</v>
      </c>
    </row>
    <row r="1505" spans="1:21" x14ac:dyDescent="0.25">
      <c r="A1505">
        <v>1343759</v>
      </c>
      <c r="B1505" s="2">
        <v>0.50614999999999999</v>
      </c>
      <c r="C1505" s="2">
        <v>1.3500000000000001E-3</v>
      </c>
      <c r="D1505" s="2">
        <v>22.575500000000002</v>
      </c>
      <c r="E1505" s="2">
        <v>2.83431E-2</v>
      </c>
      <c r="F1505" s="2">
        <v>0.43001</v>
      </c>
      <c r="G1505" s="2">
        <v>0.34742000000000001</v>
      </c>
      <c r="H1505" s="2">
        <v>-9.6698000000000006E-2</v>
      </c>
      <c r="I1505" s="2">
        <v>2.4804E-2</v>
      </c>
      <c r="J1505" s="2">
        <f t="shared" si="255"/>
        <v>0.40056710000000001</v>
      </c>
      <c r="K1505" s="2">
        <f t="shared" si="253"/>
        <v>42.134376209999999</v>
      </c>
      <c r="L1505" s="2">
        <f t="shared" si="256"/>
        <v>2672.2386553220954</v>
      </c>
      <c r="M1505" s="1">
        <f t="shared" si="257"/>
        <v>7.8744383182614358E+25</v>
      </c>
      <c r="N1505" s="2">
        <f t="shared" si="254"/>
        <v>2551.9316630162753</v>
      </c>
      <c r="O1505" s="2">
        <f t="shared" si="258"/>
        <v>42.034345202180752</v>
      </c>
      <c r="P1505" s="2">
        <f t="shared" si="259"/>
        <v>0.10003100781924701</v>
      </c>
      <c r="Q1505" s="2">
        <f t="shared" si="260"/>
        <v>6.236181351293868E-2</v>
      </c>
      <c r="R1505" s="2">
        <v>2970.0360083646578</v>
      </c>
      <c r="S1505" s="2">
        <f t="shared" si="261"/>
        <v>42.36380857341986</v>
      </c>
      <c r="T1505" s="2">
        <f t="shared" si="262"/>
        <v>-0.22943236341986051</v>
      </c>
      <c r="U1505" s="2">
        <f t="shared" si="263"/>
        <v>0.32806417327539128</v>
      </c>
    </row>
    <row r="1506" spans="1:21" x14ac:dyDescent="0.25">
      <c r="A1506">
        <v>310091</v>
      </c>
      <c r="B1506" s="2">
        <v>0.50724999999999998</v>
      </c>
      <c r="C1506" s="2">
        <v>1.6100000000000001E-3</v>
      </c>
      <c r="D1506" s="2">
        <v>22.7285</v>
      </c>
      <c r="E1506" s="2">
        <v>5.2418300000000001E-2</v>
      </c>
      <c r="F1506" s="2">
        <v>-0.25775199999999998</v>
      </c>
      <c r="G1506" s="2">
        <v>0.46640999999999999</v>
      </c>
      <c r="H1506" s="2">
        <v>-9.9527000000000004E-2</v>
      </c>
      <c r="I1506" s="2">
        <v>4.3707999999999997E-2</v>
      </c>
      <c r="J1506" s="2">
        <f t="shared" si="255"/>
        <v>0.56253629999999999</v>
      </c>
      <c r="K1506" s="2">
        <f t="shared" ref="K1506:K1569" si="264">PeakMagnitude+α*(Stretch-1)-β*Color-Mb</f>
        <v>42.195129965999996</v>
      </c>
      <c r="L1506" s="2">
        <f t="shared" si="256"/>
        <v>2748.0586237618531</v>
      </c>
      <c r="M1506" s="1">
        <f t="shared" si="257"/>
        <v>7.8938503259718791E+25</v>
      </c>
      <c r="N1506" s="2">
        <f t="shared" si="254"/>
        <v>2558.2226662747698</v>
      </c>
      <c r="O1506" s="2">
        <f t="shared" si="258"/>
        <v>42.039691712687059</v>
      </c>
      <c r="P1506" s="2">
        <f t="shared" si="259"/>
        <v>0.15543825331293704</v>
      </c>
      <c r="Q1506" s="2">
        <f t="shared" si="260"/>
        <v>7.6350996570223886E-2</v>
      </c>
      <c r="R1506" s="2">
        <v>2977.7595140925082</v>
      </c>
      <c r="S1506" s="2">
        <f t="shared" si="261"/>
        <v>42.369448104555808</v>
      </c>
      <c r="T1506" s="2">
        <f t="shared" si="262"/>
        <v>-0.17431813855581169</v>
      </c>
      <c r="U1506" s="2">
        <f t="shared" si="263"/>
        <v>9.6024942252097845E-2</v>
      </c>
    </row>
    <row r="1507" spans="1:21" x14ac:dyDescent="0.25">
      <c r="A1507" t="s">
        <v>71</v>
      </c>
      <c r="B1507" s="2">
        <v>0.50739000000000001</v>
      </c>
      <c r="C1507" s="2">
        <v>1.6100000000000001E-3</v>
      </c>
      <c r="D1507" s="2">
        <v>23.301500000000001</v>
      </c>
      <c r="E1507" s="2">
        <v>2.9091599999999999E-2</v>
      </c>
      <c r="F1507" s="2">
        <v>0.87099000000000004</v>
      </c>
      <c r="G1507" s="2">
        <v>0.1779</v>
      </c>
      <c r="H1507" s="2">
        <v>0.16478000000000001</v>
      </c>
      <c r="I1507" s="2">
        <v>2.9697000000000001E-2</v>
      </c>
      <c r="J1507" s="2">
        <f t="shared" si="255"/>
        <v>0.2366886</v>
      </c>
      <c r="K1507" s="2">
        <f t="shared" si="264"/>
        <v>42.106774130000005</v>
      </c>
      <c r="L1507" s="2">
        <f t="shared" si="256"/>
        <v>2638.486193676214</v>
      </c>
      <c r="M1507" s="1">
        <f t="shared" si="257"/>
        <v>7.896321515604363E+25</v>
      </c>
      <c r="N1507" s="2">
        <f t="shared" ref="N1507:N1570" si="265">M1507/Mpc</f>
        <v>2559.0235242932813</v>
      </c>
      <c r="O1507" s="2">
        <f t="shared" si="258"/>
        <v>42.040371391186227</v>
      </c>
      <c r="P1507" s="2">
        <f t="shared" si="259"/>
        <v>6.6402738813778228E-2</v>
      </c>
      <c r="Q1507" s="2">
        <f t="shared" si="260"/>
        <v>7.8707714784612109E-2</v>
      </c>
      <c r="R1507" s="2">
        <v>2978.7428204637777</v>
      </c>
      <c r="S1507" s="2">
        <f t="shared" si="261"/>
        <v>42.370165042971941</v>
      </c>
      <c r="T1507" s="2">
        <f t="shared" si="262"/>
        <v>-0.26339091297193562</v>
      </c>
      <c r="U1507" s="2">
        <f t="shared" si="263"/>
        <v>1.2383599376411856</v>
      </c>
    </row>
    <row r="1508" spans="1:21" x14ac:dyDescent="0.25">
      <c r="A1508">
        <v>90201</v>
      </c>
      <c r="B1508" s="2">
        <v>0.50824999999999998</v>
      </c>
      <c r="C1508" s="2">
        <v>1.6100000000000001E-3</v>
      </c>
      <c r="D1508" s="2">
        <v>22.5059</v>
      </c>
      <c r="E1508" s="2">
        <v>4.83735E-2</v>
      </c>
      <c r="F1508" s="2">
        <v>3.1071999999999999E-2</v>
      </c>
      <c r="G1508" s="2">
        <v>0.50307000000000002</v>
      </c>
      <c r="H1508" s="2">
        <v>-9.0519000000000002E-2</v>
      </c>
      <c r="I1508" s="2">
        <v>4.2428E-2</v>
      </c>
      <c r="J1508" s="2">
        <f t="shared" si="255"/>
        <v>0.5938715</v>
      </c>
      <c r="K1508" s="2">
        <f t="shared" si="264"/>
        <v>41.986792054000006</v>
      </c>
      <c r="L1508" s="2">
        <f t="shared" si="256"/>
        <v>2496.6542942730875</v>
      </c>
      <c r="M1508" s="1">
        <f t="shared" si="257"/>
        <v>7.911504504181307E+25</v>
      </c>
      <c r="N1508" s="2">
        <f t="shared" si="265"/>
        <v>2563.9439957888626</v>
      </c>
      <c r="O1508" s="2">
        <f t="shared" si="258"/>
        <v>42.044542673294949</v>
      </c>
      <c r="P1508" s="2">
        <f t="shared" si="259"/>
        <v>-5.7750619294942851E-2</v>
      </c>
      <c r="Q1508" s="2">
        <f t="shared" si="260"/>
        <v>9.4564542058867326E-3</v>
      </c>
      <c r="R1508" s="2">
        <v>2984.7846888128461</v>
      </c>
      <c r="S1508" s="2">
        <f t="shared" si="261"/>
        <v>42.374565041090648</v>
      </c>
      <c r="T1508" s="2">
        <f t="shared" si="262"/>
        <v>-0.38777298709064212</v>
      </c>
      <c r="U1508" s="2">
        <f t="shared" si="263"/>
        <v>0.4263537983518903</v>
      </c>
    </row>
    <row r="1509" spans="1:21" x14ac:dyDescent="0.25">
      <c r="A1509">
        <v>180313</v>
      </c>
      <c r="B1509" s="2">
        <v>0.51015999999999995</v>
      </c>
      <c r="C1509" s="2">
        <v>1.6100000000000001E-3</v>
      </c>
      <c r="D1509" s="2">
        <v>22.620899999999999</v>
      </c>
      <c r="E1509" s="2">
        <v>3.6252E-2</v>
      </c>
      <c r="F1509" s="2">
        <v>0.41004000000000002</v>
      </c>
      <c r="G1509" s="2">
        <v>0.41031000000000001</v>
      </c>
      <c r="H1509" s="2">
        <v>-5.0220000000000001E-2</v>
      </c>
      <c r="I1509" s="2">
        <v>3.6040000000000003E-2</v>
      </c>
      <c r="J1509" s="2">
        <f t="shared" si="255"/>
        <v>0.48260200000000003</v>
      </c>
      <c r="K1509" s="2">
        <f t="shared" si="264"/>
        <v>42.031364480000001</v>
      </c>
      <c r="L1509" s="2">
        <f t="shared" si="256"/>
        <v>2548.4310976954857</v>
      </c>
      <c r="M1509" s="1">
        <f t="shared" si="257"/>
        <v>7.9452422136797098E+25</v>
      </c>
      <c r="N1509" s="2">
        <f t="shared" si="265"/>
        <v>2574.8776428157184</v>
      </c>
      <c r="O1509" s="2">
        <f t="shared" si="258"/>
        <v>42.053782981813214</v>
      </c>
      <c r="P1509" s="2">
        <f t="shared" si="259"/>
        <v>-2.2418501813213254E-2</v>
      </c>
      <c r="Q1509" s="2">
        <f t="shared" si="260"/>
        <v>2.1579179993208683E-3</v>
      </c>
      <c r="R1509" s="2">
        <v>2998.2128285913886</v>
      </c>
      <c r="S1509" s="2">
        <f t="shared" si="261"/>
        <v>42.384312290330087</v>
      </c>
      <c r="T1509" s="2">
        <f t="shared" si="262"/>
        <v>-0.35294781033008604</v>
      </c>
      <c r="U1509" s="2">
        <f t="shared" si="263"/>
        <v>0.53486323783654866</v>
      </c>
    </row>
    <row r="1510" spans="1:21" x14ac:dyDescent="0.25">
      <c r="A1510">
        <v>110484</v>
      </c>
      <c r="B1510" s="2">
        <v>0.51095000000000002</v>
      </c>
      <c r="C1510" s="2">
        <v>1.6100000000000001E-3</v>
      </c>
      <c r="D1510" s="2">
        <v>22.803799999999999</v>
      </c>
      <c r="E1510" s="2">
        <v>6.5624799999999997E-2</v>
      </c>
      <c r="F1510" s="2">
        <v>-0.35792800000000002</v>
      </c>
      <c r="G1510" s="2">
        <v>0.56594</v>
      </c>
      <c r="H1510" s="2">
        <v>6.1934999999999997E-2</v>
      </c>
      <c r="I1510" s="2">
        <v>6.3361000000000001E-2</v>
      </c>
      <c r="J1510" s="2">
        <f t="shared" si="255"/>
        <v>0.69492580000000004</v>
      </c>
      <c r="K1510" s="2">
        <f t="shared" si="264"/>
        <v>41.750328033999999</v>
      </c>
      <c r="L1510" s="2">
        <f t="shared" si="256"/>
        <v>2239.0593570595979</v>
      </c>
      <c r="M1510" s="1">
        <f t="shared" si="257"/>
        <v>7.959203539632816E+25</v>
      </c>
      <c r="N1510" s="2">
        <f t="shared" si="265"/>
        <v>2579.4022004181061</v>
      </c>
      <c r="O1510" s="2">
        <f t="shared" si="258"/>
        <v>42.057595329928304</v>
      </c>
      <c r="P1510" s="2">
        <f t="shared" si="259"/>
        <v>-0.30726729592830537</v>
      </c>
      <c r="Q1510" s="2">
        <f t="shared" si="260"/>
        <v>0.19550407115492682</v>
      </c>
      <c r="R1510" s="2">
        <v>3003.7707290802805</v>
      </c>
      <c r="S1510" s="2">
        <f t="shared" si="261"/>
        <v>42.388333904484867</v>
      </c>
      <c r="T1510" s="2">
        <f t="shared" si="262"/>
        <v>-0.6380058704848679</v>
      </c>
      <c r="U1510" s="2">
        <f t="shared" si="263"/>
        <v>0.84289306027004485</v>
      </c>
    </row>
    <row r="1511" spans="1:21" x14ac:dyDescent="0.25">
      <c r="A1511" t="s">
        <v>72</v>
      </c>
      <c r="B1511" s="2">
        <v>0.51168999999999998</v>
      </c>
      <c r="C1511" s="2">
        <v>1.008E-2</v>
      </c>
      <c r="D1511" s="2">
        <v>22.628699999999998</v>
      </c>
      <c r="E1511" s="2">
        <v>2.6244300000000002E-2</v>
      </c>
      <c r="F1511" s="2">
        <v>1.5895300000000001</v>
      </c>
      <c r="G1511" s="2">
        <v>0.28577999999999998</v>
      </c>
      <c r="H1511" s="2">
        <v>-0.132852</v>
      </c>
      <c r="I1511" s="2">
        <v>2.8757000000000001E-2</v>
      </c>
      <c r="J1511" s="2">
        <f t="shared" si="255"/>
        <v>0.34078129999999995</v>
      </c>
      <c r="K1511" s="2">
        <f t="shared" si="264"/>
        <v>42.471187669999999</v>
      </c>
      <c r="L1511" s="2">
        <f t="shared" si="256"/>
        <v>3120.5959031591578</v>
      </c>
      <c r="M1511" s="1">
        <f t="shared" si="257"/>
        <v>7.9722849401317515E+25</v>
      </c>
      <c r="N1511" s="2">
        <f t="shared" si="265"/>
        <v>2583.6415936015428</v>
      </c>
      <c r="O1511" s="2">
        <f t="shared" si="258"/>
        <v>42.061161337797714</v>
      </c>
      <c r="P1511" s="2">
        <f t="shared" si="259"/>
        <v>0.41002633220228546</v>
      </c>
      <c r="Q1511" s="2">
        <f t="shared" si="260"/>
        <v>1.4476780381899759</v>
      </c>
      <c r="R1511" s="2">
        <v>3008.9789060099938</v>
      </c>
      <c r="S1511" s="2">
        <f t="shared" si="261"/>
        <v>42.392095715975955</v>
      </c>
      <c r="T1511" s="2">
        <f t="shared" si="262"/>
        <v>7.9091954024043787E-2</v>
      </c>
      <c r="U1511" s="2">
        <f t="shared" si="263"/>
        <v>5.3865798212124769E-2</v>
      </c>
    </row>
    <row r="1512" spans="1:21" x14ac:dyDescent="0.25">
      <c r="A1512" t="s">
        <v>74</v>
      </c>
      <c r="B1512" s="2">
        <v>0.51387000000000005</v>
      </c>
      <c r="C1512" s="2">
        <v>1.6100000000000001E-3</v>
      </c>
      <c r="D1512" s="2">
        <v>23.313800000000001</v>
      </c>
      <c r="E1512" s="2">
        <v>3.1916399999999998E-2</v>
      </c>
      <c r="F1512" s="2">
        <v>0.98811000000000004</v>
      </c>
      <c r="G1512" s="2">
        <v>0.19719999999999999</v>
      </c>
      <c r="H1512" s="2">
        <v>0.10301</v>
      </c>
      <c r="I1512" s="2">
        <v>3.4910999999999998E-2</v>
      </c>
      <c r="J1512" s="2">
        <f t="shared" si="255"/>
        <v>0.26402740000000002</v>
      </c>
      <c r="K1512" s="2">
        <f t="shared" si="264"/>
        <v>42.329630870000003</v>
      </c>
      <c r="L1512" s="2">
        <f t="shared" si="256"/>
        <v>2923.6553415354447</v>
      </c>
      <c r="M1512" s="1">
        <f t="shared" si="257"/>
        <v>8.0108428263673522E+25</v>
      </c>
      <c r="N1512" s="2">
        <f t="shared" si="265"/>
        <v>2596.137353523291</v>
      </c>
      <c r="O1512" s="2">
        <f t="shared" si="258"/>
        <v>42.071638329507621</v>
      </c>
      <c r="P1512" s="2">
        <f t="shared" si="259"/>
        <v>0.25799254049238129</v>
      </c>
      <c r="Q1512" s="2">
        <f t="shared" si="260"/>
        <v>0.95480855180498525</v>
      </c>
      <c r="R1512" s="2">
        <v>3024.3333782493423</v>
      </c>
      <c r="S1512" s="2">
        <f t="shared" si="261"/>
        <v>42.403148313037796</v>
      </c>
      <c r="T1512" s="2">
        <f t="shared" si="262"/>
        <v>-7.3517443037793839E-2</v>
      </c>
      <c r="U1512" s="2">
        <f t="shared" si="263"/>
        <v>7.7532321754502531E-2</v>
      </c>
    </row>
    <row r="1513" spans="1:21" x14ac:dyDescent="0.25">
      <c r="A1513" t="s">
        <v>75</v>
      </c>
      <c r="B1513" s="2">
        <v>0.51436999999999999</v>
      </c>
      <c r="C1513" s="2">
        <v>1.3600000000000001E-3</v>
      </c>
      <c r="D1513" s="2">
        <v>22.616</v>
      </c>
      <c r="E1513" s="2">
        <v>2.7445399999999998E-2</v>
      </c>
      <c r="F1513" s="2">
        <v>1.5240199999999999</v>
      </c>
      <c r="G1513" s="2">
        <v>0.14696000000000001</v>
      </c>
      <c r="H1513" s="2">
        <v>-7.6452999999999993E-2</v>
      </c>
      <c r="I1513" s="2">
        <v>2.8275000000000002E-2</v>
      </c>
      <c r="J1513" s="2">
        <f t="shared" si="255"/>
        <v>0.20268040000000001</v>
      </c>
      <c r="K1513" s="2">
        <f t="shared" si="264"/>
        <v>42.272328829999999</v>
      </c>
      <c r="L1513" s="2">
        <f t="shared" si="256"/>
        <v>2847.513331253168</v>
      </c>
      <c r="M1513" s="1">
        <f t="shared" si="257"/>
        <v>8.0196907482008912E+25</v>
      </c>
      <c r="N1513" s="2">
        <f t="shared" si="265"/>
        <v>2599.0047697079522</v>
      </c>
      <c r="O1513" s="2">
        <f t="shared" si="258"/>
        <v>42.074035382606915</v>
      </c>
      <c r="P1513" s="2">
        <f t="shared" si="259"/>
        <v>0.19829344739308397</v>
      </c>
      <c r="Q1513" s="2">
        <f t="shared" si="260"/>
        <v>0.95717913017732614</v>
      </c>
      <c r="R1513" s="2">
        <v>3027.8574560787456</v>
      </c>
      <c r="S1513" s="2">
        <f t="shared" si="261"/>
        <v>42.405677129081397</v>
      </c>
      <c r="T1513" s="2">
        <f t="shared" si="262"/>
        <v>-0.13334829908139767</v>
      </c>
      <c r="U1513" s="2">
        <f t="shared" si="263"/>
        <v>0.43286398712585605</v>
      </c>
    </row>
    <row r="1514" spans="1:21" x14ac:dyDescent="0.25">
      <c r="A1514" t="s">
        <v>73</v>
      </c>
      <c r="B1514" s="2">
        <v>0.51468999999999998</v>
      </c>
      <c r="C1514" s="2">
        <v>1.6100000000000001E-3</v>
      </c>
      <c r="D1514" s="2">
        <v>23.508900000000001</v>
      </c>
      <c r="E1514" s="2">
        <v>3.1726799999999999E-2</v>
      </c>
      <c r="F1514" s="2">
        <v>1.50549</v>
      </c>
      <c r="G1514" s="2">
        <v>0.22470000000000001</v>
      </c>
      <c r="H1514" s="2">
        <v>0.14882999999999999</v>
      </c>
      <c r="I1514" s="2">
        <v>3.4203999999999998E-2</v>
      </c>
      <c r="J1514" s="2">
        <f t="shared" si="255"/>
        <v>0.29063080000000002</v>
      </c>
      <c r="K1514" s="2">
        <f t="shared" si="264"/>
        <v>42.457369130000004</v>
      </c>
      <c r="L1514" s="2">
        <f t="shared" si="256"/>
        <v>3100.800504283276</v>
      </c>
      <c r="M1514" s="1">
        <f t="shared" si="257"/>
        <v>8.025354272879955E+25</v>
      </c>
      <c r="N1514" s="2">
        <f t="shared" si="265"/>
        <v>2600.8401930573564</v>
      </c>
      <c r="O1514" s="2">
        <f t="shared" si="258"/>
        <v>42.075568340361258</v>
      </c>
      <c r="P1514" s="2">
        <f t="shared" si="259"/>
        <v>0.38180078963874564</v>
      </c>
      <c r="Q1514" s="2">
        <f t="shared" si="260"/>
        <v>1.7257996231257247</v>
      </c>
      <c r="R1514" s="2">
        <v>3030.1133371996284</v>
      </c>
      <c r="S1514" s="2">
        <f t="shared" si="261"/>
        <v>42.407294364953515</v>
      </c>
      <c r="T1514" s="2">
        <f t="shared" si="262"/>
        <v>5.0074765046488778E-2</v>
      </c>
      <c r="U1514" s="2">
        <f t="shared" si="263"/>
        <v>2.9686197042473418E-2</v>
      </c>
    </row>
    <row r="1515" spans="1:21" x14ac:dyDescent="0.25">
      <c r="A1515">
        <v>1338430</v>
      </c>
      <c r="B1515" s="2">
        <v>0.51726000000000005</v>
      </c>
      <c r="C1515" s="2">
        <v>1.3600000000000001E-3</v>
      </c>
      <c r="D1515" s="2">
        <v>22.5398</v>
      </c>
      <c r="E1515" s="2">
        <v>4.82806E-2</v>
      </c>
      <c r="F1515" s="2">
        <v>0.46904000000000001</v>
      </c>
      <c r="G1515" s="2">
        <v>0.46725</v>
      </c>
      <c r="H1515" s="2">
        <v>-9.5132999999999995E-2</v>
      </c>
      <c r="I1515" s="2">
        <v>4.0614999999999998E-2</v>
      </c>
      <c r="J1515" s="2">
        <f t="shared" si="255"/>
        <v>0.55614559999999991</v>
      </c>
      <c r="K1515" s="2">
        <f t="shared" si="264"/>
        <v>42.099515169999997</v>
      </c>
      <c r="L1515" s="2">
        <f t="shared" si="256"/>
        <v>2629.6807910295865</v>
      </c>
      <c r="M1515" s="1">
        <f t="shared" si="257"/>
        <v>8.070863615541883E+25</v>
      </c>
      <c r="N1515" s="2">
        <f t="shared" si="265"/>
        <v>2615.5887665819846</v>
      </c>
      <c r="O1515" s="2">
        <f t="shared" si="258"/>
        <v>42.087847317444428</v>
      </c>
      <c r="P1515" s="2">
        <f t="shared" si="259"/>
        <v>1.1667852555568459E-2</v>
      </c>
      <c r="Q1515" s="2">
        <f t="shared" si="260"/>
        <v>4.4015420330492964E-4</v>
      </c>
      <c r="R1515" s="2">
        <v>3048.2442039904417</v>
      </c>
      <c r="S1515" s="2">
        <f t="shared" si="261"/>
        <v>42.42024878347749</v>
      </c>
      <c r="T1515" s="2">
        <f t="shared" si="262"/>
        <v>-0.32073361347749341</v>
      </c>
      <c r="U1515" s="2">
        <f t="shared" si="263"/>
        <v>0.33259211061221916</v>
      </c>
    </row>
    <row r="1516" spans="1:21" x14ac:dyDescent="0.25">
      <c r="A1516">
        <v>1334470</v>
      </c>
      <c r="B1516" s="2">
        <v>0.51883000000000001</v>
      </c>
      <c r="C1516" s="2">
        <v>5.1599999999999997E-3</v>
      </c>
      <c r="D1516" s="2">
        <v>22.836300000000001</v>
      </c>
      <c r="E1516" s="2">
        <v>5.2732300000000003E-2</v>
      </c>
      <c r="F1516" s="2">
        <v>0.99517</v>
      </c>
      <c r="G1516" s="2">
        <v>0.57667000000000002</v>
      </c>
      <c r="H1516" s="2">
        <v>-1.176E-3</v>
      </c>
      <c r="I1516" s="2">
        <v>3.8390000000000001E-2</v>
      </c>
      <c r="J1516" s="2">
        <f t="shared" si="255"/>
        <v>0.66779230000000001</v>
      </c>
      <c r="K1516" s="2">
        <f t="shared" si="264"/>
        <v>42.179270870000003</v>
      </c>
      <c r="L1516" s="2">
        <f t="shared" si="256"/>
        <v>2728.0616092759474</v>
      </c>
      <c r="M1516" s="1">
        <f t="shared" si="257"/>
        <v>8.0986861483749761E+25</v>
      </c>
      <c r="N1516" s="2">
        <f t="shared" si="265"/>
        <v>2624.6054354048802</v>
      </c>
      <c r="O1516" s="2">
        <f t="shared" si="258"/>
        <v>42.09532011946019</v>
      </c>
      <c r="P1516" s="2">
        <f t="shared" si="259"/>
        <v>8.3950750539813157E-2</v>
      </c>
      <c r="Q1516" s="2">
        <f t="shared" si="260"/>
        <v>1.5803975661059705E-2</v>
      </c>
      <c r="R1516" s="2">
        <v>3059.3318949303371</v>
      </c>
      <c r="S1516" s="2">
        <f t="shared" si="261"/>
        <v>42.428132972236135</v>
      </c>
      <c r="T1516" s="2">
        <f t="shared" si="262"/>
        <v>-0.24886210223613148</v>
      </c>
      <c r="U1516" s="2">
        <f t="shared" si="263"/>
        <v>0.13887840393551118</v>
      </c>
    </row>
    <row r="1517" spans="1:21" x14ac:dyDescent="0.25">
      <c r="A1517">
        <v>310260</v>
      </c>
      <c r="B1517" s="2">
        <v>0.51885000000000003</v>
      </c>
      <c r="C1517" s="2">
        <v>1.008E-2</v>
      </c>
      <c r="D1517" s="2">
        <v>22.714200000000002</v>
      </c>
      <c r="E1517" s="2">
        <v>4.53579E-2</v>
      </c>
      <c r="F1517" s="2">
        <v>-1.9798E-2</v>
      </c>
      <c r="G1517" s="2">
        <v>0.54320999999999997</v>
      </c>
      <c r="H1517" s="2">
        <v>-6.0651999999999998E-2</v>
      </c>
      <c r="I1517" s="2">
        <v>5.0888999999999997E-2</v>
      </c>
      <c r="J1517" s="2">
        <f t="shared" si="255"/>
        <v>0.63945689999999988</v>
      </c>
      <c r="K1517" s="2">
        <f t="shared" si="264"/>
        <v>42.094130454000002</v>
      </c>
      <c r="L1517" s="2">
        <f t="shared" si="256"/>
        <v>2623.1679097637243</v>
      </c>
      <c r="M1517" s="1">
        <f t="shared" si="257"/>
        <v>8.0990406786325736E+25</v>
      </c>
      <c r="N1517" s="2">
        <f t="shared" si="265"/>
        <v>2624.7203308365661</v>
      </c>
      <c r="O1517" s="2">
        <f t="shared" si="258"/>
        <v>42.095415176338363</v>
      </c>
      <c r="P1517" s="2">
        <f t="shared" si="259"/>
        <v>-1.2847223383616324E-3</v>
      </c>
      <c r="Q1517" s="2">
        <f t="shared" si="260"/>
        <v>4.0364167086036203E-6</v>
      </c>
      <c r="R1517" s="2">
        <v>3059.4731962306273</v>
      </c>
      <c r="S1517" s="2">
        <f t="shared" si="261"/>
        <v>42.428233263672283</v>
      </c>
      <c r="T1517" s="2">
        <f t="shared" si="262"/>
        <v>-0.3341028096722809</v>
      </c>
      <c r="U1517" s="2">
        <f t="shared" si="263"/>
        <v>0.27298431854214483</v>
      </c>
    </row>
    <row r="1518" spans="1:21" x14ac:dyDescent="0.25">
      <c r="A1518">
        <v>450175</v>
      </c>
      <c r="B1518" s="2">
        <v>0.51941000000000004</v>
      </c>
      <c r="C1518" s="2">
        <v>1.6100000000000001E-3</v>
      </c>
      <c r="D1518" s="2">
        <v>22.689299999999999</v>
      </c>
      <c r="E1518" s="2">
        <v>6.1085899999999999E-2</v>
      </c>
      <c r="F1518" s="2">
        <v>-0.84248000000000001</v>
      </c>
      <c r="G1518" s="2">
        <v>0.76763999999999999</v>
      </c>
      <c r="H1518" s="2">
        <v>-0.15531800000000001</v>
      </c>
      <c r="I1518" s="2">
        <v>8.7469000000000005E-2</v>
      </c>
      <c r="J1518" s="2">
        <f t="shared" si="255"/>
        <v>0.91619490000000003</v>
      </c>
      <c r="K1518" s="2">
        <f t="shared" si="264"/>
        <v>42.244600779999999</v>
      </c>
      <c r="L1518" s="2">
        <f t="shared" si="256"/>
        <v>2811.3839166862535</v>
      </c>
      <c r="M1518" s="1">
        <f t="shared" si="257"/>
        <v>8.1089685778681809E+25</v>
      </c>
      <c r="N1518" s="2">
        <f t="shared" si="265"/>
        <v>2627.9377438611655</v>
      </c>
      <c r="O1518" s="2">
        <f t="shared" si="258"/>
        <v>42.098075362623987</v>
      </c>
      <c r="P1518" s="2">
        <f t="shared" si="259"/>
        <v>0.14652541737601155</v>
      </c>
      <c r="Q1518" s="2">
        <f t="shared" si="260"/>
        <v>2.5577034800353705E-2</v>
      </c>
      <c r="R1518" s="2">
        <v>3063.430212563544</v>
      </c>
      <c r="S1518" s="2">
        <f t="shared" si="261"/>
        <v>42.431039955992418</v>
      </c>
      <c r="T1518" s="2">
        <f t="shared" si="262"/>
        <v>-0.18643917599241888</v>
      </c>
      <c r="U1518" s="2">
        <f t="shared" si="263"/>
        <v>4.1409368713259509E-2</v>
      </c>
    </row>
    <row r="1519" spans="1:21" x14ac:dyDescent="0.25">
      <c r="A1519" t="s">
        <v>76</v>
      </c>
      <c r="B1519" s="2">
        <v>0.51968000000000003</v>
      </c>
      <c r="C1519" s="2">
        <v>1.6100000000000001E-3</v>
      </c>
      <c r="D1519" s="2">
        <v>22.607800000000001</v>
      </c>
      <c r="E1519" s="2">
        <v>2.4776800000000002E-2</v>
      </c>
      <c r="F1519" s="2">
        <v>0.82228000000000001</v>
      </c>
      <c r="G1519" s="2">
        <v>0.11466</v>
      </c>
      <c r="H1519" s="2">
        <v>-0.149118</v>
      </c>
      <c r="I1519" s="2">
        <v>2.657E-2</v>
      </c>
      <c r="J1519" s="2">
        <f t="shared" si="255"/>
        <v>0.16600680000000001</v>
      </c>
      <c r="K1519" s="2">
        <f t="shared" si="264"/>
        <v>42.388414499999996</v>
      </c>
      <c r="L1519" s="2">
        <f t="shared" si="256"/>
        <v>3003.8822179211752</v>
      </c>
      <c r="M1519" s="1">
        <f t="shared" si="257"/>
        <v>8.1137559691831173E+25</v>
      </c>
      <c r="N1519" s="2">
        <f t="shared" si="265"/>
        <v>2629.4892317243066</v>
      </c>
      <c r="O1519" s="2">
        <f t="shared" si="258"/>
        <v>42.099356983158884</v>
      </c>
      <c r="P1519" s="2">
        <f t="shared" si="259"/>
        <v>0.28905751684111181</v>
      </c>
      <c r="Q1519" s="2">
        <f t="shared" si="260"/>
        <v>3.031913305801814</v>
      </c>
      <c r="R1519" s="2">
        <v>3065.338459707747</v>
      </c>
      <c r="S1519" s="2">
        <f t="shared" si="261"/>
        <v>42.432392170892228</v>
      </c>
      <c r="T1519" s="2">
        <f t="shared" si="262"/>
        <v>-4.3977670892232368E-2</v>
      </c>
      <c r="U1519" s="2">
        <f t="shared" si="263"/>
        <v>7.0179891701875358E-2</v>
      </c>
    </row>
    <row r="1520" spans="1:21" x14ac:dyDescent="0.25">
      <c r="A1520" t="s">
        <v>77</v>
      </c>
      <c r="B1520" s="2">
        <v>0.52271000000000001</v>
      </c>
      <c r="C1520" s="2">
        <v>1.6199999999999999E-3</v>
      </c>
      <c r="D1520" s="2">
        <v>23.058599999999998</v>
      </c>
      <c r="E1520" s="2">
        <v>2.7375500000000001E-2</v>
      </c>
      <c r="F1520" s="2">
        <v>1.1143000000000001</v>
      </c>
      <c r="G1520" s="2">
        <v>0.20565</v>
      </c>
      <c r="H1520" s="2">
        <v>9.5969999999999996E-3</v>
      </c>
      <c r="I1520" s="2">
        <v>3.5118000000000003E-2</v>
      </c>
      <c r="J1520" s="2">
        <f t="shared" si="255"/>
        <v>0.26814349999999998</v>
      </c>
      <c r="K1520" s="2">
        <f t="shared" si="264"/>
        <v>42.385363490000003</v>
      </c>
      <c r="L1520" s="2">
        <f t="shared" si="256"/>
        <v>2999.6646008135972</v>
      </c>
      <c r="M1520" s="1">
        <f t="shared" si="257"/>
        <v>8.1675134645484349E+25</v>
      </c>
      <c r="N1520" s="2">
        <f t="shared" si="265"/>
        <v>2646.9108494959592</v>
      </c>
      <c r="O1520" s="2">
        <f t="shared" si="258"/>
        <v>42.113696570458423</v>
      </c>
      <c r="P1520" s="2">
        <f t="shared" si="259"/>
        <v>0.2716669195415804</v>
      </c>
      <c r="Q1520" s="2">
        <f t="shared" si="260"/>
        <v>1.0264527650279112</v>
      </c>
      <c r="R1520" s="2">
        <v>3086.7710509452072</v>
      </c>
      <c r="S1520" s="2">
        <f t="shared" si="261"/>
        <v>42.447522092991129</v>
      </c>
      <c r="T1520" s="2">
        <f t="shared" si="262"/>
        <v>-6.2158602991125633E-2</v>
      </c>
      <c r="U1520" s="2">
        <f t="shared" si="263"/>
        <v>5.3736322625661456E-2</v>
      </c>
    </row>
    <row r="1521" spans="1:21" x14ac:dyDescent="0.25">
      <c r="A1521">
        <v>1295921</v>
      </c>
      <c r="B1521" s="2">
        <v>0.52400000000000002</v>
      </c>
      <c r="C1521" s="2">
        <v>5.1599999999999997E-3</v>
      </c>
      <c r="D1521" s="2">
        <v>23.068100000000001</v>
      </c>
      <c r="E1521" s="2">
        <v>0.10278</v>
      </c>
      <c r="F1521" s="2">
        <v>1.0079400000000001</v>
      </c>
      <c r="G1521" s="2">
        <v>0.96011000000000002</v>
      </c>
      <c r="H1521" s="2">
        <v>8.6881E-2</v>
      </c>
      <c r="I1521" s="2">
        <v>6.9980000000000001E-2</v>
      </c>
      <c r="J1521" s="2">
        <f t="shared" si="255"/>
        <v>1.13287</v>
      </c>
      <c r="K1521" s="2">
        <f t="shared" si="264"/>
        <v>42.137329649999998</v>
      </c>
      <c r="L1521" s="2">
        <f t="shared" si="256"/>
        <v>2675.8756649967281</v>
      </c>
      <c r="M1521" s="1">
        <f t="shared" si="257"/>
        <v>8.1904183027736269E+25</v>
      </c>
      <c r="N1521" s="2">
        <f t="shared" si="265"/>
        <v>2654.3338020343745</v>
      </c>
      <c r="O1521" s="2">
        <f t="shared" si="258"/>
        <v>42.119777688470592</v>
      </c>
      <c r="P1521" s="2">
        <f t="shared" si="259"/>
        <v>1.7551961529406412E-2</v>
      </c>
      <c r="Q1521" s="2">
        <f t="shared" si="260"/>
        <v>2.4004417088942633E-4</v>
      </c>
      <c r="R1521" s="2">
        <v>3095.9057288313525</v>
      </c>
      <c r="S1521" s="2">
        <f t="shared" si="261"/>
        <v>42.453938639137476</v>
      </c>
      <c r="T1521" s="2">
        <f t="shared" si="262"/>
        <v>-0.31660898913747815</v>
      </c>
      <c r="U1521" s="2">
        <f t="shared" si="263"/>
        <v>7.8106347604860613E-2</v>
      </c>
    </row>
    <row r="1522" spans="1:21" x14ac:dyDescent="0.25">
      <c r="A1522">
        <v>1322229</v>
      </c>
      <c r="B1522" s="2">
        <v>0.5262</v>
      </c>
      <c r="C1522" s="2">
        <v>1.3699999999999999E-3</v>
      </c>
      <c r="D1522" s="2">
        <v>22.819700000000001</v>
      </c>
      <c r="E1522" s="2">
        <v>3.8756600000000002E-2</v>
      </c>
      <c r="F1522" s="2">
        <v>1.17957</v>
      </c>
      <c r="G1522" s="2">
        <v>0.58579000000000003</v>
      </c>
      <c r="H1522" s="2">
        <v>7.5269999999999998E-3</v>
      </c>
      <c r="I1522" s="2">
        <v>3.3419999999999998E-2</v>
      </c>
      <c r="J1522" s="2">
        <f t="shared" si="255"/>
        <v>0.65796660000000007</v>
      </c>
      <c r="K1522" s="2">
        <f t="shared" si="264"/>
        <v>42.162537280000002</v>
      </c>
      <c r="L1522" s="2">
        <f t="shared" si="256"/>
        <v>2707.1196795546257</v>
      </c>
      <c r="M1522" s="1">
        <f t="shared" si="257"/>
        <v>8.2295055309975615E+25</v>
      </c>
      <c r="N1522" s="2">
        <f t="shared" si="265"/>
        <v>2667.001110011488</v>
      </c>
      <c r="O1522" s="2">
        <f t="shared" si="258"/>
        <v>42.130115982220964</v>
      </c>
      <c r="P1522" s="2">
        <f t="shared" si="259"/>
        <v>3.2421297779038127E-2</v>
      </c>
      <c r="Q1522" s="2">
        <f t="shared" si="260"/>
        <v>2.4280246610240475E-3</v>
      </c>
      <c r="R1522" s="2">
        <v>3111.4978673489254</v>
      </c>
      <c r="S1522" s="2">
        <f t="shared" si="261"/>
        <v>42.464847538254531</v>
      </c>
      <c r="T1522" s="2">
        <f t="shared" si="262"/>
        <v>-0.30231025825452917</v>
      </c>
      <c r="U1522" s="2">
        <f t="shared" si="263"/>
        <v>0.2111047823709738</v>
      </c>
    </row>
    <row r="1523" spans="1:21" x14ac:dyDescent="0.25">
      <c r="A1523">
        <v>50005</v>
      </c>
      <c r="B1523" s="2">
        <v>0.52859</v>
      </c>
      <c r="C1523" s="2">
        <v>1.6199999999999999E-3</v>
      </c>
      <c r="D1523" s="2">
        <v>22.643899999999999</v>
      </c>
      <c r="E1523" s="2">
        <v>5.2355499999999999E-2</v>
      </c>
      <c r="F1523" s="2">
        <v>1.3930899999999999</v>
      </c>
      <c r="G1523" s="2">
        <v>0.70699999999999996</v>
      </c>
      <c r="H1523" s="2">
        <v>-7.1279999999999998E-3</v>
      </c>
      <c r="I1523" s="2">
        <v>4.3596999999999997E-2</v>
      </c>
      <c r="J1523" s="2">
        <f t="shared" si="255"/>
        <v>0.80295249999999996</v>
      </c>
      <c r="K1523" s="2">
        <f t="shared" si="264"/>
        <v>42.063994870000002</v>
      </c>
      <c r="L1523" s="2">
        <f t="shared" si="256"/>
        <v>2587.0151617574552</v>
      </c>
      <c r="M1523" s="1">
        <f t="shared" si="257"/>
        <v>8.2720037020842502E+25</v>
      </c>
      <c r="N1523" s="2">
        <f t="shared" si="265"/>
        <v>2680.7738292878448</v>
      </c>
      <c r="O1523" s="2">
        <f t="shared" si="258"/>
        <v>42.141300875517466</v>
      </c>
      <c r="P1523" s="2">
        <f t="shared" si="259"/>
        <v>-7.7306005517463916E-2</v>
      </c>
      <c r="Q1523" s="2">
        <f t="shared" si="260"/>
        <v>9.2692961425919155E-3</v>
      </c>
      <c r="R1523" s="2">
        <v>3128.4560087897139</v>
      </c>
      <c r="S1523" s="2">
        <f t="shared" si="261"/>
        <v>42.476650262327325</v>
      </c>
      <c r="T1523" s="2">
        <f t="shared" si="262"/>
        <v>-0.41265539232732351</v>
      </c>
      <c r="U1523" s="2">
        <f t="shared" si="263"/>
        <v>0.26411638227618828</v>
      </c>
    </row>
    <row r="1524" spans="1:21" x14ac:dyDescent="0.25">
      <c r="A1524">
        <v>1322979</v>
      </c>
      <c r="B1524" s="2">
        <v>0.52937000000000001</v>
      </c>
      <c r="C1524" s="2">
        <v>5.1599999999999997E-3</v>
      </c>
      <c r="D1524" s="2">
        <v>22.8123</v>
      </c>
      <c r="E1524" s="2">
        <v>2.63923E-2</v>
      </c>
      <c r="F1524" s="2">
        <v>6.2978000000000006E-2</v>
      </c>
      <c r="G1524" s="2">
        <v>0.22362000000000001</v>
      </c>
      <c r="H1524" s="2">
        <v>-9.3530000000000002E-2</v>
      </c>
      <c r="I1524" s="2">
        <v>2.4247999999999999E-2</v>
      </c>
      <c r="J1524" s="2">
        <f t="shared" si="255"/>
        <v>0.27426030000000001</v>
      </c>
      <c r="K1524" s="2">
        <f t="shared" si="264"/>
        <v>42.307306666000002</v>
      </c>
      <c r="L1524" s="2">
        <f t="shared" si="256"/>
        <v>2893.7521644305252</v>
      </c>
      <c r="M1524" s="1">
        <f t="shared" si="257"/>
        <v>8.2858813213587915E+25</v>
      </c>
      <c r="N1524" s="2">
        <f t="shared" si="265"/>
        <v>2685.2712594031914</v>
      </c>
      <c r="O1524" s="2">
        <f t="shared" si="258"/>
        <v>42.144940817983297</v>
      </c>
      <c r="P1524" s="2">
        <f t="shared" si="259"/>
        <v>0.16236584801670517</v>
      </c>
      <c r="Q1524" s="2">
        <f t="shared" si="260"/>
        <v>0.35048019098595234</v>
      </c>
      <c r="R1524" s="2">
        <v>3133.9948298521244</v>
      </c>
      <c r="S1524" s="2">
        <f t="shared" si="261"/>
        <v>42.480491378390127</v>
      </c>
      <c r="T1524" s="2">
        <f t="shared" si="262"/>
        <v>-0.17318471239012467</v>
      </c>
      <c r="U1524" s="2">
        <f t="shared" si="263"/>
        <v>0.39874312848391219</v>
      </c>
    </row>
    <row r="1525" spans="1:21" x14ac:dyDescent="0.25">
      <c r="A1525">
        <v>330106</v>
      </c>
      <c r="B1525" s="2">
        <v>0.53098999999999996</v>
      </c>
      <c r="C1525" s="2">
        <v>1.6199999999999999E-3</v>
      </c>
      <c r="D1525" s="2">
        <v>22.485399999999998</v>
      </c>
      <c r="E1525" s="2">
        <v>5.7254600000000003E-2</v>
      </c>
      <c r="F1525" s="2">
        <v>-5.1583999999999998E-2</v>
      </c>
      <c r="G1525" s="2">
        <v>1.07473</v>
      </c>
      <c r="H1525" s="2">
        <v>-1.457E-2</v>
      </c>
      <c r="I1525" s="2">
        <v>7.3107000000000005E-2</v>
      </c>
      <c r="J1525" s="2">
        <f t="shared" si="255"/>
        <v>1.2050916</v>
      </c>
      <c r="K1525" s="2">
        <f t="shared" si="264"/>
        <v>41.716421251999996</v>
      </c>
      <c r="L1525" s="2">
        <f t="shared" si="256"/>
        <v>2204.3687740216283</v>
      </c>
      <c r="M1525" s="1">
        <f t="shared" si="257"/>
        <v>8.3147165043242981E+25</v>
      </c>
      <c r="N1525" s="2">
        <f t="shared" si="265"/>
        <v>2694.6161057839031</v>
      </c>
      <c r="O1525" s="2">
        <f t="shared" si="258"/>
        <v>42.152484506212289</v>
      </c>
      <c r="P1525" s="2">
        <f t="shared" si="259"/>
        <v>-0.43606325421229286</v>
      </c>
      <c r="Q1525" s="2">
        <f t="shared" si="260"/>
        <v>0.13093593821154118</v>
      </c>
      <c r="R1525" s="2">
        <v>3145.5053848040156</v>
      </c>
      <c r="S1525" s="2">
        <f t="shared" si="261"/>
        <v>42.488452164961139</v>
      </c>
      <c r="T1525" s="2">
        <f t="shared" si="262"/>
        <v>-0.77203091296114223</v>
      </c>
      <c r="U1525" s="2">
        <f t="shared" si="263"/>
        <v>0.41042070507793255</v>
      </c>
    </row>
    <row r="1526" spans="1:21" x14ac:dyDescent="0.25">
      <c r="A1526">
        <v>160066</v>
      </c>
      <c r="B1526" s="2">
        <v>0.53110999999999997</v>
      </c>
      <c r="C1526" s="2">
        <v>1.6199999999999999E-3</v>
      </c>
      <c r="D1526" s="2">
        <v>22.983699999999999</v>
      </c>
      <c r="E1526" s="2">
        <v>6.7402100000000006E-2</v>
      </c>
      <c r="F1526" s="2">
        <v>2.3412500000000001</v>
      </c>
      <c r="G1526" s="2">
        <v>1.4171400000000001</v>
      </c>
      <c r="H1526" s="2">
        <v>-5.6896000000000002E-2</v>
      </c>
      <c r="I1526" s="2">
        <v>5.6637E-2</v>
      </c>
      <c r="J1526" s="2">
        <f t="shared" si="255"/>
        <v>1.5411791000000001</v>
      </c>
      <c r="K1526" s="2">
        <f t="shared" si="264"/>
        <v>42.698948229999999</v>
      </c>
      <c r="L1526" s="2">
        <f t="shared" si="256"/>
        <v>3465.6894635656986</v>
      </c>
      <c r="M1526" s="1">
        <f t="shared" si="257"/>
        <v>8.3168531109568595E+25</v>
      </c>
      <c r="N1526" s="2">
        <f t="shared" si="265"/>
        <v>2695.3085328366874</v>
      </c>
      <c r="O1526" s="2">
        <f t="shared" si="258"/>
        <v>42.153042430988542</v>
      </c>
      <c r="P1526" s="2">
        <f t="shared" si="259"/>
        <v>0.5459057990114573</v>
      </c>
      <c r="Q1526" s="2">
        <f t="shared" si="260"/>
        <v>0.12546690749968645</v>
      </c>
      <c r="R1526" s="2">
        <v>3146.3583859679402</v>
      </c>
      <c r="S1526" s="2">
        <f t="shared" si="261"/>
        <v>42.489040947099973</v>
      </c>
      <c r="T1526" s="2">
        <f t="shared" si="262"/>
        <v>0.20990728290002636</v>
      </c>
      <c r="U1526" s="2">
        <f t="shared" si="263"/>
        <v>1.8550208369213905E-2</v>
      </c>
    </row>
    <row r="1527" spans="1:21" x14ac:dyDescent="0.25">
      <c r="A1527">
        <v>1338471</v>
      </c>
      <c r="B1527" s="2">
        <v>0.53124000000000005</v>
      </c>
      <c r="C1527" s="2">
        <v>1.3699999999999999E-3</v>
      </c>
      <c r="D1527" s="2">
        <v>23.254899999999999</v>
      </c>
      <c r="E1527" s="2">
        <v>0.10761</v>
      </c>
      <c r="F1527" s="2">
        <v>-0.95567899999999995</v>
      </c>
      <c r="G1527" s="2">
        <v>1.20489</v>
      </c>
      <c r="H1527" s="2">
        <v>-4.7113000000000002E-2</v>
      </c>
      <c r="I1527" s="2">
        <v>6.1401999999999998E-2</v>
      </c>
      <c r="J1527" s="2">
        <f t="shared" si="255"/>
        <v>1.373902</v>
      </c>
      <c r="K1527" s="2">
        <f t="shared" si="264"/>
        <v>42.454878876999999</v>
      </c>
      <c r="L1527" s="2">
        <f t="shared" si="256"/>
        <v>3097.2465324556401</v>
      </c>
      <c r="M1527" s="1">
        <f t="shared" si="257"/>
        <v>8.3191678719087779E+25</v>
      </c>
      <c r="N1527" s="2">
        <f t="shared" si="265"/>
        <v>2696.058695772349</v>
      </c>
      <c r="O1527" s="2">
        <f t="shared" si="258"/>
        <v>42.153646714858986</v>
      </c>
      <c r="P1527" s="2">
        <f t="shared" si="259"/>
        <v>0.30123216214101234</v>
      </c>
      <c r="Q1527" s="2">
        <f t="shared" si="260"/>
        <v>4.8071886605803159E-2</v>
      </c>
      <c r="R1527" s="2">
        <v>3147.2825277135616</v>
      </c>
      <c r="S1527" s="2">
        <f t="shared" si="261"/>
        <v>42.489678653745472</v>
      </c>
      <c r="T1527" s="2">
        <f t="shared" si="262"/>
        <v>-3.4799776745472855E-2</v>
      </c>
      <c r="U1527" s="2">
        <f t="shared" si="263"/>
        <v>6.4156609421836498E-4</v>
      </c>
    </row>
    <row r="1528" spans="1:21" x14ac:dyDescent="0.25">
      <c r="A1528">
        <v>1337703</v>
      </c>
      <c r="B1528" s="2">
        <v>0.53225</v>
      </c>
      <c r="C1528" s="2">
        <v>1.3699999999999999E-3</v>
      </c>
      <c r="D1528" s="2">
        <v>22.616700000000002</v>
      </c>
      <c r="E1528" s="2">
        <v>5.4225799999999998E-2</v>
      </c>
      <c r="F1528" s="2">
        <v>-1.0366299999999999</v>
      </c>
      <c r="G1528" s="2">
        <v>0.46507999999999999</v>
      </c>
      <c r="H1528" s="2">
        <v>-0.102143</v>
      </c>
      <c r="I1528" s="2">
        <v>4.5887999999999998E-2</v>
      </c>
      <c r="J1528" s="2">
        <f t="shared" si="255"/>
        <v>0.56519380000000008</v>
      </c>
      <c r="K1528" s="2">
        <f t="shared" si="264"/>
        <v>41.977022980000001</v>
      </c>
      <c r="L1528" s="2">
        <f t="shared" si="256"/>
        <v>2485.4475115125647</v>
      </c>
      <c r="M1528" s="1">
        <f t="shared" si="257"/>
        <v>8.3371554583032752E+25</v>
      </c>
      <c r="N1528" s="2">
        <f t="shared" si="265"/>
        <v>2701.8880755206042</v>
      </c>
      <c r="O1528" s="2">
        <f t="shared" si="258"/>
        <v>42.158336773040418</v>
      </c>
      <c r="P1528" s="2">
        <f t="shared" si="259"/>
        <v>-0.18131379304041673</v>
      </c>
      <c r="Q1528" s="2">
        <f t="shared" si="260"/>
        <v>0.10291221090067187</v>
      </c>
      <c r="R1528" s="2">
        <v>3154.4644218701328</v>
      </c>
      <c r="S1528" s="2">
        <f t="shared" si="261"/>
        <v>42.494628167550374</v>
      </c>
      <c r="T1528" s="2">
        <f t="shared" si="262"/>
        <v>-0.5176051875503731</v>
      </c>
      <c r="U1528" s="2">
        <f t="shared" si="263"/>
        <v>0.83869192631963041</v>
      </c>
    </row>
    <row r="1529" spans="1:21" x14ac:dyDescent="0.25">
      <c r="A1529" t="s">
        <v>78</v>
      </c>
      <c r="B1529" s="2">
        <v>0.53271000000000002</v>
      </c>
      <c r="C1529" s="2">
        <v>1.6199999999999999E-3</v>
      </c>
      <c r="D1529" s="2">
        <v>23.043800000000001</v>
      </c>
      <c r="E1529" s="2">
        <v>2.9206800000000002E-2</v>
      </c>
      <c r="F1529" s="2">
        <v>1.3298099999999999</v>
      </c>
      <c r="G1529" s="2">
        <v>0.34964000000000001</v>
      </c>
      <c r="H1529" s="2">
        <v>3.9001000000000001E-2</v>
      </c>
      <c r="I1529" s="2">
        <v>3.1380999999999999E-2</v>
      </c>
      <c r="J1529" s="2">
        <f t="shared" si="255"/>
        <v>0.41022779999999998</v>
      </c>
      <c r="K1529" s="2">
        <f t="shared" si="264"/>
        <v>42.310208939999995</v>
      </c>
      <c r="L1529" s="2">
        <f t="shared" si="256"/>
        <v>2897.6223847479782</v>
      </c>
      <c r="M1529" s="1">
        <f t="shared" si="257"/>
        <v>8.3453499809311591E+25</v>
      </c>
      <c r="N1529" s="2">
        <f t="shared" si="265"/>
        <v>2704.5437394438209</v>
      </c>
      <c r="O1529" s="2">
        <f t="shared" si="258"/>
        <v>42.1604700474807</v>
      </c>
      <c r="P1529" s="2">
        <f t="shared" si="259"/>
        <v>0.14973889251929506</v>
      </c>
      <c r="Q1529" s="2">
        <f t="shared" si="260"/>
        <v>0.13323522434256113</v>
      </c>
      <c r="R1529" s="2">
        <v>3157.7365712398469</v>
      </c>
      <c r="S1529" s="2">
        <f t="shared" si="261"/>
        <v>42.496879484553865</v>
      </c>
      <c r="T1529" s="2">
        <f t="shared" si="262"/>
        <v>-0.18667054455386989</v>
      </c>
      <c r="U1529" s="2">
        <f t="shared" si="263"/>
        <v>0.20706248076039277</v>
      </c>
    </row>
    <row r="1530" spans="1:21" x14ac:dyDescent="0.25">
      <c r="A1530" t="s">
        <v>79</v>
      </c>
      <c r="B1530" s="2">
        <v>0.53371999999999997</v>
      </c>
      <c r="C1530" s="2">
        <v>1.6199999999999999E-3</v>
      </c>
      <c r="D1530" s="2">
        <v>23.1846</v>
      </c>
      <c r="E1530" s="2">
        <v>4.23276E-2</v>
      </c>
      <c r="F1530" s="2">
        <v>-0.57837499999999997</v>
      </c>
      <c r="G1530" s="2">
        <v>0.32796999999999998</v>
      </c>
      <c r="H1530" s="2">
        <v>7.2469000000000006E-2</v>
      </c>
      <c r="I1530" s="2">
        <v>4.9188999999999997E-2</v>
      </c>
      <c r="J1530" s="2">
        <f t="shared" si="255"/>
        <v>0.41948659999999999</v>
      </c>
      <c r="K1530" s="2">
        <f t="shared" si="264"/>
        <v>42.065750905000002</v>
      </c>
      <c r="L1530" s="2">
        <f t="shared" si="256"/>
        <v>2589.1080856766403</v>
      </c>
      <c r="M1530" s="1">
        <f t="shared" si="257"/>
        <v>8.3633470327461965E+25</v>
      </c>
      <c r="N1530" s="2">
        <f t="shared" si="265"/>
        <v>2710.3761867259627</v>
      </c>
      <c r="O1530" s="2">
        <f t="shared" si="258"/>
        <v>42.165147864853303</v>
      </c>
      <c r="P1530" s="2">
        <f t="shared" si="259"/>
        <v>-9.9396959853301325E-2</v>
      </c>
      <c r="Q1530" s="2">
        <f t="shared" si="260"/>
        <v>5.6144861893432631E-2</v>
      </c>
      <c r="R1530" s="2">
        <v>3164.9236781264763</v>
      </c>
      <c r="S1530" s="2">
        <f t="shared" si="261"/>
        <v>42.50181620752015</v>
      </c>
      <c r="T1530" s="2">
        <f t="shared" si="262"/>
        <v>-0.43606530252014863</v>
      </c>
      <c r="U1530" s="2">
        <f t="shared" si="263"/>
        <v>1.0806047648817694</v>
      </c>
    </row>
    <row r="1531" spans="1:21" x14ac:dyDescent="0.25">
      <c r="A1531" t="s">
        <v>81</v>
      </c>
      <c r="B1531" s="2">
        <v>0.53434999999999999</v>
      </c>
      <c r="C1531" s="2">
        <v>1.6199999999999999E-3</v>
      </c>
      <c r="D1531" s="2">
        <v>23.034300000000002</v>
      </c>
      <c r="E1531" s="2">
        <v>3.0760699999999998E-2</v>
      </c>
      <c r="F1531" s="2">
        <v>0.26235999999999998</v>
      </c>
      <c r="G1531" s="2">
        <v>0.17641000000000001</v>
      </c>
      <c r="H1531" s="2">
        <v>6.6832000000000003E-2</v>
      </c>
      <c r="I1531" s="2">
        <v>3.0572999999999999E-2</v>
      </c>
      <c r="J1531" s="2">
        <f t="shared" si="255"/>
        <v>0.2377437</v>
      </c>
      <c r="K1531" s="2">
        <f t="shared" si="264"/>
        <v>42.056682760000001</v>
      </c>
      <c r="L1531" s="2">
        <f t="shared" si="256"/>
        <v>2578.3184241171475</v>
      </c>
      <c r="M1531" s="1">
        <f t="shared" si="257"/>
        <v>8.3745762056956814E+25</v>
      </c>
      <c r="N1531" s="2">
        <f t="shared" si="265"/>
        <v>2714.0153138409496</v>
      </c>
      <c r="O1531" s="2">
        <f t="shared" si="258"/>
        <v>42.168061469193859</v>
      </c>
      <c r="P1531" s="2">
        <f t="shared" si="259"/>
        <v>-0.11137870919385762</v>
      </c>
      <c r="Q1531" s="2">
        <f t="shared" si="260"/>
        <v>0.21947564100761321</v>
      </c>
      <c r="R1531" s="2">
        <v>3169.4085362222331</v>
      </c>
      <c r="S1531" s="2">
        <f t="shared" si="261"/>
        <v>42.504891116417667</v>
      </c>
      <c r="T1531" s="2">
        <f t="shared" si="262"/>
        <v>-0.44820835641766621</v>
      </c>
      <c r="U1531" s="2">
        <f t="shared" si="263"/>
        <v>3.5542000110273659</v>
      </c>
    </row>
    <row r="1532" spans="1:21" x14ac:dyDescent="0.25">
      <c r="A1532" t="s">
        <v>82</v>
      </c>
      <c r="B1532" s="2">
        <v>0.53534000000000004</v>
      </c>
      <c r="C1532" s="2">
        <v>1.6199999999999999E-3</v>
      </c>
      <c r="D1532" s="2">
        <v>22.6065</v>
      </c>
      <c r="E1532" s="2">
        <v>2.5797799999999999E-2</v>
      </c>
      <c r="F1532" s="2">
        <v>0.90842999999999996</v>
      </c>
      <c r="G1532" s="2">
        <v>0.12928999999999999</v>
      </c>
      <c r="H1532" s="2">
        <v>-0.158608</v>
      </c>
      <c r="I1532" s="2">
        <v>2.7591999999999998E-2</v>
      </c>
      <c r="J1532" s="2">
        <f t="shared" si="255"/>
        <v>0.1826798</v>
      </c>
      <c r="K1532" s="2">
        <f t="shared" si="264"/>
        <v>42.42948225</v>
      </c>
      <c r="L1532" s="2">
        <f t="shared" si="256"/>
        <v>3061.2334485532042</v>
      </c>
      <c r="M1532" s="1">
        <f t="shared" si="257"/>
        <v>8.3922271492283494E+25</v>
      </c>
      <c r="N1532" s="2">
        <f t="shared" si="265"/>
        <v>2719.7355950676965</v>
      </c>
      <c r="O1532" s="2">
        <f t="shared" si="258"/>
        <v>42.172633426081639</v>
      </c>
      <c r="P1532" s="2">
        <f t="shared" si="259"/>
        <v>0.25684882391836084</v>
      </c>
      <c r="Q1532" s="2">
        <f t="shared" si="260"/>
        <v>1.9768517797336276</v>
      </c>
      <c r="R1532" s="2">
        <v>3176.4589787766413</v>
      </c>
      <c r="S1532" s="2">
        <f t="shared" si="261"/>
        <v>42.509716255847387</v>
      </c>
      <c r="T1532" s="2">
        <f t="shared" si="262"/>
        <v>-8.023400584738738E-2</v>
      </c>
      <c r="U1532" s="2">
        <f t="shared" si="263"/>
        <v>0.19290162966221502</v>
      </c>
    </row>
    <row r="1533" spans="1:21" x14ac:dyDescent="0.25">
      <c r="A1533" t="s">
        <v>80</v>
      </c>
      <c r="B1533" s="2">
        <v>0.53571999999999997</v>
      </c>
      <c r="C1533" s="2">
        <v>1.6199999999999999E-3</v>
      </c>
      <c r="D1533" s="2">
        <v>22.723800000000001</v>
      </c>
      <c r="E1533" s="2">
        <v>3.3520399999999999E-2</v>
      </c>
      <c r="F1533" s="2">
        <v>0.93472999999999995</v>
      </c>
      <c r="G1533" s="2">
        <v>0.28867999999999999</v>
      </c>
      <c r="H1533" s="2">
        <v>-6.1047999999999998E-2</v>
      </c>
      <c r="I1533" s="2">
        <v>3.1151000000000002E-2</v>
      </c>
      <c r="J1533" s="2">
        <f t="shared" si="255"/>
        <v>0.35335139999999998</v>
      </c>
      <c r="K1533" s="2">
        <f t="shared" si="264"/>
        <v>42.245285550000006</v>
      </c>
      <c r="L1533" s="2">
        <f t="shared" si="256"/>
        <v>2812.2706214560972</v>
      </c>
      <c r="M1533" s="1">
        <f t="shared" si="257"/>
        <v>8.399003913148001E+25</v>
      </c>
      <c r="N1533" s="2">
        <f t="shared" si="265"/>
        <v>2721.9317946847841</v>
      </c>
      <c r="O1533" s="2">
        <f t="shared" si="258"/>
        <v>42.174386192942109</v>
      </c>
      <c r="P1533" s="2">
        <f t="shared" si="259"/>
        <v>7.089935705789685E-2</v>
      </c>
      <c r="Q1533" s="2">
        <f t="shared" si="260"/>
        <v>4.0259739549329425E-2</v>
      </c>
      <c r="R1533" s="2">
        <v>3179.1661201074503</v>
      </c>
      <c r="S1533" s="2">
        <f t="shared" si="261"/>
        <v>42.511566107898929</v>
      </c>
      <c r="T1533" s="2">
        <f t="shared" si="262"/>
        <v>-0.26628055789892358</v>
      </c>
      <c r="U1533" s="2">
        <f t="shared" si="263"/>
        <v>0.56789138926148608</v>
      </c>
    </row>
    <row r="1534" spans="1:21" x14ac:dyDescent="0.25">
      <c r="A1534">
        <v>1289656</v>
      </c>
      <c r="B1534" s="2">
        <v>0.53942000000000001</v>
      </c>
      <c r="C1534" s="2">
        <v>5.1599999999999997E-3</v>
      </c>
      <c r="D1534" s="2">
        <v>22.9771</v>
      </c>
      <c r="E1534" s="2">
        <v>6.3287599999999999E-2</v>
      </c>
      <c r="F1534" s="2">
        <v>2.6627999999999999E-2</v>
      </c>
      <c r="G1534" s="2">
        <v>0.57116999999999996</v>
      </c>
      <c r="H1534" s="2">
        <v>-4.1138000000000001E-2</v>
      </c>
      <c r="I1534" s="2">
        <v>4.9598999999999997E-2</v>
      </c>
      <c r="J1534" s="2">
        <f t="shared" si="255"/>
        <v>0.6840565999999999</v>
      </c>
      <c r="K1534" s="2">
        <f t="shared" si="264"/>
        <v>42.302776256000001</v>
      </c>
      <c r="L1534" s="2">
        <f t="shared" si="256"/>
        <v>2887.7211334057574</v>
      </c>
      <c r="M1534" s="1">
        <f t="shared" si="257"/>
        <v>8.4650360673418576E+25</v>
      </c>
      <c r="N1534" s="2">
        <f t="shared" si="265"/>
        <v>2743.3313584700118</v>
      </c>
      <c r="O1534" s="2">
        <f t="shared" si="258"/>
        <v>42.191391339268833</v>
      </c>
      <c r="P1534" s="2">
        <f t="shared" si="259"/>
        <v>0.11138491673116846</v>
      </c>
      <c r="Q1534" s="2">
        <f t="shared" si="260"/>
        <v>2.6513599641914336E-2</v>
      </c>
      <c r="R1534" s="2">
        <v>3205.5514841195672</v>
      </c>
      <c r="S1534" s="2">
        <f t="shared" si="261"/>
        <v>42.529513782232705</v>
      </c>
      <c r="T1534" s="2">
        <f t="shared" si="262"/>
        <v>-0.2267375262327036</v>
      </c>
      <c r="U1534" s="2">
        <f t="shared" si="263"/>
        <v>0.10986585331593672</v>
      </c>
    </row>
    <row r="1535" spans="1:21" x14ac:dyDescent="0.25">
      <c r="A1535">
        <v>110426</v>
      </c>
      <c r="B1535" s="2">
        <v>0.54096999999999995</v>
      </c>
      <c r="C1535" s="2">
        <v>1.6299999999999999E-3</v>
      </c>
      <c r="D1535" s="2">
        <v>22.990100000000002</v>
      </c>
      <c r="E1535" s="2">
        <v>7.1085899999999994E-2</v>
      </c>
      <c r="F1535" s="2">
        <v>0.55454000000000003</v>
      </c>
      <c r="G1535" s="2">
        <v>0.72701000000000005</v>
      </c>
      <c r="H1535" s="2">
        <v>9.3641000000000002E-2</v>
      </c>
      <c r="I1535" s="2">
        <v>6.6062999999999997E-2</v>
      </c>
      <c r="J1535" s="2">
        <f t="shared" si="255"/>
        <v>0.86415890000000006</v>
      </c>
      <c r="K1535" s="2">
        <f t="shared" si="264"/>
        <v>41.97152105</v>
      </c>
      <c r="L1535" s="2">
        <f t="shared" si="256"/>
        <v>2479.1580239278069</v>
      </c>
      <c r="M1535" s="1">
        <f t="shared" si="257"/>
        <v>8.4927239352538753E+25</v>
      </c>
      <c r="N1535" s="2">
        <f t="shared" si="265"/>
        <v>2752.3043853641625</v>
      </c>
      <c r="O1535" s="2">
        <f t="shared" si="258"/>
        <v>42.198482310560756</v>
      </c>
      <c r="P1535" s="2">
        <f t="shared" si="259"/>
        <v>-0.22696126056075627</v>
      </c>
      <c r="Q1535" s="2">
        <f t="shared" si="260"/>
        <v>6.8978898591382537E-2</v>
      </c>
      <c r="R1535" s="2">
        <v>3216.6189861988951</v>
      </c>
      <c r="S1535" s="2">
        <f t="shared" si="261"/>
        <v>42.536998105269582</v>
      </c>
      <c r="T1535" s="2">
        <f t="shared" si="262"/>
        <v>-0.56547705526958225</v>
      </c>
      <c r="U1535" s="2">
        <f t="shared" si="263"/>
        <v>0.42819615305051317</v>
      </c>
    </row>
    <row r="1536" spans="1:21" x14ac:dyDescent="0.25">
      <c r="A1536">
        <v>1324542</v>
      </c>
      <c r="B1536" s="2">
        <v>0.54152</v>
      </c>
      <c r="C1536" s="2">
        <v>1.3799999999999999E-3</v>
      </c>
      <c r="D1536" s="2">
        <v>23.055599999999998</v>
      </c>
      <c r="E1536" s="2">
        <v>4.5449000000000003E-2</v>
      </c>
      <c r="F1536" s="2">
        <v>0.39641999999999999</v>
      </c>
      <c r="G1536" s="2">
        <v>0.61570999999999998</v>
      </c>
      <c r="H1536" s="2">
        <v>-7.3276999999999995E-2</v>
      </c>
      <c r="I1536" s="2">
        <v>4.2681999999999998E-2</v>
      </c>
      <c r="J1536" s="2">
        <f t="shared" si="255"/>
        <v>0.70384099999999994</v>
      </c>
      <c r="K1536" s="2">
        <f t="shared" si="264"/>
        <v>42.536230750000001</v>
      </c>
      <c r="L1536" s="2">
        <f t="shared" si="256"/>
        <v>3215.4824976819018</v>
      </c>
      <c r="M1536" s="1">
        <f t="shared" si="257"/>
        <v>8.5025523089711696E+25</v>
      </c>
      <c r="N1536" s="2">
        <f t="shared" si="265"/>
        <v>2755.4895443648943</v>
      </c>
      <c r="O1536" s="2">
        <f t="shared" si="258"/>
        <v>42.200993837226164</v>
      </c>
      <c r="P1536" s="2">
        <f t="shared" si="259"/>
        <v>0.33523691277383705</v>
      </c>
      <c r="Q1536" s="2">
        <f t="shared" si="260"/>
        <v>0.22685823128568225</v>
      </c>
      <c r="R1536" s="2">
        <v>3220.548171255286</v>
      </c>
      <c r="S1536" s="2">
        <f t="shared" si="261"/>
        <v>42.539648997437752</v>
      </c>
      <c r="T1536" s="2">
        <f t="shared" si="262"/>
        <v>-3.4182474377502103E-3</v>
      </c>
      <c r="U1536" s="2">
        <f t="shared" si="263"/>
        <v>2.3586194226734472E-5</v>
      </c>
    </row>
    <row r="1537" spans="1:21" x14ac:dyDescent="0.25">
      <c r="A1537">
        <v>520041</v>
      </c>
      <c r="B1537" s="2">
        <v>0.54544999999999999</v>
      </c>
      <c r="C1537" s="2">
        <v>1.6299999999999999E-3</v>
      </c>
      <c r="D1537" s="2">
        <v>22.925599999999999</v>
      </c>
      <c r="E1537" s="2">
        <v>6.2820500000000001E-2</v>
      </c>
      <c r="F1537" s="2">
        <v>-6.8755999999999998E-2</v>
      </c>
      <c r="G1537" s="2">
        <v>0.83982999999999997</v>
      </c>
      <c r="H1537" s="2">
        <v>-0.17768</v>
      </c>
      <c r="I1537" s="2">
        <v>5.6980000000000003E-2</v>
      </c>
      <c r="J1537" s="2">
        <f t="shared" si="255"/>
        <v>0.95963050000000005</v>
      </c>
      <c r="K1537" s="2">
        <f t="shared" si="264"/>
        <v>42.664631267999994</v>
      </c>
      <c r="L1537" s="2">
        <f t="shared" si="256"/>
        <v>3411.3497947270221</v>
      </c>
      <c r="M1537" s="1">
        <f t="shared" si="257"/>
        <v>8.5728359592475469E+25</v>
      </c>
      <c r="N1537" s="2">
        <f t="shared" si="265"/>
        <v>2778.2669241961266</v>
      </c>
      <c r="O1537" s="2">
        <f t="shared" si="258"/>
        <v>42.218869842962903</v>
      </c>
      <c r="P1537" s="2">
        <f t="shared" si="259"/>
        <v>0.44576142503709093</v>
      </c>
      <c r="Q1537" s="2">
        <f t="shared" si="260"/>
        <v>0.21577289118000215</v>
      </c>
      <c r="R1537" s="2">
        <v>3248.6544998268546</v>
      </c>
      <c r="S1537" s="2">
        <f t="shared" si="261"/>
        <v>42.558517629058883</v>
      </c>
      <c r="T1537" s="2">
        <f t="shared" si="262"/>
        <v>0.10611363894111037</v>
      </c>
      <c r="U1537" s="2">
        <f t="shared" si="263"/>
        <v>1.2227405936177198E-2</v>
      </c>
    </row>
    <row r="1538" spans="1:21" x14ac:dyDescent="0.25">
      <c r="A1538" t="s">
        <v>83</v>
      </c>
      <c r="B1538" s="2">
        <v>0.54834000000000005</v>
      </c>
      <c r="C1538" s="2">
        <v>1.008E-2</v>
      </c>
      <c r="D1538" s="2">
        <v>23.0747</v>
      </c>
      <c r="E1538" s="2">
        <v>3.3398799999999999E-2</v>
      </c>
      <c r="F1538" s="2">
        <v>0.65888999999999998</v>
      </c>
      <c r="G1538" s="2">
        <v>0.25839000000000001</v>
      </c>
      <c r="H1538" s="2">
        <v>9.4616000000000006E-2</v>
      </c>
      <c r="I1538" s="2">
        <v>3.7898000000000001E-2</v>
      </c>
      <c r="J1538" s="2">
        <f t="shared" si="255"/>
        <v>0.3296868</v>
      </c>
      <c r="K1538" s="2">
        <f t="shared" si="264"/>
        <v>42.068408750000003</v>
      </c>
      <c r="L1538" s="2">
        <f t="shared" si="256"/>
        <v>2592.2790497910023</v>
      </c>
      <c r="M1538" s="1">
        <f t="shared" si="257"/>
        <v>8.6245822717279254E+25</v>
      </c>
      <c r="N1538" s="2">
        <f t="shared" si="265"/>
        <v>2795.0367619833846</v>
      </c>
      <c r="O1538" s="2">
        <f t="shared" si="258"/>
        <v>42.231937621794742</v>
      </c>
      <c r="P1538" s="2">
        <f t="shared" si="259"/>
        <v>-0.16352887179473896</v>
      </c>
      <c r="Q1538" s="2">
        <f t="shared" si="260"/>
        <v>0.24602869476597614</v>
      </c>
      <c r="R1538" s="2">
        <v>3269.3570771697396</v>
      </c>
      <c r="S1538" s="2">
        <f t="shared" si="261"/>
        <v>42.572311782735795</v>
      </c>
      <c r="T1538" s="2">
        <f t="shared" si="262"/>
        <v>-0.50390303273579207</v>
      </c>
      <c r="U1538" s="2">
        <f t="shared" si="263"/>
        <v>2.3360967536716073</v>
      </c>
    </row>
    <row r="1539" spans="1:21" x14ac:dyDescent="0.25">
      <c r="A1539">
        <v>1306980</v>
      </c>
      <c r="B1539" s="2">
        <v>0.54881000000000002</v>
      </c>
      <c r="C1539" s="2">
        <v>5.1599999999999997E-3</v>
      </c>
      <c r="D1539" s="2">
        <v>23.099399999999999</v>
      </c>
      <c r="E1539" s="2">
        <v>8.5580600000000007E-2</v>
      </c>
      <c r="F1539" s="2">
        <v>-1.00983</v>
      </c>
      <c r="G1539" s="2">
        <v>0.77693000000000001</v>
      </c>
      <c r="H1539" s="2">
        <v>5.0200000000000002E-2</v>
      </c>
      <c r="I1539" s="2">
        <v>6.6433000000000006E-2</v>
      </c>
      <c r="J1539" s="2">
        <f t="shared" si="255"/>
        <v>0.92894359999999998</v>
      </c>
      <c r="K1539" s="2">
        <f t="shared" si="264"/>
        <v>41.986828989999992</v>
      </c>
      <c r="L1539" s="2">
        <f t="shared" si="256"/>
        <v>2496.6967618664398</v>
      </c>
      <c r="M1539" s="1">
        <f t="shared" si="257"/>
        <v>8.633002707227578E+25</v>
      </c>
      <c r="N1539" s="2">
        <f t="shared" si="265"/>
        <v>2797.765639282241</v>
      </c>
      <c r="O1539" s="2">
        <f t="shared" si="258"/>
        <v>42.23405666044782</v>
      </c>
      <c r="P1539" s="2">
        <f t="shared" si="259"/>
        <v>-0.24722767044782756</v>
      </c>
      <c r="Q1539" s="2">
        <f t="shared" si="260"/>
        <v>7.0829709295370524E-2</v>
      </c>
      <c r="R1539" s="2">
        <v>3272.7266526409799</v>
      </c>
      <c r="S1539" s="2">
        <f t="shared" si="261"/>
        <v>42.574548666614632</v>
      </c>
      <c r="T1539" s="2">
        <f t="shared" si="262"/>
        <v>-0.58771967661463975</v>
      </c>
      <c r="U1539" s="2">
        <f t="shared" si="263"/>
        <v>0.40027804313262272</v>
      </c>
    </row>
    <row r="1540" spans="1:21" x14ac:dyDescent="0.25">
      <c r="A1540">
        <v>50201</v>
      </c>
      <c r="B1540" s="2">
        <v>0.55020999999999998</v>
      </c>
      <c r="C1540" s="2">
        <v>1.6299999999999999E-3</v>
      </c>
      <c r="D1540" s="2">
        <v>22.7988</v>
      </c>
      <c r="E1540" s="2">
        <v>5.4652699999999999E-2</v>
      </c>
      <c r="F1540" s="2">
        <v>0.30618000000000001</v>
      </c>
      <c r="G1540" s="2">
        <v>0.65544999999999998</v>
      </c>
      <c r="H1540" s="2">
        <v>-7.2333999999999996E-2</v>
      </c>
      <c r="I1540" s="2">
        <v>4.6375E-2</v>
      </c>
      <c r="J1540" s="2">
        <f t="shared" si="255"/>
        <v>0.75647770000000003</v>
      </c>
      <c r="K1540" s="2">
        <f t="shared" si="264"/>
        <v>42.263213879999995</v>
      </c>
      <c r="L1540" s="2">
        <f t="shared" si="256"/>
        <v>2835.5856900965364</v>
      </c>
      <c r="M1540" s="1">
        <f t="shared" si="257"/>
        <v>8.658093038439403E+25</v>
      </c>
      <c r="N1540" s="2">
        <f t="shared" si="265"/>
        <v>2805.8968618618292</v>
      </c>
      <c r="O1540" s="2">
        <f t="shared" si="258"/>
        <v>42.240358516734155</v>
      </c>
      <c r="P1540" s="2">
        <f t="shared" si="259"/>
        <v>2.2855363265840367E-2</v>
      </c>
      <c r="Q1540" s="2">
        <f t="shared" si="260"/>
        <v>9.1281758215934331E-4</v>
      </c>
      <c r="R1540" s="2">
        <v>3282.768186766375</v>
      </c>
      <c r="S1540" s="2">
        <f t="shared" si="261"/>
        <v>42.581201080167091</v>
      </c>
      <c r="T1540" s="2">
        <f t="shared" si="262"/>
        <v>-0.31798720016709581</v>
      </c>
      <c r="U1540" s="2">
        <f t="shared" si="263"/>
        <v>0.17669612176596519</v>
      </c>
    </row>
    <row r="1541" spans="1:21" x14ac:dyDescent="0.25">
      <c r="A1541" t="s">
        <v>86</v>
      </c>
      <c r="B1541" s="2">
        <v>0.55032999999999999</v>
      </c>
      <c r="C1541" s="2">
        <v>1.6299999999999999E-3</v>
      </c>
      <c r="D1541" s="2">
        <v>22.9526</v>
      </c>
      <c r="E1541" s="2">
        <v>2.6658600000000001E-2</v>
      </c>
      <c r="F1541" s="2">
        <v>0.76066</v>
      </c>
      <c r="G1541" s="2">
        <v>0.17904</v>
      </c>
      <c r="H1541" s="2">
        <v>-4.6447000000000002E-2</v>
      </c>
      <c r="I1541" s="2">
        <v>2.9541000000000001E-2</v>
      </c>
      <c r="J1541" s="2">
        <f t="shared" si="255"/>
        <v>0.23523960000000002</v>
      </c>
      <c r="K1541" s="2">
        <f t="shared" si="264"/>
        <v>42.402796129999999</v>
      </c>
      <c r="L1541" s="2">
        <f t="shared" si="256"/>
        <v>3023.8429126359551</v>
      </c>
      <c r="M1541" s="1">
        <f t="shared" si="257"/>
        <v>8.6602442079287069E+25</v>
      </c>
      <c r="N1541" s="2">
        <f t="shared" si="265"/>
        <v>2806.5940084150684</v>
      </c>
      <c r="O1541" s="2">
        <f t="shared" si="258"/>
        <v>42.240897968663262</v>
      </c>
      <c r="P1541" s="2">
        <f t="shared" si="259"/>
        <v>0.16189816133673673</v>
      </c>
      <c r="Q1541" s="2">
        <f t="shared" si="260"/>
        <v>0.47365591873572827</v>
      </c>
      <c r="R1541" s="2">
        <v>3283.6292030087616</v>
      </c>
      <c r="S1541" s="2">
        <f t="shared" si="261"/>
        <v>42.581770547079991</v>
      </c>
      <c r="T1541" s="2">
        <f t="shared" si="262"/>
        <v>-0.17897441707999207</v>
      </c>
      <c r="U1541" s="2">
        <f t="shared" si="263"/>
        <v>0.57884335050076363</v>
      </c>
    </row>
    <row r="1542" spans="1:21" x14ac:dyDescent="0.25">
      <c r="A1542">
        <v>1339450</v>
      </c>
      <c r="B1542" s="2">
        <v>0.55045999999999995</v>
      </c>
      <c r="C1542" s="2">
        <v>1.39E-3</v>
      </c>
      <c r="D1542" s="2">
        <v>23.391300000000001</v>
      </c>
      <c r="E1542" s="2">
        <v>8.2279099999999994E-2</v>
      </c>
      <c r="F1542" s="2">
        <v>-0.97793099999999999</v>
      </c>
      <c r="G1542" s="2">
        <v>1.1025</v>
      </c>
      <c r="H1542" s="2">
        <v>7.8639000000000001E-2</v>
      </c>
      <c r="I1542" s="2">
        <v>6.6586999999999993E-2</v>
      </c>
      <c r="J1542" s="2">
        <f t="shared" si="255"/>
        <v>1.2513661</v>
      </c>
      <c r="K1542" s="2">
        <f t="shared" si="264"/>
        <v>42.194404073000001</v>
      </c>
      <c r="L1542" s="2">
        <f t="shared" si="256"/>
        <v>2747.1401395432094</v>
      </c>
      <c r="M1542" s="1">
        <f t="shared" si="257"/>
        <v>8.6625747429803536E+25</v>
      </c>
      <c r="N1542" s="2">
        <f t="shared" si="265"/>
        <v>2807.3492833883033</v>
      </c>
      <c r="O1542" s="2">
        <f t="shared" si="258"/>
        <v>42.241482249155823</v>
      </c>
      <c r="P1542" s="2">
        <f t="shared" si="259"/>
        <v>-4.7078176155821438E-2</v>
      </c>
      <c r="Q1542" s="2">
        <f t="shared" si="260"/>
        <v>1.4153716356939908E-3</v>
      </c>
      <c r="R1542" s="2">
        <v>3284.5620263930373</v>
      </c>
      <c r="S1542" s="2">
        <f t="shared" si="261"/>
        <v>42.582387337969529</v>
      </c>
      <c r="T1542" s="2">
        <f t="shared" si="262"/>
        <v>-0.3879832649695274</v>
      </c>
      <c r="U1542" s="2">
        <f t="shared" si="263"/>
        <v>9.612961780435679E-2</v>
      </c>
    </row>
    <row r="1543" spans="1:21" x14ac:dyDescent="0.25">
      <c r="A1543" t="s">
        <v>84</v>
      </c>
      <c r="B1543" s="2">
        <v>0.55266999999999999</v>
      </c>
      <c r="C1543" s="2">
        <v>1.64E-3</v>
      </c>
      <c r="D1543" s="2">
        <v>23.216100000000001</v>
      </c>
      <c r="E1543" s="2">
        <v>2.70555E-2</v>
      </c>
      <c r="F1543" s="2">
        <v>-0.56835999999999998</v>
      </c>
      <c r="G1543" s="2">
        <v>0.12107999999999999</v>
      </c>
      <c r="H1543" s="2">
        <v>7.4746000000000007E-2</v>
      </c>
      <c r="I1543" s="2">
        <v>3.5729999999999998E-2</v>
      </c>
      <c r="J1543" s="2">
        <f t="shared" ref="J1543:J1606" si="266">PeakMagnitudeError+StretchError+ColorError</f>
        <v>0.18386550000000002</v>
      </c>
      <c r="K1543" s="2">
        <f t="shared" si="264"/>
        <v>42.091596100000004</v>
      </c>
      <c r="L1543" s="2">
        <f t="shared" ref="L1543:L1606" si="267">10^((ObservedDistanceModuli-25)/5)</f>
        <v>2620.1081618897315</v>
      </c>
      <c r="M1543" s="1">
        <f t="shared" ref="M1543:M1606" si="268">-(RedShift*Age*(-2*InitialTangentVelocity+UniverseAcceleration*Age))/(2+RedShift)*(1+RedShift)</f>
        <v>8.7022099641558573E+25</v>
      </c>
      <c r="N1543" s="2">
        <f t="shared" si="265"/>
        <v>2820.1941837863233</v>
      </c>
      <c r="O1543" s="2">
        <f t="shared" ref="O1543:O1606" si="269">(LOG10(T2LuminousDistance)*5+25)</f>
        <v>42.251395062950436</v>
      </c>
      <c r="P1543" s="2">
        <f t="shared" ref="P1543:P1606" si="270">ObservedDistanceModuli-T2DistanceModuli</f>
        <v>-0.15979896295043261</v>
      </c>
      <c r="Q1543" s="2">
        <f t="shared" ref="Q1543:Q1606" si="271">(ObservedDistanceModuli-T2DistanceModuli)^2/TotalError^2</f>
        <v>0.75534858308889397</v>
      </c>
      <c r="R1543" s="2">
        <v>3300.4288918545899</v>
      </c>
      <c r="S1543" s="2">
        <f t="shared" ref="S1543:S1606" si="272">(LOG10(ΛCDMLuminousDistance)*5+25)</f>
        <v>42.592851901302517</v>
      </c>
      <c r="T1543" s="2">
        <f t="shared" ref="T1543:T1606" si="273">ObservedDistanceModuli-ΛCDMDistanceModuli</f>
        <v>-0.50125580130251279</v>
      </c>
      <c r="U1543" s="2">
        <f t="shared" ref="U1543:U1606" si="274">(ObservedDistanceModuli-ΛCDMDistanceModuli)^2/TotalError^2</f>
        <v>7.4322161170163152</v>
      </c>
    </row>
    <row r="1544" spans="1:21" x14ac:dyDescent="0.25">
      <c r="A1544" t="s">
        <v>85</v>
      </c>
      <c r="B1544" s="2">
        <v>0.55374999999999996</v>
      </c>
      <c r="C1544" s="2">
        <v>1.64E-3</v>
      </c>
      <c r="D1544" s="2">
        <v>23.1401</v>
      </c>
      <c r="E1544" s="2">
        <v>3.3683299999999999E-2</v>
      </c>
      <c r="F1544" s="2">
        <v>1.2264000000000001E-2</v>
      </c>
      <c r="G1544" s="2">
        <v>0.39296999999999999</v>
      </c>
      <c r="H1544" s="2">
        <v>-4.0071000000000002E-2</v>
      </c>
      <c r="I1544" s="2">
        <v>3.7483000000000002E-2</v>
      </c>
      <c r="J1544" s="2">
        <f t="shared" si="266"/>
        <v>0.4641363</v>
      </c>
      <c r="K1544" s="2">
        <f t="shared" si="264"/>
        <v>42.460325038000001</v>
      </c>
      <c r="L1544" s="2">
        <f t="shared" si="267"/>
        <v>3105.0243305596114</v>
      </c>
      <c r="M1544" s="1">
        <f t="shared" si="268"/>
        <v>8.7215902771523377E+25</v>
      </c>
      <c r="N1544" s="2">
        <f t="shared" si="265"/>
        <v>2826.4749154875535</v>
      </c>
      <c r="O1544" s="2">
        <f t="shared" si="269"/>
        <v>42.256225677596149</v>
      </c>
      <c r="P1544" s="2">
        <f t="shared" si="270"/>
        <v>0.2040993604038519</v>
      </c>
      <c r="Q1544" s="2">
        <f t="shared" si="271"/>
        <v>0.1933713885723107</v>
      </c>
      <c r="R1544" s="2">
        <v>3308.1889194979399</v>
      </c>
      <c r="S1544" s="2">
        <f t="shared" si="272"/>
        <v>42.59795151340002</v>
      </c>
      <c r="T1544" s="2">
        <f t="shared" si="273"/>
        <v>-0.13762647540001893</v>
      </c>
      <c r="U1544" s="2">
        <f t="shared" si="274"/>
        <v>8.7925106678123643E-2</v>
      </c>
    </row>
    <row r="1545" spans="1:21" x14ac:dyDescent="0.25">
      <c r="A1545">
        <v>1337117</v>
      </c>
      <c r="B1545" s="2">
        <v>0.55384</v>
      </c>
      <c r="C1545" s="2">
        <v>1.39E-3</v>
      </c>
      <c r="D1545" s="2">
        <v>22.5608</v>
      </c>
      <c r="E1545" s="2">
        <v>3.4861400000000001E-2</v>
      </c>
      <c r="F1545" s="2">
        <v>0.51153999999999999</v>
      </c>
      <c r="G1545" s="2">
        <v>0.32638</v>
      </c>
      <c r="H1545" s="2">
        <v>-9.0656E-2</v>
      </c>
      <c r="I1545" s="2">
        <v>3.2999000000000001E-2</v>
      </c>
      <c r="J1545" s="2">
        <f t="shared" si="266"/>
        <v>0.39424039999999999</v>
      </c>
      <c r="K1545" s="2">
        <f t="shared" si="264"/>
        <v>42.112749659999999</v>
      </c>
      <c r="L1545" s="2">
        <f t="shared" si="267"/>
        <v>2645.7568669925845</v>
      </c>
      <c r="M1545" s="1">
        <f t="shared" si="268"/>
        <v>8.7232056307048414E+25</v>
      </c>
      <c r="N1545" s="2">
        <f t="shared" si="265"/>
        <v>2826.9984159216147</v>
      </c>
      <c r="O1545" s="2">
        <f t="shared" si="269"/>
        <v>42.25662782568655</v>
      </c>
      <c r="P1545" s="2">
        <f t="shared" si="270"/>
        <v>-0.14387816568655154</v>
      </c>
      <c r="Q1545" s="2">
        <f t="shared" si="271"/>
        <v>0.13318874634273142</v>
      </c>
      <c r="R1545" s="2">
        <v>3308.8357685249052</v>
      </c>
      <c r="S1545" s="2">
        <f t="shared" si="272"/>
        <v>42.598376059139497</v>
      </c>
      <c r="T1545" s="2">
        <f t="shared" si="273"/>
        <v>-0.48562639913949823</v>
      </c>
      <c r="U1545" s="2">
        <f t="shared" si="274"/>
        <v>1.5173379540323619</v>
      </c>
    </row>
    <row r="1546" spans="1:21" x14ac:dyDescent="0.25">
      <c r="A1546" t="s">
        <v>87</v>
      </c>
      <c r="B1546" s="2">
        <v>0.55781999999999998</v>
      </c>
      <c r="C1546" s="2">
        <v>1.64E-3</v>
      </c>
      <c r="D1546" s="2">
        <v>23.261399999999998</v>
      </c>
      <c r="E1546" s="2">
        <v>2.9893200000000002E-2</v>
      </c>
      <c r="F1546" s="2">
        <v>-0.60378200000000004</v>
      </c>
      <c r="G1546" s="2">
        <v>0.18439</v>
      </c>
      <c r="H1546" s="2">
        <v>-6.2979999999999998E-3</v>
      </c>
      <c r="I1546" s="2">
        <v>3.397E-2</v>
      </c>
      <c r="J1546" s="2">
        <f t="shared" si="266"/>
        <v>0.24825320000000001</v>
      </c>
      <c r="K1546" s="2">
        <f t="shared" si="264"/>
        <v>42.385356786000003</v>
      </c>
      <c r="L1546" s="2">
        <f t="shared" si="267"/>
        <v>2999.655339945095</v>
      </c>
      <c r="M1546" s="1">
        <f t="shared" si="268"/>
        <v>8.7946904286067459E+25</v>
      </c>
      <c r="N1546" s="2">
        <f t="shared" si="265"/>
        <v>2850.1650611878727</v>
      </c>
      <c r="O1546" s="2">
        <f t="shared" si="269"/>
        <v>42.274350059844807</v>
      </c>
      <c r="P1546" s="2">
        <f t="shared" si="270"/>
        <v>0.11100672615519613</v>
      </c>
      <c r="Q1546" s="2">
        <f t="shared" si="271"/>
        <v>0.19994423122181898</v>
      </c>
      <c r="R1546" s="2">
        <v>3337.4685091245997</v>
      </c>
      <c r="S1546" s="2">
        <f t="shared" si="272"/>
        <v>42.617085882907446</v>
      </c>
      <c r="T1546" s="2">
        <f t="shared" si="273"/>
        <v>-0.23172909690744348</v>
      </c>
      <c r="U1546" s="2">
        <f t="shared" si="274"/>
        <v>0.87130745042227975</v>
      </c>
    </row>
    <row r="1547" spans="1:21" x14ac:dyDescent="0.25">
      <c r="A1547" t="s">
        <v>89</v>
      </c>
      <c r="B1547" s="2">
        <v>0.55881999999999998</v>
      </c>
      <c r="C1547" s="2">
        <v>1.64E-3</v>
      </c>
      <c r="D1547" s="2">
        <v>23.887699999999999</v>
      </c>
      <c r="E1547" s="2">
        <v>3.6941700000000001E-2</v>
      </c>
      <c r="F1547" s="2">
        <v>0.66352999999999995</v>
      </c>
      <c r="G1547" s="2">
        <v>0.29880000000000001</v>
      </c>
      <c r="H1547" s="2">
        <v>0.13383</v>
      </c>
      <c r="I1547" s="2">
        <v>3.9727999999999999E-2</v>
      </c>
      <c r="J1547" s="2">
        <f t="shared" si="266"/>
        <v>0.37546970000000002</v>
      </c>
      <c r="K1547" s="2">
        <f t="shared" si="264"/>
        <v>42.759351009999996</v>
      </c>
      <c r="L1547" s="2">
        <f t="shared" si="267"/>
        <v>3563.4461645917422</v>
      </c>
      <c r="M1547" s="1">
        <f t="shared" si="268"/>
        <v>8.8126668584579273E+25</v>
      </c>
      <c r="N1547" s="2">
        <f t="shared" si="265"/>
        <v>2855.9908253466742</v>
      </c>
      <c r="O1547" s="2">
        <f t="shared" si="269"/>
        <v>42.278784039841916</v>
      </c>
      <c r="P1547" s="2">
        <f t="shared" si="270"/>
        <v>0.4805669701580797</v>
      </c>
      <c r="Q1547" s="2">
        <f t="shared" si="271"/>
        <v>1.6381665158285179</v>
      </c>
      <c r="R1547" s="2">
        <v>3344.6711443268855</v>
      </c>
      <c r="S1547" s="2">
        <f t="shared" si="272"/>
        <v>42.621767116909119</v>
      </c>
      <c r="T1547" s="2">
        <f t="shared" si="273"/>
        <v>0.13758389309087704</v>
      </c>
      <c r="U1547" s="2">
        <f t="shared" si="274"/>
        <v>0.13427198117720643</v>
      </c>
    </row>
    <row r="1548" spans="1:21" x14ac:dyDescent="0.25">
      <c r="A1548" t="s">
        <v>88</v>
      </c>
      <c r="B1548" s="2">
        <v>0.55881999999999998</v>
      </c>
      <c r="C1548" s="2">
        <v>1.64E-3</v>
      </c>
      <c r="D1548" s="2">
        <v>23.438600000000001</v>
      </c>
      <c r="E1548" s="2">
        <v>2.7587400000000002E-2</v>
      </c>
      <c r="F1548" s="2">
        <v>0.27611000000000002</v>
      </c>
      <c r="G1548" s="2">
        <v>0.19087000000000001</v>
      </c>
      <c r="H1548" s="2">
        <v>0.11205</v>
      </c>
      <c r="I1548" s="2">
        <v>3.4321999999999998E-2</v>
      </c>
      <c r="J1548" s="2">
        <f t="shared" si="266"/>
        <v>0.25277940000000004</v>
      </c>
      <c r="K1548" s="2">
        <f t="shared" si="264"/>
        <v>42.321471670000001</v>
      </c>
      <c r="L1548" s="2">
        <f t="shared" si="267"/>
        <v>2912.6904643249322</v>
      </c>
      <c r="M1548" s="1">
        <f t="shared" si="268"/>
        <v>8.8126668584579273E+25</v>
      </c>
      <c r="N1548" s="2">
        <f t="shared" si="265"/>
        <v>2855.9908253466742</v>
      </c>
      <c r="O1548" s="2">
        <f t="shared" si="269"/>
        <v>42.278784039841916</v>
      </c>
      <c r="P1548" s="2">
        <f t="shared" si="270"/>
        <v>4.2687630158084744E-2</v>
      </c>
      <c r="Q1548" s="2">
        <f t="shared" si="271"/>
        <v>2.8518109558843725E-2</v>
      </c>
      <c r="R1548" s="2">
        <v>3344.6711443268855</v>
      </c>
      <c r="S1548" s="2">
        <f t="shared" si="272"/>
        <v>42.621767116909119</v>
      </c>
      <c r="T1548" s="2">
        <f t="shared" si="273"/>
        <v>-0.30029544690911791</v>
      </c>
      <c r="U1548" s="2">
        <f t="shared" si="274"/>
        <v>1.411283089162304</v>
      </c>
    </row>
    <row r="1549" spans="1:21" x14ac:dyDescent="0.25">
      <c r="A1549">
        <v>1289555</v>
      </c>
      <c r="B1549" s="2">
        <v>0.56181000000000003</v>
      </c>
      <c r="C1549" s="2">
        <v>1.4E-3</v>
      </c>
      <c r="D1549" s="2">
        <v>22.708200000000001</v>
      </c>
      <c r="E1549" s="2">
        <v>5.0351100000000003E-2</v>
      </c>
      <c r="F1549" s="2">
        <v>0.14732999999999999</v>
      </c>
      <c r="G1549" s="2">
        <v>0.44201000000000001</v>
      </c>
      <c r="H1549" s="2">
        <v>-0.144062</v>
      </c>
      <c r="I1549" s="2">
        <v>4.5822000000000002E-2</v>
      </c>
      <c r="J1549" s="2">
        <f t="shared" si="266"/>
        <v>0.53818310000000003</v>
      </c>
      <c r="K1549" s="2">
        <f t="shared" si="264"/>
        <v>42.373771570000002</v>
      </c>
      <c r="L1549" s="2">
        <f t="shared" si="267"/>
        <v>2983.6942270134291</v>
      </c>
      <c r="M1549" s="1">
        <f t="shared" si="268"/>
        <v>8.8664532217624427E+25</v>
      </c>
      <c r="N1549" s="2">
        <f t="shared" si="265"/>
        <v>2873.4217985802793</v>
      </c>
      <c r="O1549" s="2">
        <f t="shared" si="269"/>
        <v>42.291996910589916</v>
      </c>
      <c r="P1549" s="2">
        <f t="shared" si="270"/>
        <v>8.177465941008677E-2</v>
      </c>
      <c r="Q1549" s="2">
        <f t="shared" si="271"/>
        <v>2.3087524858175983E-2</v>
      </c>
      <c r="R1549" s="2">
        <v>3366.2272691459102</v>
      </c>
      <c r="S1549" s="2">
        <f t="shared" si="272"/>
        <v>42.635717169018989</v>
      </c>
      <c r="T1549" s="2">
        <f t="shared" si="273"/>
        <v>-0.26194559901898629</v>
      </c>
      <c r="U1549" s="2">
        <f t="shared" si="274"/>
        <v>0.23689838526879092</v>
      </c>
    </row>
    <row r="1550" spans="1:21" x14ac:dyDescent="0.25">
      <c r="A1550">
        <v>1303952</v>
      </c>
      <c r="B1550" s="2">
        <v>0.56269000000000002</v>
      </c>
      <c r="C1550" s="2">
        <v>1.4E-3</v>
      </c>
      <c r="D1550" s="2">
        <v>22.882300000000001</v>
      </c>
      <c r="E1550" s="2">
        <v>7.0698899999999995E-2</v>
      </c>
      <c r="F1550" s="2">
        <v>0.58233000000000001</v>
      </c>
      <c r="G1550" s="2">
        <v>0.54647000000000001</v>
      </c>
      <c r="H1550" s="2">
        <v>-0.19956499999999999</v>
      </c>
      <c r="I1550" s="2">
        <v>4.5594000000000003E-2</v>
      </c>
      <c r="J1550" s="2">
        <f t="shared" si="266"/>
        <v>0.66276290000000004</v>
      </c>
      <c r="K1550" s="2">
        <f t="shared" si="264"/>
        <v>42.785540959999999</v>
      </c>
      <c r="L1550" s="2">
        <f t="shared" si="267"/>
        <v>3606.6848202697329</v>
      </c>
      <c r="M1550" s="1">
        <f t="shared" si="268"/>
        <v>8.8822938179089023E+25</v>
      </c>
      <c r="N1550" s="2">
        <f t="shared" si="265"/>
        <v>2878.55538617515</v>
      </c>
      <c r="O1550" s="2">
        <f t="shared" si="269"/>
        <v>42.295872950576104</v>
      </c>
      <c r="P1550" s="2">
        <f t="shared" si="270"/>
        <v>0.48966800942389455</v>
      </c>
      <c r="Q1550" s="2">
        <f t="shared" si="271"/>
        <v>0.54586730752227841</v>
      </c>
      <c r="R1550" s="2">
        <v>3372.5773143222591</v>
      </c>
      <c r="S1550" s="2">
        <f t="shared" si="272"/>
        <v>42.639809571999407</v>
      </c>
      <c r="T1550" s="2">
        <f t="shared" si="273"/>
        <v>0.14573138800059127</v>
      </c>
      <c r="U1550" s="2">
        <f t="shared" si="274"/>
        <v>4.834925910729472E-2</v>
      </c>
    </row>
    <row r="1551" spans="1:21" x14ac:dyDescent="0.25">
      <c r="A1551" t="s">
        <v>90</v>
      </c>
      <c r="B1551" s="2">
        <v>0.56283000000000005</v>
      </c>
      <c r="C1551" s="2">
        <v>1.64E-3</v>
      </c>
      <c r="D1551" s="2">
        <v>23.244</v>
      </c>
      <c r="E1551" s="2">
        <v>2.9392999999999999E-2</v>
      </c>
      <c r="F1551" s="2">
        <v>-0.15082899999999999</v>
      </c>
      <c r="G1551" s="2">
        <v>0.15118999999999999</v>
      </c>
      <c r="H1551" s="2">
        <v>-1.0985999999999999E-2</v>
      </c>
      <c r="I1551" s="2">
        <v>3.0474999999999999E-2</v>
      </c>
      <c r="J1551" s="2">
        <f t="shared" si="266"/>
        <v>0.211058</v>
      </c>
      <c r="K1551" s="2">
        <f t="shared" si="264"/>
        <v>42.449214316999999</v>
      </c>
      <c r="L1551" s="2">
        <f t="shared" si="267"/>
        <v>3089.1775028636343</v>
      </c>
      <c r="M1551" s="1">
        <f t="shared" si="268"/>
        <v>8.884814352165096E+25</v>
      </c>
      <c r="N1551" s="2">
        <f t="shared" si="265"/>
        <v>2879.3722356971257</v>
      </c>
      <c r="O1551" s="2">
        <f t="shared" si="269"/>
        <v>42.296489063291673</v>
      </c>
      <c r="P1551" s="2">
        <f t="shared" si="270"/>
        <v>0.15272525370832568</v>
      </c>
      <c r="Q1551" s="2">
        <f t="shared" si="271"/>
        <v>0.52362222728986618</v>
      </c>
      <c r="R1551" s="2">
        <v>3373.5877902207512</v>
      </c>
      <c r="S1551" s="2">
        <f t="shared" si="272"/>
        <v>42.64046008099718</v>
      </c>
      <c r="T1551" s="2">
        <f t="shared" si="273"/>
        <v>-0.19124576399718052</v>
      </c>
      <c r="U1551" s="2">
        <f t="shared" si="274"/>
        <v>0.82106967461267866</v>
      </c>
    </row>
    <row r="1552" spans="1:21" x14ac:dyDescent="0.25">
      <c r="A1552">
        <v>1285317</v>
      </c>
      <c r="B1552" s="2">
        <v>0.56437000000000004</v>
      </c>
      <c r="C1552" s="2">
        <v>1.4E-3</v>
      </c>
      <c r="D1552" s="2">
        <v>22.959</v>
      </c>
      <c r="E1552" s="2">
        <v>5.2750699999999998E-2</v>
      </c>
      <c r="F1552" s="2">
        <v>0.15079999999999999</v>
      </c>
      <c r="G1552" s="2">
        <v>0.58335000000000004</v>
      </c>
      <c r="H1552" s="2">
        <v>-6.5662999999999999E-2</v>
      </c>
      <c r="I1552" s="2">
        <v>4.1463E-2</v>
      </c>
      <c r="J1552" s="2">
        <f t="shared" si="266"/>
        <v>0.6775637000000001</v>
      </c>
      <c r="K1552" s="2">
        <f t="shared" si="264"/>
        <v>42.37969279</v>
      </c>
      <c r="L1552" s="2">
        <f t="shared" si="267"/>
        <v>2991.8413346163534</v>
      </c>
      <c r="M1552" s="1">
        <f t="shared" si="268"/>
        <v>8.9125481821962731E+25</v>
      </c>
      <c r="N1552" s="2">
        <f t="shared" si="265"/>
        <v>2888.3601578996709</v>
      </c>
      <c r="O1552" s="2">
        <f t="shared" si="269"/>
        <v>42.303256728484101</v>
      </c>
      <c r="P1552" s="2">
        <f t="shared" si="270"/>
        <v>7.6436061515899212E-2</v>
      </c>
      <c r="Q1552" s="2">
        <f t="shared" si="271"/>
        <v>1.2726129571522972E-2</v>
      </c>
      <c r="R1552" s="2">
        <v>3384.7073947426525</v>
      </c>
      <c r="S1552" s="2">
        <f t="shared" si="272"/>
        <v>42.647605651159978</v>
      </c>
      <c r="T1552" s="2">
        <f t="shared" si="273"/>
        <v>-0.26791286115997792</v>
      </c>
      <c r="U1552" s="2">
        <f t="shared" si="274"/>
        <v>0.15634603181831294</v>
      </c>
    </row>
    <row r="1553" spans="1:21" x14ac:dyDescent="0.25">
      <c r="A1553">
        <v>1330903</v>
      </c>
      <c r="B1553" s="2">
        <v>0.56437000000000004</v>
      </c>
      <c r="C1553" s="2">
        <v>1.4E-3</v>
      </c>
      <c r="D1553" s="2">
        <v>23.0791</v>
      </c>
      <c r="E1553" s="2">
        <v>5.7409200000000001E-2</v>
      </c>
      <c r="F1553" s="2">
        <v>-9.1575000000000004E-2</v>
      </c>
      <c r="G1553" s="2">
        <v>0.60804000000000002</v>
      </c>
      <c r="H1553" s="2">
        <v>-5.7211999999999999E-2</v>
      </c>
      <c r="I1553" s="2">
        <v>5.0006000000000002E-2</v>
      </c>
      <c r="J1553" s="2">
        <f t="shared" si="266"/>
        <v>0.71545520000000007</v>
      </c>
      <c r="K1553" s="2">
        <f t="shared" si="264"/>
        <v>42.437712035000004</v>
      </c>
      <c r="L1553" s="2">
        <f t="shared" si="267"/>
        <v>3072.8574020105934</v>
      </c>
      <c r="M1553" s="1">
        <f t="shared" si="268"/>
        <v>8.9125481821962731E+25</v>
      </c>
      <c r="N1553" s="2">
        <f t="shared" si="265"/>
        <v>2888.3601578996709</v>
      </c>
      <c r="O1553" s="2">
        <f t="shared" si="269"/>
        <v>42.303256728484101</v>
      </c>
      <c r="P1553" s="2">
        <f t="shared" si="270"/>
        <v>0.13445530651590332</v>
      </c>
      <c r="Q1553" s="2">
        <f t="shared" si="271"/>
        <v>3.5317585494453012E-2</v>
      </c>
      <c r="R1553" s="2">
        <v>3384.7073947426525</v>
      </c>
      <c r="S1553" s="2">
        <f t="shared" si="272"/>
        <v>42.647605651159978</v>
      </c>
      <c r="T1553" s="2">
        <f t="shared" si="273"/>
        <v>-0.20989361615997382</v>
      </c>
      <c r="U1553" s="2">
        <f t="shared" si="274"/>
        <v>8.6066386740925399E-2</v>
      </c>
    </row>
    <row r="1554" spans="1:21" x14ac:dyDescent="0.25">
      <c r="A1554">
        <v>1338278</v>
      </c>
      <c r="B1554" s="2">
        <v>0.56437000000000004</v>
      </c>
      <c r="C1554" s="2">
        <v>1.4E-3</v>
      </c>
      <c r="D1554" s="2">
        <v>23.0214</v>
      </c>
      <c r="E1554" s="2">
        <v>5.7762899999999999E-2</v>
      </c>
      <c r="F1554" s="2">
        <v>1.56836</v>
      </c>
      <c r="G1554" s="2">
        <v>0.79820000000000002</v>
      </c>
      <c r="H1554" s="2">
        <v>2.7360000000000002E-3</v>
      </c>
      <c r="I1554" s="2">
        <v>5.0705E-2</v>
      </c>
      <c r="J1554" s="2">
        <f t="shared" si="266"/>
        <v>0.90666789999999997</v>
      </c>
      <c r="K1554" s="2">
        <f t="shared" si="264"/>
        <v>42.436385239999993</v>
      </c>
      <c r="L1554" s="2">
        <f t="shared" si="267"/>
        <v>3070.9804237402859</v>
      </c>
      <c r="M1554" s="1">
        <f t="shared" si="268"/>
        <v>8.9125481821962731E+25</v>
      </c>
      <c r="N1554" s="2">
        <f t="shared" si="265"/>
        <v>2888.3601578996709</v>
      </c>
      <c r="O1554" s="2">
        <f t="shared" si="269"/>
        <v>42.303256728484101</v>
      </c>
      <c r="P1554" s="2">
        <f t="shared" si="270"/>
        <v>0.133128511515892</v>
      </c>
      <c r="Q1554" s="2">
        <f t="shared" si="271"/>
        <v>2.1559846892441541E-2</v>
      </c>
      <c r="R1554" s="2">
        <v>3384.7073947426525</v>
      </c>
      <c r="S1554" s="2">
        <f t="shared" si="272"/>
        <v>42.647605651159978</v>
      </c>
      <c r="T1554" s="2">
        <f t="shared" si="273"/>
        <v>-0.21122041115998513</v>
      </c>
      <c r="U1554" s="2">
        <f t="shared" si="274"/>
        <v>5.4271932638021117E-2</v>
      </c>
    </row>
    <row r="1555" spans="1:21" x14ac:dyDescent="0.25">
      <c r="A1555" t="s">
        <v>91</v>
      </c>
      <c r="B1555" s="2">
        <v>0.56481000000000003</v>
      </c>
      <c r="C1555" s="2">
        <v>1.64E-3</v>
      </c>
      <c r="D1555" s="2">
        <v>23.0214</v>
      </c>
      <c r="E1555" s="2">
        <v>2.74761E-2</v>
      </c>
      <c r="F1555" s="2">
        <v>1.2341299999999999</v>
      </c>
      <c r="G1555" s="2">
        <v>0.22423000000000001</v>
      </c>
      <c r="H1555" s="2">
        <v>-2.2818999999999999E-2</v>
      </c>
      <c r="I1555" s="2">
        <v>3.4245999999999999E-2</v>
      </c>
      <c r="J1555" s="2">
        <f t="shared" si="266"/>
        <v>0.28595209999999999</v>
      </c>
      <c r="K1555" s="2">
        <f t="shared" si="264"/>
        <v>42.467240579999995</v>
      </c>
      <c r="L1555" s="2">
        <f t="shared" si="267"/>
        <v>3114.9287415398389</v>
      </c>
      <c r="M1555" s="1">
        <f t="shared" si="268"/>
        <v>8.9204748095428558E+25</v>
      </c>
      <c r="N1555" s="2">
        <f t="shared" si="265"/>
        <v>2890.9290028749069</v>
      </c>
      <c r="O1555" s="2">
        <f t="shared" si="269"/>
        <v>42.305187130718785</v>
      </c>
      <c r="P1555" s="2">
        <f t="shared" si="270"/>
        <v>0.16205344928120979</v>
      </c>
      <c r="Q1555" s="2">
        <f t="shared" si="271"/>
        <v>0.32116630713563499</v>
      </c>
      <c r="R1555" s="2">
        <v>3387.8858947165591</v>
      </c>
      <c r="S1555" s="2">
        <f t="shared" si="272"/>
        <v>42.649643873509604</v>
      </c>
      <c r="T1555" s="2">
        <f t="shared" si="273"/>
        <v>-0.18240329350960849</v>
      </c>
      <c r="U1555" s="2">
        <f t="shared" si="274"/>
        <v>0.40689164375207787</v>
      </c>
    </row>
    <row r="1556" spans="1:21" x14ac:dyDescent="0.25">
      <c r="A1556">
        <v>1317454</v>
      </c>
      <c r="B1556" s="2">
        <v>0.56879000000000002</v>
      </c>
      <c r="C1556" s="2">
        <v>5.1700000000000001E-3</v>
      </c>
      <c r="D1556" s="2">
        <v>23.099</v>
      </c>
      <c r="E1556" s="2">
        <v>4.6583899999999998E-2</v>
      </c>
      <c r="F1556" s="2">
        <v>-0.27097399999999999</v>
      </c>
      <c r="G1556" s="2">
        <v>0.56796000000000002</v>
      </c>
      <c r="H1556" s="2">
        <v>4.6238000000000001E-2</v>
      </c>
      <c r="I1556" s="2">
        <v>4.3719000000000001E-2</v>
      </c>
      <c r="J1556" s="2">
        <f t="shared" si="266"/>
        <v>0.65826289999999998</v>
      </c>
      <c r="K1556" s="2">
        <f t="shared" si="264"/>
        <v>42.107441882000003</v>
      </c>
      <c r="L1556" s="2">
        <f t="shared" si="267"/>
        <v>2639.2976823913327</v>
      </c>
      <c r="M1556" s="1">
        <f t="shared" si="268"/>
        <v>8.9922286645090199E+25</v>
      </c>
      <c r="N1556" s="2">
        <f t="shared" si="265"/>
        <v>2914.1828435973603</v>
      </c>
      <c r="O1556" s="2">
        <f t="shared" si="269"/>
        <v>42.322583985409736</v>
      </c>
      <c r="P1556" s="2">
        <f t="shared" si="270"/>
        <v>-0.2151421034097325</v>
      </c>
      <c r="Q1556" s="2">
        <f t="shared" si="271"/>
        <v>0.10681987444902456</v>
      </c>
      <c r="R1556" s="2">
        <v>3416.6664832435076</v>
      </c>
      <c r="S1556" s="2">
        <f t="shared" si="272"/>
        <v>42.668012936785431</v>
      </c>
      <c r="T1556" s="2">
        <f t="shared" si="273"/>
        <v>-0.56057105478542724</v>
      </c>
      <c r="U1556" s="2">
        <f t="shared" si="274"/>
        <v>0.72520799070961262</v>
      </c>
    </row>
    <row r="1557" spans="1:21" x14ac:dyDescent="0.25">
      <c r="A1557">
        <v>1306785</v>
      </c>
      <c r="B1557" s="2">
        <v>0.57542000000000004</v>
      </c>
      <c r="C1557" s="2">
        <v>1.41E-3</v>
      </c>
      <c r="D1557" s="2">
        <v>22.9818</v>
      </c>
      <c r="E1557" s="2">
        <v>9.6198000000000006E-2</v>
      </c>
      <c r="F1557" s="2">
        <v>-0.953102</v>
      </c>
      <c r="G1557" s="2">
        <v>1.37835</v>
      </c>
      <c r="H1557" s="2">
        <v>-3.4640000000000001E-3</v>
      </c>
      <c r="I1557" s="2">
        <v>6.1254000000000003E-2</v>
      </c>
      <c r="J1557" s="2">
        <f t="shared" si="266"/>
        <v>1.5358019999999999</v>
      </c>
      <c r="K1557" s="2">
        <f t="shared" si="264"/>
        <v>42.045536325999997</v>
      </c>
      <c r="L1557" s="2">
        <f t="shared" si="267"/>
        <v>2565.1175096055572</v>
      </c>
      <c r="M1557" s="1">
        <f t="shared" si="268"/>
        <v>9.1119729652373774E+25</v>
      </c>
      <c r="N1557" s="2">
        <f t="shared" si="265"/>
        <v>2952.989328599062</v>
      </c>
      <c r="O1557" s="2">
        <f t="shared" si="269"/>
        <v>42.351309387654865</v>
      </c>
      <c r="P1557" s="2">
        <f t="shared" si="270"/>
        <v>-0.30577306165486817</v>
      </c>
      <c r="Q1557" s="2">
        <f t="shared" si="271"/>
        <v>3.9639483402414084E-2</v>
      </c>
      <c r="R1557" s="2">
        <v>3464.7278925714613</v>
      </c>
      <c r="S1557" s="2">
        <f t="shared" si="272"/>
        <v>42.698345661701481</v>
      </c>
      <c r="T1557" s="2">
        <f t="shared" si="273"/>
        <v>-0.65280933570148392</v>
      </c>
      <c r="U1557" s="2">
        <f t="shared" si="274"/>
        <v>0.18067674399878583</v>
      </c>
    </row>
    <row r="1558" spans="1:21" x14ac:dyDescent="0.25">
      <c r="A1558" t="s">
        <v>92</v>
      </c>
      <c r="B1558" s="2">
        <v>0.57577</v>
      </c>
      <c r="C1558" s="2">
        <v>1.65E-3</v>
      </c>
      <c r="D1558" s="2">
        <v>23.3826</v>
      </c>
      <c r="E1558" s="2">
        <v>3.24809E-2</v>
      </c>
      <c r="F1558" s="2">
        <v>0.18618999999999999</v>
      </c>
      <c r="G1558" s="2">
        <v>0.27233000000000002</v>
      </c>
      <c r="H1558" s="2">
        <v>2.6828000000000001E-2</v>
      </c>
      <c r="I1558" s="2">
        <v>3.5309E-2</v>
      </c>
      <c r="J1558" s="2">
        <f t="shared" si="266"/>
        <v>0.34011989999999998</v>
      </c>
      <c r="K1558" s="2">
        <f t="shared" si="264"/>
        <v>42.518998289999999</v>
      </c>
      <c r="L1558" s="2">
        <f t="shared" si="267"/>
        <v>3190.0659238480243</v>
      </c>
      <c r="M1558" s="1">
        <f t="shared" si="268"/>
        <v>9.1183017308906776E+25</v>
      </c>
      <c r="N1558" s="2">
        <f t="shared" si="265"/>
        <v>2955.0403418657493</v>
      </c>
      <c r="O1558" s="2">
        <f t="shared" si="269"/>
        <v>42.352817070976542</v>
      </c>
      <c r="P1558" s="2">
        <f t="shared" si="270"/>
        <v>0.16618121902345706</v>
      </c>
      <c r="Q1558" s="2">
        <f t="shared" si="271"/>
        <v>0.23872604076676873</v>
      </c>
      <c r="R1558" s="2">
        <v>3467.2691458248592</v>
      </c>
      <c r="S1558" s="2">
        <f t="shared" si="272"/>
        <v>42.699937774779997</v>
      </c>
      <c r="T1558" s="2">
        <f t="shared" si="273"/>
        <v>-0.18093948477999788</v>
      </c>
      <c r="U1558" s="2">
        <f t="shared" si="274"/>
        <v>0.28301054211391935</v>
      </c>
    </row>
    <row r="1559" spans="1:21" x14ac:dyDescent="0.25">
      <c r="A1559">
        <v>50203</v>
      </c>
      <c r="B1559" s="2">
        <v>0.57618999999999998</v>
      </c>
      <c r="C1559" s="2">
        <v>1.65E-3</v>
      </c>
      <c r="D1559" s="2">
        <v>22.856400000000001</v>
      </c>
      <c r="E1559" s="2">
        <v>6.7809999999999995E-2</v>
      </c>
      <c r="F1559" s="2">
        <v>1.0182500000000001</v>
      </c>
      <c r="G1559" s="2">
        <v>0.73675000000000002</v>
      </c>
      <c r="H1559" s="2">
        <v>-0.11808299999999999</v>
      </c>
      <c r="I1559" s="2">
        <v>5.7003999999999999E-2</v>
      </c>
      <c r="J1559" s="2">
        <f t="shared" si="266"/>
        <v>0.861564</v>
      </c>
      <c r="K1559" s="2">
        <f t="shared" si="264"/>
        <v>42.568682539999998</v>
      </c>
      <c r="L1559" s="2">
        <f t="shared" si="267"/>
        <v>3263.8974726652532</v>
      </c>
      <c r="M1559" s="1">
        <f t="shared" si="268"/>
        <v>9.1258972294266308E+25</v>
      </c>
      <c r="N1559" s="2">
        <f t="shared" si="265"/>
        <v>2957.5018753017712</v>
      </c>
      <c r="O1559" s="2">
        <f t="shared" si="269"/>
        <v>42.354625143394095</v>
      </c>
      <c r="P1559" s="2">
        <f t="shared" si="270"/>
        <v>0.21405739660590228</v>
      </c>
      <c r="Q1559" s="2">
        <f t="shared" si="271"/>
        <v>6.1728452639398683E-2</v>
      </c>
      <c r="R1559" s="2">
        <v>3470.3191874848858</v>
      </c>
      <c r="S1559" s="2">
        <f t="shared" si="272"/>
        <v>42.701847107366817</v>
      </c>
      <c r="T1559" s="2">
        <f t="shared" si="273"/>
        <v>-0.13316456736681914</v>
      </c>
      <c r="U1559" s="2">
        <f t="shared" si="274"/>
        <v>2.3889236895938713E-2</v>
      </c>
    </row>
    <row r="1560" spans="1:21" x14ac:dyDescent="0.25">
      <c r="A1560" t="s">
        <v>93</v>
      </c>
      <c r="B1560" s="2">
        <v>0.57667999999999997</v>
      </c>
      <c r="C1560" s="2">
        <v>1.65E-3</v>
      </c>
      <c r="D1560" s="2">
        <v>23.181699999999999</v>
      </c>
      <c r="E1560" s="2">
        <v>2.6271200000000001E-2</v>
      </c>
      <c r="F1560" s="2">
        <v>-1.34778</v>
      </c>
      <c r="G1560" s="2">
        <v>0.14554</v>
      </c>
      <c r="H1560" s="2">
        <v>-8.7622000000000005E-2</v>
      </c>
      <c r="I1560" s="2">
        <v>3.2787999999999998E-2</v>
      </c>
      <c r="J1560" s="2">
        <f t="shared" si="266"/>
        <v>0.20459919999999998</v>
      </c>
      <c r="K1560" s="2">
        <f t="shared" si="264"/>
        <v>42.450833200000005</v>
      </c>
      <c r="L1560" s="2">
        <f t="shared" si="267"/>
        <v>3091.4814149795916</v>
      </c>
      <c r="M1560" s="1">
        <f t="shared" si="268"/>
        <v>9.1347599945948398E+25</v>
      </c>
      <c r="N1560" s="2">
        <f t="shared" si="265"/>
        <v>2960.3741018835935</v>
      </c>
      <c r="O1560" s="2">
        <f t="shared" si="269"/>
        <v>42.356732981169031</v>
      </c>
      <c r="P1560" s="2">
        <f t="shared" si="270"/>
        <v>9.4100218830973859E-2</v>
      </c>
      <c r="Q1560" s="2">
        <f t="shared" si="271"/>
        <v>0.21153069887674814</v>
      </c>
      <c r="R1560" s="2">
        <v>3473.8783104852346</v>
      </c>
      <c r="S1560" s="2">
        <f t="shared" si="272"/>
        <v>42.704073005485725</v>
      </c>
      <c r="T1560" s="2">
        <f t="shared" si="273"/>
        <v>-0.25323980548571967</v>
      </c>
      <c r="U1560" s="2">
        <f t="shared" si="274"/>
        <v>1.5319905275889103</v>
      </c>
    </row>
    <row r="1561" spans="1:21" x14ac:dyDescent="0.25">
      <c r="A1561">
        <v>1337228</v>
      </c>
      <c r="B1561" s="2">
        <v>0.57737000000000005</v>
      </c>
      <c r="C1561" s="2">
        <v>1.41E-3</v>
      </c>
      <c r="D1561" s="2">
        <v>23.282</v>
      </c>
      <c r="E1561" s="2">
        <v>8.9713699999999993E-2</v>
      </c>
      <c r="F1561" s="2">
        <v>-0.74735200000000002</v>
      </c>
      <c r="G1561" s="2">
        <v>0.75690000000000002</v>
      </c>
      <c r="H1561" s="2">
        <v>-7.5282000000000002E-2</v>
      </c>
      <c r="I1561" s="2">
        <v>7.4900999999999995E-2</v>
      </c>
      <c r="J1561" s="2">
        <f t="shared" si="266"/>
        <v>0.92151470000000002</v>
      </c>
      <c r="K1561" s="2">
        <f t="shared" si="264"/>
        <v>42.600771915999999</v>
      </c>
      <c r="L1561" s="2">
        <f t="shared" si="267"/>
        <v>3312.4885304869281</v>
      </c>
      <c r="M1561" s="1">
        <f t="shared" si="268"/>
        <v>9.1472426788453761E+25</v>
      </c>
      <c r="N1561" s="2">
        <f t="shared" si="265"/>
        <v>2964.4194643451301</v>
      </c>
      <c r="O1561" s="2">
        <f t="shared" si="269"/>
        <v>42.359698280884068</v>
      </c>
      <c r="P1561" s="2">
        <f t="shared" si="270"/>
        <v>0.24107363511593149</v>
      </c>
      <c r="Q1561" s="2">
        <f t="shared" si="271"/>
        <v>6.843762003595287E-2</v>
      </c>
      <c r="R1561" s="2">
        <v>3478.8914890126125</v>
      </c>
      <c r="S1561" s="2">
        <f t="shared" si="272"/>
        <v>42.70720441384718</v>
      </c>
      <c r="T1561" s="2">
        <f t="shared" si="273"/>
        <v>-0.10643249784718023</v>
      </c>
      <c r="U1561" s="2">
        <f t="shared" si="274"/>
        <v>1.3339635854465893E-2</v>
      </c>
    </row>
    <row r="1562" spans="1:21" x14ac:dyDescent="0.25">
      <c r="A1562" t="s">
        <v>96</v>
      </c>
      <c r="B1562" s="2">
        <v>0.57830000000000004</v>
      </c>
      <c r="C1562" s="2">
        <v>1.009E-2</v>
      </c>
      <c r="D1562" s="2">
        <v>23.058800000000002</v>
      </c>
      <c r="E1562" s="2">
        <v>2.7546500000000002E-2</v>
      </c>
      <c r="F1562" s="2">
        <v>0.52451999999999999</v>
      </c>
      <c r="G1562" s="2">
        <v>0.31579000000000002</v>
      </c>
      <c r="H1562" s="2">
        <v>-3.6908000000000003E-2</v>
      </c>
      <c r="I1562" s="2">
        <v>3.7373999999999998E-2</v>
      </c>
      <c r="J1562" s="2">
        <f t="shared" si="266"/>
        <v>0.38071050000000006</v>
      </c>
      <c r="K1562" s="2">
        <f t="shared" si="264"/>
        <v>42.444426480000004</v>
      </c>
      <c r="L1562" s="2">
        <f t="shared" si="267"/>
        <v>3082.3737393701012</v>
      </c>
      <c r="M1562" s="1">
        <f t="shared" si="268"/>
        <v>9.1640717218175042E+25</v>
      </c>
      <c r="N1562" s="2">
        <f t="shared" si="265"/>
        <v>2969.8733857402899</v>
      </c>
      <c r="O1562" s="2">
        <f t="shared" si="269"/>
        <v>42.363689672433786</v>
      </c>
      <c r="P1562" s="2">
        <f t="shared" si="270"/>
        <v>8.073680756621826E-2</v>
      </c>
      <c r="Q1562" s="2">
        <f t="shared" si="271"/>
        <v>4.4973163326438532E-2</v>
      </c>
      <c r="R1562" s="2">
        <v>3485.6508818522266</v>
      </c>
      <c r="S1562" s="2">
        <f t="shared" si="272"/>
        <v>42.711419432977891</v>
      </c>
      <c r="T1562" s="2">
        <f t="shared" si="273"/>
        <v>-0.26699295297788694</v>
      </c>
      <c r="U1562" s="2">
        <f t="shared" si="274"/>
        <v>0.49182419275867445</v>
      </c>
    </row>
    <row r="1563" spans="1:21" x14ac:dyDescent="0.25">
      <c r="A1563">
        <v>110721</v>
      </c>
      <c r="B1563" s="2">
        <v>0.57830999999999999</v>
      </c>
      <c r="C1563" s="2">
        <v>1.65E-3</v>
      </c>
      <c r="D1563" s="2">
        <v>22.970199999999998</v>
      </c>
      <c r="E1563" s="2">
        <v>6.9151599999999994E-2</v>
      </c>
      <c r="F1563" s="2">
        <v>0.48285</v>
      </c>
      <c r="G1563" s="2">
        <v>0.69267999999999996</v>
      </c>
      <c r="H1563" s="2">
        <v>-2.2903E-2</v>
      </c>
      <c r="I1563" s="2">
        <v>7.6177999999999996E-2</v>
      </c>
      <c r="J1563" s="2">
        <f t="shared" si="266"/>
        <v>0.83800959999999991</v>
      </c>
      <c r="K1563" s="2">
        <f t="shared" si="264"/>
        <v>42.305865339999997</v>
      </c>
      <c r="L1563" s="2">
        <f t="shared" si="267"/>
        <v>2891.8320588322454</v>
      </c>
      <c r="M1563" s="1">
        <f t="shared" si="268"/>
        <v>9.1642527076736127E+25</v>
      </c>
      <c r="N1563" s="2">
        <f t="shared" si="265"/>
        <v>2969.9320392617342</v>
      </c>
      <c r="O1563" s="2">
        <f t="shared" si="269"/>
        <v>42.363732557509792</v>
      </c>
      <c r="P1563" s="2">
        <f t="shared" si="270"/>
        <v>-5.7867217509794955E-2</v>
      </c>
      <c r="Q1563" s="2">
        <f t="shared" si="271"/>
        <v>4.7683399804106857E-3</v>
      </c>
      <c r="R1563" s="2">
        <v>3485.723579083412</v>
      </c>
      <c r="S1563" s="2">
        <f t="shared" si="272"/>
        <v>42.711464721043441</v>
      </c>
      <c r="T1563" s="2">
        <f t="shared" si="273"/>
        <v>-0.4055993810434444</v>
      </c>
      <c r="U1563" s="2">
        <f t="shared" si="274"/>
        <v>0.23425915884660284</v>
      </c>
    </row>
    <row r="1564" spans="1:21" x14ac:dyDescent="0.25">
      <c r="A1564" t="s">
        <v>97</v>
      </c>
      <c r="B1564" s="2">
        <v>0.57882</v>
      </c>
      <c r="C1564" s="2">
        <v>1.009E-2</v>
      </c>
      <c r="D1564" s="2">
        <v>23.014700000000001</v>
      </c>
      <c r="E1564" s="2">
        <v>2.4916500000000001E-2</v>
      </c>
      <c r="F1564" s="2">
        <v>0.64671000000000001</v>
      </c>
      <c r="G1564" s="2">
        <v>0.1202</v>
      </c>
      <c r="H1564" s="2">
        <v>-5.0112999999999998E-2</v>
      </c>
      <c r="I1564" s="2">
        <v>2.9555999999999999E-2</v>
      </c>
      <c r="J1564" s="2">
        <f t="shared" si="266"/>
        <v>0.17467250000000001</v>
      </c>
      <c r="K1564" s="2">
        <f t="shared" si="264"/>
        <v>42.459620059999999</v>
      </c>
      <c r="L1564" s="2">
        <f t="shared" si="267"/>
        <v>3104.0164344696491</v>
      </c>
      <c r="M1564" s="1">
        <f t="shared" si="268"/>
        <v>9.1734837872624677E+25</v>
      </c>
      <c r="N1564" s="2">
        <f t="shared" si="265"/>
        <v>2972.9236284182575</v>
      </c>
      <c r="O1564" s="2">
        <f t="shared" si="269"/>
        <v>42.365918763679339</v>
      </c>
      <c r="P1564" s="2">
        <f t="shared" si="270"/>
        <v>9.3701296320659822E-2</v>
      </c>
      <c r="Q1564" s="2">
        <f t="shared" si="271"/>
        <v>0.2877677533390528</v>
      </c>
      <c r="R1564" s="2">
        <v>3489.431577382848</v>
      </c>
      <c r="S1564" s="2">
        <f t="shared" si="272"/>
        <v>42.713773434349342</v>
      </c>
      <c r="T1564" s="2">
        <f t="shared" si="273"/>
        <v>-0.25415337434934315</v>
      </c>
      <c r="U1564" s="2">
        <f t="shared" si="274"/>
        <v>2.1171064144659804</v>
      </c>
    </row>
    <row r="1565" spans="1:21" x14ac:dyDescent="0.25">
      <c r="A1565">
        <v>1332059</v>
      </c>
      <c r="B1565" s="2">
        <v>0.57891000000000004</v>
      </c>
      <c r="C1565" s="2">
        <v>5.1700000000000001E-3</v>
      </c>
      <c r="D1565" s="2">
        <v>22.9102</v>
      </c>
      <c r="E1565" s="2">
        <v>5.6353199999999999E-2</v>
      </c>
      <c r="F1565" s="2">
        <v>0.20552999999999999</v>
      </c>
      <c r="G1565" s="2">
        <v>0.48810999999999999</v>
      </c>
      <c r="H1565" s="2">
        <v>-0.171461</v>
      </c>
      <c r="I1565" s="2">
        <v>4.1299000000000002E-2</v>
      </c>
      <c r="J1565" s="2">
        <f t="shared" si="266"/>
        <v>0.58576220000000001</v>
      </c>
      <c r="K1565" s="2">
        <f t="shared" si="264"/>
        <v>42.670085839999999</v>
      </c>
      <c r="L1565" s="2">
        <f t="shared" si="267"/>
        <v>3419.9296149532161</v>
      </c>
      <c r="M1565" s="1">
        <f t="shared" si="268"/>
        <v>9.1751129643537251E+25</v>
      </c>
      <c r="N1565" s="2">
        <f t="shared" si="265"/>
        <v>2973.451608756131</v>
      </c>
      <c r="O1565" s="2">
        <f t="shared" si="269"/>
        <v>42.366304374978235</v>
      </c>
      <c r="P1565" s="2">
        <f t="shared" si="270"/>
        <v>0.30378146502176406</v>
      </c>
      <c r="Q1565" s="2">
        <f t="shared" si="271"/>
        <v>0.26895514656939756</v>
      </c>
      <c r="R1565" s="2">
        <v>3490.0860194940615</v>
      </c>
      <c r="S1565" s="2">
        <f t="shared" si="272"/>
        <v>42.714180655327745</v>
      </c>
      <c r="T1565" s="2">
        <f t="shared" si="273"/>
        <v>-4.4094815327746062E-2</v>
      </c>
      <c r="U1565" s="2">
        <f t="shared" si="274"/>
        <v>5.6667280472535086E-3</v>
      </c>
    </row>
    <row r="1566" spans="1:21" x14ac:dyDescent="0.25">
      <c r="A1566" t="s">
        <v>94</v>
      </c>
      <c r="B1566" s="2">
        <v>0.57967000000000002</v>
      </c>
      <c r="C1566" s="2">
        <v>1.65E-3</v>
      </c>
      <c r="D1566" s="2">
        <v>23.0197</v>
      </c>
      <c r="E1566" s="2">
        <v>2.3511299999999999E-2</v>
      </c>
      <c r="F1566" s="2">
        <v>1.5041599999999999</v>
      </c>
      <c r="G1566" s="2">
        <v>0.20008000000000001</v>
      </c>
      <c r="H1566" s="2">
        <v>-4.4219999999999997E-3</v>
      </c>
      <c r="I1566" s="2">
        <v>2.6928000000000001E-2</v>
      </c>
      <c r="J1566" s="2">
        <f t="shared" si="266"/>
        <v>0.2505193</v>
      </c>
      <c r="K1566" s="2">
        <f t="shared" si="264"/>
        <v>42.447652379999994</v>
      </c>
      <c r="L1566" s="2">
        <f t="shared" si="267"/>
        <v>3086.9562608657316</v>
      </c>
      <c r="M1566" s="1">
        <f t="shared" si="268"/>
        <v>9.1888724092779102E+25</v>
      </c>
      <c r="N1566" s="2">
        <f t="shared" si="265"/>
        <v>2977.9107411727414</v>
      </c>
      <c r="O1566" s="2">
        <f t="shared" si="269"/>
        <v>42.369558381121934</v>
      </c>
      <c r="P1566" s="2">
        <f t="shared" si="270"/>
        <v>7.8093998878060233E-2</v>
      </c>
      <c r="Q1566" s="2">
        <f t="shared" si="271"/>
        <v>9.7174640958626768E-2</v>
      </c>
      <c r="R1566" s="2">
        <v>3495.6134892685618</v>
      </c>
      <c r="S1566" s="2">
        <f t="shared" si="272"/>
        <v>42.717617032915882</v>
      </c>
      <c r="T1566" s="2">
        <f t="shared" si="273"/>
        <v>-0.26996465291588834</v>
      </c>
      <c r="U1566" s="2">
        <f t="shared" si="274"/>
        <v>1.1612652502476426</v>
      </c>
    </row>
    <row r="1567" spans="1:21" x14ac:dyDescent="0.25">
      <c r="A1567" t="s">
        <v>95</v>
      </c>
      <c r="B1567" s="2">
        <v>0.58067000000000002</v>
      </c>
      <c r="C1567" s="2">
        <v>1.009E-2</v>
      </c>
      <c r="D1567" s="2">
        <v>23.242000000000001</v>
      </c>
      <c r="E1567" s="2">
        <v>4.6893600000000001E-2</v>
      </c>
      <c r="F1567" s="2">
        <v>-0.50192899999999996</v>
      </c>
      <c r="G1567" s="2">
        <v>0.38712000000000002</v>
      </c>
      <c r="H1567" s="2">
        <v>-8.2225999999999994E-2</v>
      </c>
      <c r="I1567" s="2">
        <v>4.3763999999999997E-2</v>
      </c>
      <c r="J1567" s="2">
        <f t="shared" si="266"/>
        <v>0.47777760000000002</v>
      </c>
      <c r="K1567" s="2">
        <f t="shared" si="264"/>
        <v>42.618583817000001</v>
      </c>
      <c r="L1567" s="2">
        <f t="shared" si="267"/>
        <v>3339.7715697386448</v>
      </c>
      <c r="M1567" s="1">
        <f t="shared" si="268"/>
        <v>9.2069822495610079E+25</v>
      </c>
      <c r="N1567" s="2">
        <f t="shared" si="265"/>
        <v>2983.7797407080388</v>
      </c>
      <c r="O1567" s="2">
        <f t="shared" si="269"/>
        <v>42.373833804248363</v>
      </c>
      <c r="P1567" s="2">
        <f t="shared" si="270"/>
        <v>0.24475001275163777</v>
      </c>
      <c r="Q1567" s="2">
        <f t="shared" si="271"/>
        <v>0.26241815462245593</v>
      </c>
      <c r="R1567" s="2">
        <v>3502.8893879977327</v>
      </c>
      <c r="S1567" s="2">
        <f t="shared" si="272"/>
        <v>42.722132118303179</v>
      </c>
      <c r="T1567" s="2">
        <f t="shared" si="273"/>
        <v>-0.10354830130317794</v>
      </c>
      <c r="U1567" s="2">
        <f t="shared" si="274"/>
        <v>4.6971495578817211E-2</v>
      </c>
    </row>
    <row r="1568" spans="1:21" x14ac:dyDescent="0.25">
      <c r="A1568" t="s">
        <v>98</v>
      </c>
      <c r="B1568" s="2">
        <v>0.58079999999999998</v>
      </c>
      <c r="C1568" s="2">
        <v>5.1700000000000001E-3</v>
      </c>
      <c r="D1568" s="2">
        <v>23.3065</v>
      </c>
      <c r="E1568" s="2">
        <v>2.7514799999999999E-2</v>
      </c>
      <c r="F1568" s="2">
        <v>0.99829000000000001</v>
      </c>
      <c r="G1568" s="2">
        <v>0.27583999999999997</v>
      </c>
      <c r="H1568" s="2">
        <v>-2.9281000000000001E-2</v>
      </c>
      <c r="I1568" s="2">
        <v>3.6221999999999997E-2</v>
      </c>
      <c r="J1568" s="2">
        <f t="shared" si="266"/>
        <v>0.33957679999999996</v>
      </c>
      <c r="K1568" s="2">
        <f t="shared" si="264"/>
        <v>42.73789816</v>
      </c>
      <c r="L1568" s="2">
        <f t="shared" si="267"/>
        <v>3528.414775092645</v>
      </c>
      <c r="M1568" s="1">
        <f t="shared" si="268"/>
        <v>9.2093369714677112E+25</v>
      </c>
      <c r="N1568" s="2">
        <f t="shared" si="265"/>
        <v>2984.5428541071719</v>
      </c>
      <c r="O1568" s="2">
        <f t="shared" si="269"/>
        <v>42.374389095848059</v>
      </c>
      <c r="P1568" s="2">
        <f t="shared" si="270"/>
        <v>0.36350906415194117</v>
      </c>
      <c r="Q1568" s="2">
        <f t="shared" si="271"/>
        <v>1.1459204402153069</v>
      </c>
      <c r="R1568" s="2">
        <v>3503.8354977101321</v>
      </c>
      <c r="S1568" s="2">
        <f t="shared" si="272"/>
        <v>42.722718540970789</v>
      </c>
      <c r="T1568" s="2">
        <f t="shared" si="273"/>
        <v>1.5179619029211722E-2</v>
      </c>
      <c r="U1568" s="2">
        <f t="shared" si="274"/>
        <v>1.9982311328270597E-3</v>
      </c>
    </row>
    <row r="1569" spans="1:21" x14ac:dyDescent="0.25">
      <c r="A1569" t="s">
        <v>99</v>
      </c>
      <c r="B1569" s="2">
        <v>0.58301000000000003</v>
      </c>
      <c r="C1569" s="2">
        <v>1.41E-3</v>
      </c>
      <c r="D1569" s="2">
        <v>23.007899999999999</v>
      </c>
      <c r="E1569" s="2">
        <v>2.7303999999999998E-2</v>
      </c>
      <c r="F1569" s="2">
        <v>0.26232</v>
      </c>
      <c r="G1569" s="2">
        <v>0.15731000000000001</v>
      </c>
      <c r="H1569" s="2">
        <v>-0.106769</v>
      </c>
      <c r="I1569" s="2">
        <v>3.2677999999999999E-2</v>
      </c>
      <c r="J1569" s="2">
        <f t="shared" si="266"/>
        <v>0.21729199999999999</v>
      </c>
      <c r="K1569" s="2">
        <f t="shared" si="264"/>
        <v>42.573648009999999</v>
      </c>
      <c r="L1569" s="2">
        <f t="shared" si="267"/>
        <v>3271.3695128063082</v>
      </c>
      <c r="M1569" s="1">
        <f t="shared" si="268"/>
        <v>9.2493828072786669E+25</v>
      </c>
      <c r="N1569" s="2">
        <f t="shared" si="265"/>
        <v>2997.5208256459082</v>
      </c>
      <c r="O1569" s="2">
        <f t="shared" si="269"/>
        <v>42.383811045479419</v>
      </c>
      <c r="P1569" s="2">
        <f t="shared" si="270"/>
        <v>0.18983696452058041</v>
      </c>
      <c r="Q1569" s="2">
        <f t="shared" si="271"/>
        <v>0.76326278437452166</v>
      </c>
      <c r="R1569" s="2">
        <v>3519.927901141949</v>
      </c>
      <c r="S1569" s="2">
        <f t="shared" si="272"/>
        <v>42.732668839468943</v>
      </c>
      <c r="T1569" s="2">
        <f t="shared" si="273"/>
        <v>-0.15902082946894325</v>
      </c>
      <c r="U1569" s="2">
        <f t="shared" si="274"/>
        <v>0.5355753180316698</v>
      </c>
    </row>
    <row r="1570" spans="1:21" x14ac:dyDescent="0.25">
      <c r="A1570" t="s">
        <v>101</v>
      </c>
      <c r="B1570" s="2">
        <v>0.58330000000000004</v>
      </c>
      <c r="C1570" s="2">
        <v>1.66E-3</v>
      </c>
      <c r="D1570" s="2">
        <v>23.449400000000001</v>
      </c>
      <c r="E1570" s="2">
        <v>2.9475299999999999E-2</v>
      </c>
      <c r="F1570" s="2">
        <v>0.22167000000000001</v>
      </c>
      <c r="G1570" s="2">
        <v>0.17316000000000001</v>
      </c>
      <c r="H1570" s="2">
        <v>-2.5054E-2</v>
      </c>
      <c r="I1570" s="2">
        <v>3.4105000000000003E-2</v>
      </c>
      <c r="J1570" s="2">
        <f t="shared" si="266"/>
        <v>0.23674030000000001</v>
      </c>
      <c r="K1570" s="2">
        <f t="shared" ref="K1570:K1633" si="275">PeakMagnitude+α*(Stretch-1)-β*Color-Mb</f>
        <v>42.753404509999996</v>
      </c>
      <c r="L1570" s="2">
        <f t="shared" si="267"/>
        <v>3553.7011432338631</v>
      </c>
      <c r="M1570" s="1">
        <f t="shared" si="268"/>
        <v>9.254639870386659E+25</v>
      </c>
      <c r="N1570" s="2">
        <f t="shared" si="265"/>
        <v>2999.2245237710999</v>
      </c>
      <c r="O1570" s="2">
        <f t="shared" si="269"/>
        <v>42.385044892627157</v>
      </c>
      <c r="P1570" s="2">
        <f t="shared" si="270"/>
        <v>0.36835961737283895</v>
      </c>
      <c r="Q1570" s="2">
        <f t="shared" si="271"/>
        <v>2.4210270349988061</v>
      </c>
      <c r="R1570" s="2">
        <v>3522.0407697088631</v>
      </c>
      <c r="S1570" s="2">
        <f t="shared" si="272"/>
        <v>42.733971894381597</v>
      </c>
      <c r="T1570" s="2">
        <f t="shared" si="273"/>
        <v>1.9432615618399041E-2</v>
      </c>
      <c r="U1570" s="2">
        <f t="shared" si="274"/>
        <v>6.7378002766389231E-3</v>
      </c>
    </row>
    <row r="1571" spans="1:21" x14ac:dyDescent="0.25">
      <c r="A1571" t="s">
        <v>100</v>
      </c>
      <c r="B1571" s="2">
        <v>0.58382000000000001</v>
      </c>
      <c r="C1571" s="2">
        <v>1.66E-3</v>
      </c>
      <c r="D1571" s="2">
        <v>23.0717</v>
      </c>
      <c r="E1571" s="2">
        <v>2.4933400000000001E-2</v>
      </c>
      <c r="F1571" s="2">
        <v>0.21618000000000001</v>
      </c>
      <c r="G1571" s="2">
        <v>0.126</v>
      </c>
      <c r="H1571" s="2">
        <v>-6.898E-2</v>
      </c>
      <c r="I1571" s="2">
        <v>2.8705000000000001E-2</v>
      </c>
      <c r="J1571" s="2">
        <f t="shared" si="266"/>
        <v>0.1796384</v>
      </c>
      <c r="K1571" s="2">
        <f t="shared" si="275"/>
        <v>42.512385859999995</v>
      </c>
      <c r="L1571" s="2">
        <f t="shared" si="267"/>
        <v>3180.3665130189688</v>
      </c>
      <c r="M1571" s="1">
        <f t="shared" si="268"/>
        <v>9.264067593209794E+25</v>
      </c>
      <c r="N1571" s="2">
        <f t="shared" ref="N1571:N1634" si="276">M1571/Mpc</f>
        <v>3002.2798406597603</v>
      </c>
      <c r="O1571" s="2">
        <f t="shared" si="269"/>
        <v>42.387255850579145</v>
      </c>
      <c r="P1571" s="2">
        <f t="shared" si="270"/>
        <v>0.12513000942085029</v>
      </c>
      <c r="Q1571" s="2">
        <f t="shared" si="271"/>
        <v>0.48520425196597305</v>
      </c>
      <c r="R1571" s="2">
        <v>3525.8300554240768</v>
      </c>
      <c r="S1571" s="2">
        <f t="shared" si="272"/>
        <v>42.736306877635229</v>
      </c>
      <c r="T1571" s="2">
        <f t="shared" si="273"/>
        <v>-0.22392101763523442</v>
      </c>
      <c r="U1571" s="2">
        <f t="shared" si="274"/>
        <v>1.5537865646283155</v>
      </c>
    </row>
    <row r="1572" spans="1:21" x14ac:dyDescent="0.25">
      <c r="A1572" t="s">
        <v>102</v>
      </c>
      <c r="B1572" s="2">
        <v>0.58382000000000001</v>
      </c>
      <c r="C1572" s="2">
        <v>1.66E-3</v>
      </c>
      <c r="D1572" s="2">
        <v>23.3004</v>
      </c>
      <c r="E1572" s="2">
        <v>3.1485699999999998E-2</v>
      </c>
      <c r="F1572" s="2">
        <v>-0.44533499999999998</v>
      </c>
      <c r="G1572" s="2">
        <v>0.28822999999999999</v>
      </c>
      <c r="H1572" s="2">
        <v>-6.9031999999999996E-2</v>
      </c>
      <c r="I1572" s="2">
        <v>3.2791000000000001E-2</v>
      </c>
      <c r="J1572" s="2">
        <f t="shared" si="266"/>
        <v>0.35250670000000001</v>
      </c>
      <c r="K1572" s="2">
        <f t="shared" si="275"/>
        <v>42.644005915000001</v>
      </c>
      <c r="L1572" s="2">
        <f t="shared" si="267"/>
        <v>3379.101078894671</v>
      </c>
      <c r="M1572" s="1">
        <f t="shared" si="268"/>
        <v>9.264067593209794E+25</v>
      </c>
      <c r="N1572" s="2">
        <f t="shared" si="276"/>
        <v>3002.2798406597603</v>
      </c>
      <c r="O1572" s="2">
        <f t="shared" si="269"/>
        <v>42.387255850579145</v>
      </c>
      <c r="P1572" s="2">
        <f t="shared" si="270"/>
        <v>0.25675006442085646</v>
      </c>
      <c r="Q1572" s="2">
        <f t="shared" si="271"/>
        <v>0.530501200011118</v>
      </c>
      <c r="R1572" s="2">
        <v>3525.8300554240768</v>
      </c>
      <c r="S1572" s="2">
        <f t="shared" si="272"/>
        <v>42.736306877635229</v>
      </c>
      <c r="T1572" s="2">
        <f t="shared" si="273"/>
        <v>-9.2300962635228245E-2</v>
      </c>
      <c r="U1572" s="2">
        <f t="shared" si="274"/>
        <v>6.8561089297373742E-2</v>
      </c>
    </row>
    <row r="1573" spans="1:21" x14ac:dyDescent="0.25">
      <c r="A1573">
        <v>1338387</v>
      </c>
      <c r="B1573" s="2">
        <v>0.58389999999999997</v>
      </c>
      <c r="C1573" s="2">
        <v>5.1700000000000001E-3</v>
      </c>
      <c r="D1573" s="2">
        <v>22.869399999999999</v>
      </c>
      <c r="E1573" s="2">
        <v>4.6501300000000002E-2</v>
      </c>
      <c r="F1573" s="2">
        <v>1.46332</v>
      </c>
      <c r="G1573" s="2">
        <v>0.50873000000000002</v>
      </c>
      <c r="H1573" s="2">
        <v>-7.2811000000000001E-2</v>
      </c>
      <c r="I1573" s="2">
        <v>4.3381999999999997E-2</v>
      </c>
      <c r="J1573" s="2">
        <f t="shared" si="266"/>
        <v>0.59861330000000001</v>
      </c>
      <c r="K1573" s="2">
        <f t="shared" si="275"/>
        <v>42.505406469999997</v>
      </c>
      <c r="L1573" s="2">
        <f t="shared" si="267"/>
        <v>3170.1608183483313</v>
      </c>
      <c r="M1573" s="1">
        <f t="shared" si="268"/>
        <v>9.2655181561969121E+25</v>
      </c>
      <c r="N1573" s="2">
        <f t="shared" si="276"/>
        <v>3002.7499361086561</v>
      </c>
      <c r="O1573" s="2">
        <f t="shared" si="269"/>
        <v>42.387595832007101</v>
      </c>
      <c r="P1573" s="2">
        <f t="shared" si="270"/>
        <v>0.11781063799289626</v>
      </c>
      <c r="Q1573" s="2">
        <f t="shared" si="271"/>
        <v>3.8732568018039176E-2</v>
      </c>
      <c r="R1573" s="2">
        <v>3526.4131014938021</v>
      </c>
      <c r="S1573" s="2">
        <f t="shared" si="272"/>
        <v>42.736665931748533</v>
      </c>
      <c r="T1573" s="2">
        <f t="shared" si="273"/>
        <v>-0.23125946174853595</v>
      </c>
      <c r="U1573" s="2">
        <f t="shared" si="274"/>
        <v>0.14924723618362604</v>
      </c>
    </row>
    <row r="1574" spans="1:21" x14ac:dyDescent="0.25">
      <c r="A1574" t="s">
        <v>103</v>
      </c>
      <c r="B1574" s="2">
        <v>0.58582000000000001</v>
      </c>
      <c r="C1574" s="2">
        <v>1.66E-3</v>
      </c>
      <c r="D1574" s="2">
        <v>23.825700000000001</v>
      </c>
      <c r="E1574" s="2">
        <v>3.4985200000000001E-2</v>
      </c>
      <c r="F1574" s="2">
        <v>1.0825899999999999</v>
      </c>
      <c r="G1574" s="2">
        <v>0.28503000000000001</v>
      </c>
      <c r="H1574" s="2">
        <v>0.14468</v>
      </c>
      <c r="I1574" s="2">
        <v>3.9697000000000003E-2</v>
      </c>
      <c r="J1574" s="2">
        <f t="shared" si="266"/>
        <v>0.35971219999999998</v>
      </c>
      <c r="K1574" s="2">
        <f t="shared" si="275"/>
        <v>42.724992329999999</v>
      </c>
      <c r="L1574" s="2">
        <f t="shared" si="267"/>
        <v>3507.5063504107634</v>
      </c>
      <c r="M1574" s="1">
        <f t="shared" si="268"/>
        <v>9.300343183953901E+25</v>
      </c>
      <c r="N1574" s="2">
        <f t="shared" si="276"/>
        <v>3014.0359589850282</v>
      </c>
      <c r="O1574" s="2">
        <f t="shared" si="269"/>
        <v>42.395742146820098</v>
      </c>
      <c r="P1574" s="2">
        <f t="shared" si="270"/>
        <v>0.32925018317990151</v>
      </c>
      <c r="Q1574" s="2">
        <f t="shared" si="271"/>
        <v>0.83780262220634627</v>
      </c>
      <c r="R1574" s="2">
        <v>3540.4125235002202</v>
      </c>
      <c r="S1574" s="2">
        <f t="shared" si="272"/>
        <v>42.745269341544002</v>
      </c>
      <c r="T1574" s="2">
        <f t="shared" si="273"/>
        <v>-2.0277011544003187E-2</v>
      </c>
      <c r="U1574" s="2">
        <f t="shared" si="274"/>
        <v>3.177587816332368E-3</v>
      </c>
    </row>
    <row r="1575" spans="1:21" x14ac:dyDescent="0.25">
      <c r="A1575" t="s">
        <v>104</v>
      </c>
      <c r="B1575" s="2">
        <v>0.58730000000000004</v>
      </c>
      <c r="C1575" s="2">
        <v>1.66E-3</v>
      </c>
      <c r="D1575" s="2">
        <v>23.347799999999999</v>
      </c>
      <c r="E1575" s="2">
        <v>3.1275799999999999E-2</v>
      </c>
      <c r="F1575" s="2">
        <v>8.1442000000000001E-2</v>
      </c>
      <c r="G1575" s="2">
        <v>0.22996</v>
      </c>
      <c r="H1575" s="2">
        <v>-5.3249999999999999E-3</v>
      </c>
      <c r="I1575" s="2">
        <v>3.9285E-2</v>
      </c>
      <c r="J1575" s="2">
        <f t="shared" si="266"/>
        <v>0.30052080000000003</v>
      </c>
      <c r="K1575" s="2">
        <f t="shared" si="275"/>
        <v>42.569439224</v>
      </c>
      <c r="L1575" s="2">
        <f t="shared" si="267"/>
        <v>3265.0350276920781</v>
      </c>
      <c r="M1575" s="1">
        <f t="shared" si="268"/>
        <v>9.3272025467306309E+25</v>
      </c>
      <c r="N1575" s="2">
        <f t="shared" si="276"/>
        <v>3022.7404856506855</v>
      </c>
      <c r="O1575" s="2">
        <f t="shared" si="269"/>
        <v>42.402004314308108</v>
      </c>
      <c r="P1575" s="2">
        <f t="shared" si="270"/>
        <v>0.16743490969189168</v>
      </c>
      <c r="Q1575" s="2">
        <f t="shared" si="271"/>
        <v>0.31041518059079976</v>
      </c>
      <c r="R1575" s="2">
        <v>3551.2120097391262</v>
      </c>
      <c r="S1575" s="2">
        <f t="shared" si="272"/>
        <v>42.751883003737447</v>
      </c>
      <c r="T1575" s="2">
        <f t="shared" si="273"/>
        <v>-0.18244377973744719</v>
      </c>
      <c r="U1575" s="2">
        <f t="shared" si="274"/>
        <v>0.36856072160999914</v>
      </c>
    </row>
    <row r="1576" spans="1:21" x14ac:dyDescent="0.25">
      <c r="A1576" t="s">
        <v>106</v>
      </c>
      <c r="B1576" s="2">
        <v>0.58879000000000004</v>
      </c>
      <c r="C1576" s="2">
        <v>1.009E-2</v>
      </c>
      <c r="D1576" s="2">
        <v>23.133500000000002</v>
      </c>
      <c r="E1576" s="2">
        <v>3.03924E-2</v>
      </c>
      <c r="F1576" s="2">
        <v>-7.7304999999999999E-2</v>
      </c>
      <c r="G1576" s="2">
        <v>0.20659</v>
      </c>
      <c r="H1576" s="2">
        <v>-7.1823999999999999E-2</v>
      </c>
      <c r="I1576" s="2">
        <v>3.1851999999999998E-2</v>
      </c>
      <c r="J1576" s="2">
        <f t="shared" si="266"/>
        <v>0.26883439999999997</v>
      </c>
      <c r="K1576" s="2">
        <f t="shared" si="275"/>
        <v>42.539945285000002</v>
      </c>
      <c r="L1576" s="2">
        <f t="shared" si="267"/>
        <v>3220.9876304278955</v>
      </c>
      <c r="M1576" s="1">
        <f t="shared" si="268"/>
        <v>9.354256620169702E+25</v>
      </c>
      <c r="N1576" s="2">
        <f t="shared" si="276"/>
        <v>3031.5081137445677</v>
      </c>
      <c r="O1576" s="2">
        <f t="shared" si="269"/>
        <v>42.408293674746361</v>
      </c>
      <c r="P1576" s="2">
        <f t="shared" si="270"/>
        <v>0.13165161025364114</v>
      </c>
      <c r="Q1576" s="2">
        <f t="shared" si="271"/>
        <v>0.23981849348162421</v>
      </c>
      <c r="R1576" s="2">
        <v>3562.0917193765104</v>
      </c>
      <c r="S1576" s="2">
        <f t="shared" si="272"/>
        <v>42.75852548903628</v>
      </c>
      <c r="T1576" s="2">
        <f t="shared" si="273"/>
        <v>-0.21858020403627876</v>
      </c>
      <c r="U1576" s="2">
        <f t="shared" si="274"/>
        <v>0.66107688752942984</v>
      </c>
    </row>
    <row r="1577" spans="1:21" x14ac:dyDescent="0.25">
      <c r="A1577" t="s">
        <v>107</v>
      </c>
      <c r="B1577" s="2">
        <v>0.59028999999999998</v>
      </c>
      <c r="C1577" s="2">
        <v>1.66E-3</v>
      </c>
      <c r="D1577" s="2">
        <v>23.165199999999999</v>
      </c>
      <c r="E1577" s="2">
        <v>3.5065100000000002E-2</v>
      </c>
      <c r="F1577" s="2">
        <v>0.99441000000000002</v>
      </c>
      <c r="G1577" s="2">
        <v>0.43531999999999998</v>
      </c>
      <c r="H1577" s="2">
        <v>1.3795999999999999E-2</v>
      </c>
      <c r="I1577" s="2">
        <v>3.9031999999999997E-2</v>
      </c>
      <c r="J1577" s="2">
        <f t="shared" si="266"/>
        <v>0.50941709999999996</v>
      </c>
      <c r="K1577" s="2">
        <f t="shared" si="275"/>
        <v>42.461196790000002</v>
      </c>
      <c r="L1577" s="2">
        <f t="shared" si="267"/>
        <v>3106.2711134175083</v>
      </c>
      <c r="M1577" s="1">
        <f t="shared" si="268"/>
        <v>9.3815056483771356E+25</v>
      </c>
      <c r="N1577" s="2">
        <f t="shared" si="276"/>
        <v>3040.3389223760496</v>
      </c>
      <c r="O1577" s="2">
        <f t="shared" si="269"/>
        <v>42.41460999684849</v>
      </c>
      <c r="P1577" s="2">
        <f t="shared" si="270"/>
        <v>4.658679315151204E-2</v>
      </c>
      <c r="Q1577" s="2">
        <f t="shared" si="271"/>
        <v>8.3633176930338182E-3</v>
      </c>
      <c r="R1577" s="2">
        <v>3573.0517853684682</v>
      </c>
      <c r="S1577" s="2">
        <f t="shared" si="272"/>
        <v>42.765196553075995</v>
      </c>
      <c r="T1577" s="2">
        <f t="shared" si="273"/>
        <v>-0.30399976307599275</v>
      </c>
      <c r="U1577" s="2">
        <f t="shared" si="274"/>
        <v>0.35612253152536566</v>
      </c>
    </row>
    <row r="1578" spans="1:21" x14ac:dyDescent="0.25">
      <c r="A1578" t="s">
        <v>105</v>
      </c>
      <c r="B1578" s="2">
        <v>0.59179000000000004</v>
      </c>
      <c r="C1578" s="2">
        <v>1.009E-2</v>
      </c>
      <c r="D1578" s="2">
        <v>23.114799999999999</v>
      </c>
      <c r="E1578" s="2">
        <v>2.7251899999999999E-2</v>
      </c>
      <c r="F1578" s="2">
        <v>1.58203</v>
      </c>
      <c r="G1578" s="2">
        <v>0.17324999999999999</v>
      </c>
      <c r="H1578" s="2">
        <v>7.2420000000000002E-3</v>
      </c>
      <c r="I1578" s="2">
        <v>3.1848000000000001E-2</v>
      </c>
      <c r="J1578" s="2">
        <f t="shared" si="266"/>
        <v>0.2323499</v>
      </c>
      <c r="K1578" s="2">
        <f t="shared" si="275"/>
        <v>42.517690950000002</v>
      </c>
      <c r="L1578" s="2">
        <f t="shared" si="267"/>
        <v>3188.1459152913071</v>
      </c>
      <c r="M1578" s="1">
        <f t="shared" si="268"/>
        <v>9.4087680818885833E+25</v>
      </c>
      <c r="N1578" s="2">
        <f t="shared" si="276"/>
        <v>3049.1740753706949</v>
      </c>
      <c r="O1578" s="2">
        <f t="shared" si="269"/>
        <v>42.420911093317407</v>
      </c>
      <c r="P1578" s="2">
        <f t="shared" si="270"/>
        <v>9.6779856682594811E-2</v>
      </c>
      <c r="Q1578" s="2">
        <f t="shared" si="271"/>
        <v>0.1734942035167665</v>
      </c>
      <c r="R1578" s="2">
        <v>3584.0192004089745</v>
      </c>
      <c r="S1578" s="2">
        <f t="shared" si="272"/>
        <v>42.771851638054976</v>
      </c>
      <c r="T1578" s="2">
        <f t="shared" si="273"/>
        <v>-0.2541606880549736</v>
      </c>
      <c r="U1578" s="2">
        <f t="shared" si="274"/>
        <v>1.1965525461722868</v>
      </c>
    </row>
    <row r="1579" spans="1:21" x14ac:dyDescent="0.25">
      <c r="A1579" t="s">
        <v>108</v>
      </c>
      <c r="B1579" s="2">
        <v>0.60067000000000004</v>
      </c>
      <c r="C1579" s="2">
        <v>1.009E-2</v>
      </c>
      <c r="D1579" s="2">
        <v>23.5748</v>
      </c>
      <c r="E1579" s="2">
        <v>3.8116200000000003E-2</v>
      </c>
      <c r="F1579" s="2">
        <v>0.19267999999999999</v>
      </c>
      <c r="G1579" s="2">
        <v>0.35205999999999998</v>
      </c>
      <c r="H1579" s="2">
        <v>9.9379999999999996E-2</v>
      </c>
      <c r="I1579" s="2">
        <v>3.8531000000000003E-2</v>
      </c>
      <c r="J1579" s="2">
        <f t="shared" si="266"/>
        <v>0.42870719999999995</v>
      </c>
      <c r="K1579" s="2">
        <f t="shared" si="275"/>
        <v>42.485064559999998</v>
      </c>
      <c r="L1579" s="2">
        <f t="shared" si="267"/>
        <v>3140.6020656613778</v>
      </c>
      <c r="M1579" s="1">
        <f t="shared" si="268"/>
        <v>9.5704350174872369E+25</v>
      </c>
      <c r="N1579" s="2">
        <f t="shared" si="276"/>
        <v>3101.5667610636228</v>
      </c>
      <c r="O1579" s="2">
        <f t="shared" si="269"/>
        <v>42.45790566883894</v>
      </c>
      <c r="P1579" s="2">
        <f t="shared" si="270"/>
        <v>2.7158891161057852E-2</v>
      </c>
      <c r="Q1579" s="2">
        <f t="shared" si="271"/>
        <v>4.0133082191067867E-3</v>
      </c>
      <c r="R1579" s="2">
        <v>3649.0960927292481</v>
      </c>
      <c r="S1579" s="2">
        <f t="shared" si="272"/>
        <v>42.810926499602886</v>
      </c>
      <c r="T1579" s="2">
        <f t="shared" si="273"/>
        <v>-0.32586193960288767</v>
      </c>
      <c r="U1579" s="2">
        <f t="shared" si="274"/>
        <v>0.57775767257649524</v>
      </c>
    </row>
    <row r="1580" spans="1:21" x14ac:dyDescent="0.25">
      <c r="A1580">
        <v>1338233</v>
      </c>
      <c r="B1580" s="2">
        <v>0.60155000000000003</v>
      </c>
      <c r="C1580" s="2">
        <v>1.4300000000000001E-3</v>
      </c>
      <c r="D1580" s="2">
        <v>23.421700000000001</v>
      </c>
      <c r="E1580" s="2">
        <v>9.6893999999999994E-2</v>
      </c>
      <c r="F1580" s="2">
        <v>-1.4464300000000001</v>
      </c>
      <c r="G1580" s="2">
        <v>0.92656000000000005</v>
      </c>
      <c r="H1580" s="2">
        <v>-0.115658</v>
      </c>
      <c r="I1580" s="2">
        <v>7.2229000000000002E-2</v>
      </c>
      <c r="J1580" s="2">
        <f t="shared" si="266"/>
        <v>1.0956830000000002</v>
      </c>
      <c r="K1580" s="2">
        <f t="shared" si="275"/>
        <v>42.764084330000003</v>
      </c>
      <c r="L1580" s="2">
        <f t="shared" si="267"/>
        <v>3571.2221452315998</v>
      </c>
      <c r="M1580" s="1">
        <f t="shared" si="268"/>
        <v>9.5864814237099236E+25</v>
      </c>
      <c r="N1580" s="2">
        <f t="shared" si="276"/>
        <v>3106.7670471617857</v>
      </c>
      <c r="O1580" s="2">
        <f t="shared" si="269"/>
        <v>42.461543450174013</v>
      </c>
      <c r="P1580" s="2">
        <f t="shared" si="270"/>
        <v>0.30254087982599032</v>
      </c>
      <c r="Q1580" s="2">
        <f t="shared" si="271"/>
        <v>7.6242702905924775E-2</v>
      </c>
      <c r="R1580" s="2">
        <v>3655.5590472828376</v>
      </c>
      <c r="S1580" s="2">
        <f t="shared" si="272"/>
        <v>42.81476901670743</v>
      </c>
      <c r="T1580" s="2">
        <f t="shared" si="273"/>
        <v>-5.0684686707427318E-2</v>
      </c>
      <c r="U1580" s="2">
        <f t="shared" si="274"/>
        <v>2.139851748181547E-3</v>
      </c>
    </row>
    <row r="1581" spans="1:21" x14ac:dyDescent="0.25">
      <c r="A1581" t="s">
        <v>109</v>
      </c>
      <c r="B1581" s="2">
        <v>0.60328000000000004</v>
      </c>
      <c r="C1581" s="2">
        <v>1.67E-3</v>
      </c>
      <c r="D1581" s="2">
        <v>23.569900000000001</v>
      </c>
      <c r="E1581" s="2">
        <v>3.2579700000000003E-2</v>
      </c>
      <c r="F1581" s="2">
        <v>-1.5517399999999999</v>
      </c>
      <c r="G1581" s="2">
        <v>0.20641999999999999</v>
      </c>
      <c r="H1581" s="2">
        <v>-6.9996000000000003E-2</v>
      </c>
      <c r="I1581" s="2">
        <v>3.5020999999999997E-2</v>
      </c>
      <c r="J1581" s="2">
        <f t="shared" si="266"/>
        <v>0.27402070000000001</v>
      </c>
      <c r="K1581" s="2">
        <f t="shared" si="275"/>
        <v>42.753881700000001</v>
      </c>
      <c r="L1581" s="2">
        <f t="shared" si="267"/>
        <v>3554.4821695012311</v>
      </c>
      <c r="M1581" s="1">
        <f t="shared" si="268"/>
        <v>9.6180404722245269E+25</v>
      </c>
      <c r="N1581" s="2">
        <f t="shared" si="276"/>
        <v>3116.9946382487983</v>
      </c>
      <c r="O1581" s="2">
        <f t="shared" si="269"/>
        <v>42.468680276092314</v>
      </c>
      <c r="P1581" s="2">
        <f t="shared" si="270"/>
        <v>0.28520142390768655</v>
      </c>
      <c r="Q1581" s="2">
        <f t="shared" si="271"/>
        <v>1.0832698006751917</v>
      </c>
      <c r="R1581" s="2">
        <v>3668.271897727936</v>
      </c>
      <c r="S1581" s="2">
        <f t="shared" si="272"/>
        <v>42.822307593695626</v>
      </c>
      <c r="T1581" s="2">
        <f t="shared" si="273"/>
        <v>-6.8425893695625462E-2</v>
      </c>
      <c r="U1581" s="2">
        <f t="shared" si="274"/>
        <v>6.2355420725342614E-2</v>
      </c>
    </row>
    <row r="1582" spans="1:21" x14ac:dyDescent="0.25">
      <c r="A1582">
        <v>1335564</v>
      </c>
      <c r="B1582" s="2">
        <v>0.60626000000000002</v>
      </c>
      <c r="C1582" s="2">
        <v>1.4300000000000001E-3</v>
      </c>
      <c r="D1582" s="2">
        <v>23.195799999999998</v>
      </c>
      <c r="E1582" s="2">
        <v>6.9429299999999999E-2</v>
      </c>
      <c r="F1582" s="2">
        <v>0.39046999999999998</v>
      </c>
      <c r="G1582" s="2">
        <v>0.64122999999999997</v>
      </c>
      <c r="H1582" s="2">
        <v>-4.3661999999999999E-2</v>
      </c>
      <c r="I1582" s="2">
        <v>5.0090999999999997E-2</v>
      </c>
      <c r="J1582" s="2">
        <f t="shared" si="266"/>
        <v>0.76075029999999999</v>
      </c>
      <c r="K1582" s="2">
        <f t="shared" si="275"/>
        <v>42.582861149999999</v>
      </c>
      <c r="L1582" s="2">
        <f t="shared" si="267"/>
        <v>3285.278791107989</v>
      </c>
      <c r="M1582" s="1">
        <f t="shared" si="268"/>
        <v>9.67244347095359E+25</v>
      </c>
      <c r="N1582" s="2">
        <f t="shared" si="276"/>
        <v>3134.6254494138011</v>
      </c>
      <c r="O1582" s="2">
        <f t="shared" si="269"/>
        <v>42.480928276119677</v>
      </c>
      <c r="P1582" s="2">
        <f t="shared" si="270"/>
        <v>0.10193287388032246</v>
      </c>
      <c r="Q1582" s="2">
        <f t="shared" si="271"/>
        <v>1.7953299381390096E-2</v>
      </c>
      <c r="R1582" s="2">
        <v>3690.1928784723013</v>
      </c>
      <c r="S1582" s="2">
        <f t="shared" si="272"/>
        <v>42.835245331970128</v>
      </c>
      <c r="T1582" s="2">
        <f t="shared" si="273"/>
        <v>-0.25238418197012891</v>
      </c>
      <c r="U1582" s="2">
        <f t="shared" si="274"/>
        <v>0.11006265881116742</v>
      </c>
    </row>
    <row r="1583" spans="1:21" x14ac:dyDescent="0.25">
      <c r="A1583" t="s">
        <v>111</v>
      </c>
      <c r="B1583" s="2">
        <v>0.60826999999999998</v>
      </c>
      <c r="C1583" s="2">
        <v>1.009E-2</v>
      </c>
      <c r="D1583" s="2">
        <v>22.978000000000002</v>
      </c>
      <c r="E1583" s="2">
        <v>2.77249E-2</v>
      </c>
      <c r="F1583" s="2">
        <v>1.1717599999999999</v>
      </c>
      <c r="G1583" s="2">
        <v>0.18431</v>
      </c>
      <c r="H1583" s="2">
        <v>-0.10218000000000001</v>
      </c>
      <c r="I1583" s="2">
        <v>3.5213000000000001E-2</v>
      </c>
      <c r="J1583" s="2">
        <f t="shared" si="266"/>
        <v>0.24724789999999999</v>
      </c>
      <c r="K1583" s="2">
        <f t="shared" si="275"/>
        <v>42.663072120000002</v>
      </c>
      <c r="L1583" s="2">
        <f t="shared" si="267"/>
        <v>3408.9012763131091</v>
      </c>
      <c r="M1583" s="1">
        <f t="shared" si="268"/>
        <v>9.7091674547181965E+25</v>
      </c>
      <c r="N1583" s="2">
        <f t="shared" si="276"/>
        <v>3146.5268820205761</v>
      </c>
      <c r="O1583" s="2">
        <f t="shared" si="269"/>
        <v>42.489157232242292</v>
      </c>
      <c r="P1583" s="2">
        <f t="shared" si="270"/>
        <v>0.1739148877577108</v>
      </c>
      <c r="Q1583" s="2">
        <f t="shared" si="271"/>
        <v>0.49477562765908478</v>
      </c>
      <c r="R1583" s="2">
        <v>3704.9945722120701</v>
      </c>
      <c r="S1583" s="2">
        <f t="shared" si="272"/>
        <v>42.843937880389049</v>
      </c>
      <c r="T1583" s="2">
        <f t="shared" si="273"/>
        <v>-0.18086576038904667</v>
      </c>
      <c r="U1583" s="2">
        <f t="shared" si="274"/>
        <v>0.5351154545401553</v>
      </c>
    </row>
    <row r="1584" spans="1:21" x14ac:dyDescent="0.25">
      <c r="A1584">
        <v>1302141</v>
      </c>
      <c r="B1584" s="2">
        <v>0.60875999999999997</v>
      </c>
      <c r="C1584" s="2">
        <v>5.1799999999999997E-3</v>
      </c>
      <c r="D1584" s="2">
        <v>23.188199999999998</v>
      </c>
      <c r="E1584" s="2">
        <v>7.0711700000000002E-2</v>
      </c>
      <c r="F1584" s="2">
        <v>0.27285999999999999</v>
      </c>
      <c r="G1584" s="2">
        <v>0.73248999999999997</v>
      </c>
      <c r="H1584" s="2">
        <v>3.3005E-2</v>
      </c>
      <c r="I1584" s="2">
        <v>6.3903000000000001E-2</v>
      </c>
      <c r="J1584" s="2">
        <f t="shared" si="266"/>
        <v>0.86710470000000006</v>
      </c>
      <c r="K1584" s="2">
        <f t="shared" si="275"/>
        <v>42.318004770000002</v>
      </c>
      <c r="L1584" s="2">
        <f t="shared" si="267"/>
        <v>2908.0438707299199</v>
      </c>
      <c r="M1584" s="1">
        <f t="shared" si="268"/>
        <v>9.7181236440326323E+25</v>
      </c>
      <c r="N1584" s="2">
        <f t="shared" si="276"/>
        <v>3149.4293853062359</v>
      </c>
      <c r="O1584" s="2">
        <f t="shared" si="269"/>
        <v>42.491159376470186</v>
      </c>
      <c r="P1584" s="2">
        <f t="shared" si="270"/>
        <v>-0.17315460647018455</v>
      </c>
      <c r="Q1584" s="2">
        <f t="shared" si="271"/>
        <v>3.9877233271980256E-2</v>
      </c>
      <c r="R1584" s="2">
        <v>3708.6049030814816</v>
      </c>
      <c r="S1584" s="2">
        <f t="shared" si="272"/>
        <v>42.846052840744818</v>
      </c>
      <c r="T1584" s="2">
        <f t="shared" si="273"/>
        <v>-0.5280480707448163</v>
      </c>
      <c r="U1584" s="2">
        <f t="shared" si="274"/>
        <v>0.37085474491074338</v>
      </c>
    </row>
    <row r="1585" spans="1:21" x14ac:dyDescent="0.25">
      <c r="A1585">
        <v>1332413</v>
      </c>
      <c r="B1585" s="2">
        <v>0.60877999999999999</v>
      </c>
      <c r="C1585" s="2">
        <v>5.1799999999999997E-3</v>
      </c>
      <c r="D1585" s="2">
        <v>22.977499999999999</v>
      </c>
      <c r="E1585" s="2">
        <v>5.30208E-2</v>
      </c>
      <c r="F1585" s="2">
        <v>1.20129</v>
      </c>
      <c r="G1585" s="2">
        <v>0.50416000000000005</v>
      </c>
      <c r="H1585" s="2">
        <v>-0.123224</v>
      </c>
      <c r="I1585" s="2">
        <v>4.0940999999999998E-2</v>
      </c>
      <c r="J1585" s="2">
        <f t="shared" si="266"/>
        <v>0.59812180000000004</v>
      </c>
      <c r="K1585" s="2">
        <f t="shared" si="275"/>
        <v>42.732780750000003</v>
      </c>
      <c r="L1585" s="2">
        <f t="shared" si="267"/>
        <v>3520.1093112992944</v>
      </c>
      <c r="M1585" s="1">
        <f t="shared" si="268"/>
        <v>9.7184892325300405E+25</v>
      </c>
      <c r="N1585" s="2">
        <f t="shared" si="276"/>
        <v>3149.547864469379</v>
      </c>
      <c r="O1585" s="2">
        <f t="shared" si="269"/>
        <v>42.491241064091426</v>
      </c>
      <c r="P1585" s="2">
        <f t="shared" si="270"/>
        <v>0.24153968590857744</v>
      </c>
      <c r="Q1585" s="2">
        <f t="shared" si="271"/>
        <v>0.16307888416187488</v>
      </c>
      <c r="R1585" s="2">
        <v>3708.7522798096506</v>
      </c>
      <c r="S1585" s="2">
        <f t="shared" si="272"/>
        <v>42.84613913145219</v>
      </c>
      <c r="T1585" s="2">
        <f t="shared" si="273"/>
        <v>-0.11335838145218702</v>
      </c>
      <c r="U1585" s="2">
        <f t="shared" si="274"/>
        <v>3.5919311992695477E-2</v>
      </c>
    </row>
    <row r="1586" spans="1:21" x14ac:dyDescent="0.25">
      <c r="A1586" t="s">
        <v>110</v>
      </c>
      <c r="B1586" s="2">
        <v>0.60980999999999996</v>
      </c>
      <c r="C1586" s="2">
        <v>1.67E-3</v>
      </c>
      <c r="D1586" s="2">
        <v>23.6539</v>
      </c>
      <c r="E1586" s="2">
        <v>3.05981E-2</v>
      </c>
      <c r="F1586" s="2">
        <v>0.15684000000000001</v>
      </c>
      <c r="G1586" s="2">
        <v>0.37523000000000001</v>
      </c>
      <c r="H1586" s="2">
        <v>5.8316E-2</v>
      </c>
      <c r="I1586" s="2">
        <v>4.0708000000000001E-2</v>
      </c>
      <c r="J1586" s="2">
        <f t="shared" si="266"/>
        <v>0.44653610000000005</v>
      </c>
      <c r="K1586" s="2">
        <f t="shared" si="275"/>
        <v>42.687426400000007</v>
      </c>
      <c r="L1586" s="2">
        <f t="shared" si="267"/>
        <v>3447.3492191156579</v>
      </c>
      <c r="M1586" s="1">
        <f t="shared" si="268"/>
        <v>9.7373201926474912E+25</v>
      </c>
      <c r="N1586" s="2">
        <f t="shared" si="276"/>
        <v>3155.6505630272272</v>
      </c>
      <c r="O1586" s="2">
        <f t="shared" si="269"/>
        <v>42.495444530749126</v>
      </c>
      <c r="P1586" s="2">
        <f t="shared" si="270"/>
        <v>0.19198186925088123</v>
      </c>
      <c r="Q1586" s="2">
        <f t="shared" si="271"/>
        <v>0.1848448188275004</v>
      </c>
      <c r="R1586" s="2">
        <v>3716.3439068546086</v>
      </c>
      <c r="S1586" s="2">
        <f t="shared" si="272"/>
        <v>42.850579481853401</v>
      </c>
      <c r="T1586" s="2">
        <f t="shared" si="273"/>
        <v>-0.16315308185339461</v>
      </c>
      <c r="U1586" s="2">
        <f t="shared" si="274"/>
        <v>0.13349881586361934</v>
      </c>
    </row>
    <row r="1587" spans="1:21" x14ac:dyDescent="0.25">
      <c r="A1587" t="s">
        <v>112</v>
      </c>
      <c r="B1587" s="2">
        <v>0.61070999999999998</v>
      </c>
      <c r="C1587" s="2">
        <v>1.009E-2</v>
      </c>
      <c r="D1587" s="2">
        <v>23.285900000000002</v>
      </c>
      <c r="E1587" s="2">
        <v>2.55704E-2</v>
      </c>
      <c r="F1587" s="2">
        <v>-0.81594900000000004</v>
      </c>
      <c r="G1587" s="2">
        <v>0.14548</v>
      </c>
      <c r="H1587" s="2">
        <v>-0.11401600000000001</v>
      </c>
      <c r="I1587" s="2">
        <v>3.1092999999999999E-2</v>
      </c>
      <c r="J1587" s="2">
        <f t="shared" si="266"/>
        <v>0.2021434</v>
      </c>
      <c r="K1587" s="2">
        <f t="shared" si="275"/>
        <v>42.715825577000004</v>
      </c>
      <c r="L1587" s="2">
        <f t="shared" si="267"/>
        <v>3492.7308116036229</v>
      </c>
      <c r="M1587" s="1">
        <f t="shared" si="268"/>
        <v>9.7537794891015399E+25</v>
      </c>
      <c r="N1587" s="2">
        <f t="shared" si="276"/>
        <v>3160.9846577365161</v>
      </c>
      <c r="O1587" s="2">
        <f t="shared" si="269"/>
        <v>42.499111939690557</v>
      </c>
      <c r="P1587" s="2">
        <f t="shared" si="270"/>
        <v>0.21671363730944648</v>
      </c>
      <c r="Q1587" s="2">
        <f t="shared" si="271"/>
        <v>1.1493527795538652</v>
      </c>
      <c r="R1587" s="2">
        <v>3722.9801365583698</v>
      </c>
      <c r="S1587" s="2">
        <f t="shared" si="272"/>
        <v>42.854453595534473</v>
      </c>
      <c r="T1587" s="2">
        <f t="shared" si="273"/>
        <v>-0.13862801853446882</v>
      </c>
      <c r="U1587" s="2">
        <f t="shared" si="274"/>
        <v>0.4703085771637196</v>
      </c>
    </row>
    <row r="1588" spans="1:21" x14ac:dyDescent="0.25">
      <c r="A1588" t="s">
        <v>113</v>
      </c>
      <c r="B1588" s="2">
        <v>0.61126999999999998</v>
      </c>
      <c r="C1588" s="2">
        <v>1.67E-3</v>
      </c>
      <c r="D1588" s="2">
        <v>23.748200000000001</v>
      </c>
      <c r="E1588" s="2">
        <v>3.9704900000000001E-2</v>
      </c>
      <c r="F1588" s="2">
        <v>-0.32842399999999999</v>
      </c>
      <c r="G1588" s="2">
        <v>0.40783999999999998</v>
      </c>
      <c r="H1588" s="2">
        <v>1.9592999999999999E-2</v>
      </c>
      <c r="I1588" s="2">
        <v>4.0890999999999997E-2</v>
      </c>
      <c r="J1588" s="2">
        <f t="shared" si="266"/>
        <v>0.48843589999999998</v>
      </c>
      <c r="K1588" s="2">
        <f t="shared" si="275"/>
        <v>42.831595581999999</v>
      </c>
      <c r="L1588" s="2">
        <f t="shared" si="267"/>
        <v>3683.9957151683952</v>
      </c>
      <c r="M1588" s="1">
        <f t="shared" si="268"/>
        <v>9.7640232083163116E+25</v>
      </c>
      <c r="N1588" s="2">
        <f t="shared" si="276"/>
        <v>3164.304421045932</v>
      </c>
      <c r="O1588" s="2">
        <f t="shared" si="269"/>
        <v>42.501391290090083</v>
      </c>
      <c r="P1588" s="2">
        <f t="shared" si="270"/>
        <v>0.33020429190991507</v>
      </c>
      <c r="Q1588" s="2">
        <f t="shared" si="271"/>
        <v>0.45703585625278159</v>
      </c>
      <c r="R1588" s="2">
        <v>3727.1106482606383</v>
      </c>
      <c r="S1588" s="2">
        <f t="shared" si="272"/>
        <v>42.856861430117092</v>
      </c>
      <c r="T1588" s="2">
        <f t="shared" si="273"/>
        <v>-2.5265848117093981E-2</v>
      </c>
      <c r="U1588" s="2">
        <f t="shared" si="274"/>
        <v>2.6757935841781599E-3</v>
      </c>
    </row>
    <row r="1589" spans="1:21" x14ac:dyDescent="0.25">
      <c r="A1589">
        <v>1295305</v>
      </c>
      <c r="B1589" s="2">
        <v>0.61177000000000004</v>
      </c>
      <c r="C1589" s="2">
        <v>5.1799999999999997E-3</v>
      </c>
      <c r="D1589" s="2">
        <v>23.196899999999999</v>
      </c>
      <c r="E1589" s="2">
        <v>4.74464E-2</v>
      </c>
      <c r="F1589" s="2">
        <v>-0.291213</v>
      </c>
      <c r="G1589" s="2">
        <v>0.32301000000000002</v>
      </c>
      <c r="H1589" s="2">
        <v>-0.120769</v>
      </c>
      <c r="I1589" s="2">
        <v>4.3126999999999999E-2</v>
      </c>
      <c r="J1589" s="2">
        <f t="shared" si="266"/>
        <v>0.41358340000000005</v>
      </c>
      <c r="K1589" s="2">
        <f t="shared" si="275"/>
        <v>42.725098658999997</v>
      </c>
      <c r="L1589" s="2">
        <f t="shared" si="267"/>
        <v>3507.6781042733633</v>
      </c>
      <c r="M1589" s="1">
        <f t="shared" si="268"/>
        <v>9.7731709273181724E+25</v>
      </c>
      <c r="N1589" s="2">
        <f t="shared" si="276"/>
        <v>3167.2689948760535</v>
      </c>
      <c r="O1589" s="2">
        <f t="shared" si="269"/>
        <v>42.503424746965848</v>
      </c>
      <c r="P1589" s="2">
        <f t="shared" si="270"/>
        <v>0.22167391203414866</v>
      </c>
      <c r="Q1589" s="2">
        <f t="shared" si="271"/>
        <v>0.28727839977546027</v>
      </c>
      <c r="R1589" s="2">
        <v>3730.7994485349614</v>
      </c>
      <c r="S1589" s="2">
        <f t="shared" si="272"/>
        <v>42.859009519479706</v>
      </c>
      <c r="T1589" s="2">
        <f t="shared" si="273"/>
        <v>-0.13391086047970902</v>
      </c>
      <c r="U1589" s="2">
        <f t="shared" si="274"/>
        <v>0.10483478361936766</v>
      </c>
    </row>
    <row r="1590" spans="1:21" x14ac:dyDescent="0.25">
      <c r="A1590" t="s">
        <v>114</v>
      </c>
      <c r="B1590" s="2">
        <v>0.61577000000000004</v>
      </c>
      <c r="C1590" s="2">
        <v>1.6800000000000001E-3</v>
      </c>
      <c r="D1590" s="2">
        <v>23.811699999999998</v>
      </c>
      <c r="E1590" s="2">
        <v>3.2876799999999998E-2</v>
      </c>
      <c r="F1590" s="2">
        <v>-2.1534000000000001E-2</v>
      </c>
      <c r="G1590" s="2">
        <v>0.25940000000000002</v>
      </c>
      <c r="H1590" s="2">
        <v>0.10440000000000001</v>
      </c>
      <c r="I1590" s="2">
        <v>3.7288000000000002E-2</v>
      </c>
      <c r="J1590" s="2">
        <f t="shared" si="266"/>
        <v>0.32956479999999999</v>
      </c>
      <c r="K1590" s="2">
        <f t="shared" si="275"/>
        <v>42.674762502</v>
      </c>
      <c r="L1590" s="2">
        <f t="shared" si="267"/>
        <v>3427.3029944241216</v>
      </c>
      <c r="M1590" s="1">
        <f t="shared" si="268"/>
        <v>9.8464049184006715E+25</v>
      </c>
      <c r="N1590" s="2">
        <f t="shared" si="276"/>
        <v>3191.002515045876</v>
      </c>
      <c r="O1590" s="2">
        <f t="shared" si="269"/>
        <v>42.51963573245316</v>
      </c>
      <c r="P1590" s="2">
        <f t="shared" si="270"/>
        <v>0.15512676954683968</v>
      </c>
      <c r="Q1590" s="2">
        <f t="shared" si="271"/>
        <v>0.22156025585075365</v>
      </c>
      <c r="R1590" s="2">
        <v>3760.3384349172238</v>
      </c>
      <c r="S1590" s="2">
        <f t="shared" si="272"/>
        <v>42.876134668524784</v>
      </c>
      <c r="T1590" s="2">
        <f t="shared" si="273"/>
        <v>-0.20137216652478429</v>
      </c>
      <c r="U1590" s="2">
        <f t="shared" si="274"/>
        <v>0.37335093732788716</v>
      </c>
    </row>
    <row r="1591" spans="1:21" x14ac:dyDescent="0.25">
      <c r="A1591">
        <v>1308957</v>
      </c>
      <c r="B1591" s="2">
        <v>0.61875000000000002</v>
      </c>
      <c r="C1591" s="2">
        <v>5.1799999999999997E-3</v>
      </c>
      <c r="D1591" s="2">
        <v>23.186299999999999</v>
      </c>
      <c r="E1591" s="2">
        <v>0.11985999999999999</v>
      </c>
      <c r="F1591" s="2">
        <v>-0.25960299999999997</v>
      </c>
      <c r="G1591" s="2">
        <v>0.88973000000000002</v>
      </c>
      <c r="H1591" s="2">
        <v>-0.14065</v>
      </c>
      <c r="I1591" s="2">
        <v>0.10351</v>
      </c>
      <c r="J1591" s="2">
        <f t="shared" si="266"/>
        <v>1.1131</v>
      </c>
      <c r="K1591" s="2">
        <f t="shared" si="275"/>
        <v>42.781372859000001</v>
      </c>
      <c r="L1591" s="2">
        <f t="shared" si="267"/>
        <v>3599.768495678512</v>
      </c>
      <c r="M1591" s="1">
        <f t="shared" si="268"/>
        <v>9.9010244356370722E+25</v>
      </c>
      <c r="N1591" s="2">
        <f t="shared" si="276"/>
        <v>3208.7034950803491</v>
      </c>
      <c r="O1591" s="2">
        <f t="shared" si="269"/>
        <v>42.531647936677444</v>
      </c>
      <c r="P1591" s="2">
        <f t="shared" si="270"/>
        <v>0.24972492232255661</v>
      </c>
      <c r="Q1591" s="2">
        <f t="shared" si="271"/>
        <v>5.0333300343338827E-2</v>
      </c>
      <c r="R1591" s="2">
        <v>3782.3779097039646</v>
      </c>
      <c r="S1591" s="2">
        <f t="shared" si="272"/>
        <v>42.888824592269756</v>
      </c>
      <c r="T1591" s="2">
        <f t="shared" si="273"/>
        <v>-0.10745173326975532</v>
      </c>
      <c r="U1591" s="2">
        <f t="shared" si="274"/>
        <v>9.3187676893749447E-3</v>
      </c>
    </row>
    <row r="1592" spans="1:21" x14ac:dyDescent="0.25">
      <c r="A1592">
        <v>1335868</v>
      </c>
      <c r="B1592" s="2">
        <v>0.61941000000000002</v>
      </c>
      <c r="C1592" s="2">
        <v>5.1799999999999997E-3</v>
      </c>
      <c r="D1592" s="2">
        <v>23.203399999999998</v>
      </c>
      <c r="E1592" s="2">
        <v>6.9200499999999998E-2</v>
      </c>
      <c r="F1592" s="2">
        <v>1.51396</v>
      </c>
      <c r="G1592" s="2">
        <v>0.61272000000000004</v>
      </c>
      <c r="H1592" s="2">
        <v>-4.3507999999999998E-2</v>
      </c>
      <c r="I1592" s="2">
        <v>6.3090999999999994E-2</v>
      </c>
      <c r="J1592" s="2">
        <f t="shared" si="266"/>
        <v>0.74501150000000005</v>
      </c>
      <c r="K1592" s="2">
        <f t="shared" si="275"/>
        <v>42.755132160000002</v>
      </c>
      <c r="L1592" s="2">
        <f t="shared" si="267"/>
        <v>3556.5296363578404</v>
      </c>
      <c r="M1592" s="1">
        <f t="shared" si="268"/>
        <v>9.9131283076780081E+25</v>
      </c>
      <c r="N1592" s="2">
        <f t="shared" si="276"/>
        <v>3212.6260928654797</v>
      </c>
      <c r="O1592" s="2">
        <f t="shared" si="269"/>
        <v>42.534300911830613</v>
      </c>
      <c r="P1592" s="2">
        <f t="shared" si="270"/>
        <v>0.22083124816938948</v>
      </c>
      <c r="Q1592" s="2">
        <f t="shared" si="271"/>
        <v>8.786078944516687E-2</v>
      </c>
      <c r="R1592" s="2">
        <v>3787.2629270818848</v>
      </c>
      <c r="S1592" s="2">
        <f t="shared" si="272"/>
        <v>42.891627283218369</v>
      </c>
      <c r="T1592" s="2">
        <f t="shared" si="273"/>
        <v>-0.1364951232183671</v>
      </c>
      <c r="U1592" s="2">
        <f t="shared" si="274"/>
        <v>3.356667446149475E-2</v>
      </c>
    </row>
    <row r="1593" spans="1:21" x14ac:dyDescent="0.25">
      <c r="A1593">
        <v>202</v>
      </c>
      <c r="B1593" s="2">
        <v>0.61982999999999999</v>
      </c>
      <c r="C1593" s="2">
        <v>1.6800000000000001E-3</v>
      </c>
      <c r="D1593" s="2">
        <v>23.059799999999999</v>
      </c>
      <c r="E1593" s="2">
        <v>3.6048799999999999E-2</v>
      </c>
      <c r="F1593" s="2">
        <v>0.61214999999999997</v>
      </c>
      <c r="G1593" s="2">
        <v>0.52292000000000005</v>
      </c>
      <c r="H1593" s="2">
        <v>-0.16858200000000001</v>
      </c>
      <c r="I1593" s="2">
        <v>4.1495999999999998E-2</v>
      </c>
      <c r="J1593" s="2">
        <f t="shared" si="266"/>
        <v>0.60046480000000002</v>
      </c>
      <c r="K1593" s="2">
        <f t="shared" si="275"/>
        <v>42.870447709999993</v>
      </c>
      <c r="L1593" s="2">
        <f t="shared" si="267"/>
        <v>3750.503214275222</v>
      </c>
      <c r="M1593" s="1">
        <f t="shared" si="268"/>
        <v>9.9208320785114681E+25</v>
      </c>
      <c r="N1593" s="2">
        <f t="shared" si="276"/>
        <v>3215.1227149634565</v>
      </c>
      <c r="O1593" s="2">
        <f t="shared" si="269"/>
        <v>42.535987768749713</v>
      </c>
      <c r="P1593" s="2">
        <f t="shared" si="270"/>
        <v>0.33445994125028022</v>
      </c>
      <c r="Q1593" s="2">
        <f t="shared" si="271"/>
        <v>0.31025094363473094</v>
      </c>
      <c r="R1593" s="2">
        <v>3790.372289174521</v>
      </c>
      <c r="S1593" s="2">
        <f t="shared" si="272"/>
        <v>42.8934093416526</v>
      </c>
      <c r="T1593" s="2">
        <f t="shared" si="273"/>
        <v>-2.2961631652606229E-2</v>
      </c>
      <c r="U1593" s="2">
        <f t="shared" si="274"/>
        <v>1.4622794756671276E-3</v>
      </c>
    </row>
    <row r="1594" spans="1:21" x14ac:dyDescent="0.25">
      <c r="A1594" t="s">
        <v>116</v>
      </c>
      <c r="B1594" s="2">
        <v>0.62070000000000003</v>
      </c>
      <c r="C1594" s="2">
        <v>1.009E-2</v>
      </c>
      <c r="D1594" s="2">
        <v>23.5122</v>
      </c>
      <c r="E1594" s="2">
        <v>3.3127999999999998E-2</v>
      </c>
      <c r="F1594" s="2">
        <v>-0.66305599999999998</v>
      </c>
      <c r="G1594" s="2">
        <v>0.19497</v>
      </c>
      <c r="H1594" s="2">
        <v>-2.6443999999999999E-2</v>
      </c>
      <c r="I1594" s="2">
        <v>4.4431999999999999E-2</v>
      </c>
      <c r="J1594" s="2">
        <f t="shared" si="266"/>
        <v>0.27252999999999999</v>
      </c>
      <c r="K1594" s="2">
        <f t="shared" si="275"/>
        <v>42.690500487999998</v>
      </c>
      <c r="L1594" s="2">
        <f t="shared" si="267"/>
        <v>3452.2329835187534</v>
      </c>
      <c r="M1594" s="1">
        <f t="shared" si="268"/>
        <v>9.9367931204289994E+25</v>
      </c>
      <c r="N1594" s="2">
        <f t="shared" si="276"/>
        <v>3220.2953363743854</v>
      </c>
      <c r="O1594" s="2">
        <f t="shared" si="269"/>
        <v>42.539478515429408</v>
      </c>
      <c r="P1594" s="2">
        <f t="shared" si="270"/>
        <v>0.15102197257058947</v>
      </c>
      <c r="Q1594" s="2">
        <f t="shared" si="271"/>
        <v>0.30708007963555617</v>
      </c>
      <c r="R1594" s="2">
        <v>3796.8148774802416</v>
      </c>
      <c r="S1594" s="2">
        <f t="shared" si="272"/>
        <v>42.897097113103825</v>
      </c>
      <c r="T1594" s="2">
        <f t="shared" si="273"/>
        <v>-0.20659662510382759</v>
      </c>
      <c r="U1594" s="2">
        <f t="shared" si="274"/>
        <v>0.57466905678661218</v>
      </c>
    </row>
    <row r="1595" spans="1:21" x14ac:dyDescent="0.25">
      <c r="A1595" t="s">
        <v>115</v>
      </c>
      <c r="B1595" s="2">
        <v>0.62182999999999999</v>
      </c>
      <c r="C1595" s="2">
        <v>1.009E-2</v>
      </c>
      <c r="D1595" s="2">
        <v>23.305199999999999</v>
      </c>
      <c r="E1595" s="2">
        <v>3.1383800000000003E-2</v>
      </c>
      <c r="F1595" s="2">
        <v>-0.30708400000000002</v>
      </c>
      <c r="G1595" s="2">
        <v>0.56418000000000001</v>
      </c>
      <c r="H1595" s="2">
        <v>-4.9355000000000003E-2</v>
      </c>
      <c r="I1595" s="2">
        <v>4.7757000000000001E-2</v>
      </c>
      <c r="J1595" s="2">
        <f t="shared" si="266"/>
        <v>0.64332080000000003</v>
      </c>
      <c r="K1595" s="2">
        <f t="shared" si="275"/>
        <v>42.607539801999998</v>
      </c>
      <c r="L1595" s="2">
        <f t="shared" si="267"/>
        <v>3322.8287573368771</v>
      </c>
      <c r="M1595" s="1">
        <f t="shared" si="268"/>
        <v>9.9575306290359261E+25</v>
      </c>
      <c r="N1595" s="2">
        <f t="shared" si="276"/>
        <v>3227.015905218434</v>
      </c>
      <c r="O1595" s="2">
        <f t="shared" si="269"/>
        <v>42.544005529733468</v>
      </c>
      <c r="P1595" s="2">
        <f t="shared" si="270"/>
        <v>6.3534272266529968E-2</v>
      </c>
      <c r="Q1595" s="2">
        <f t="shared" si="271"/>
        <v>9.7535099851201647E-3</v>
      </c>
      <c r="R1595" s="2">
        <v>3805.18639137521</v>
      </c>
      <c r="S1595" s="2">
        <f t="shared" si="272"/>
        <v>42.901879674472667</v>
      </c>
      <c r="T1595" s="2">
        <f t="shared" si="273"/>
        <v>-0.29433987247266913</v>
      </c>
      <c r="U1595" s="2">
        <f t="shared" si="274"/>
        <v>0.20933555976667723</v>
      </c>
    </row>
    <row r="1596" spans="1:21" x14ac:dyDescent="0.25">
      <c r="A1596" t="s">
        <v>117</v>
      </c>
      <c r="B1596" s="2">
        <v>0.62524999999999997</v>
      </c>
      <c r="C1596" s="2">
        <v>1.41E-3</v>
      </c>
      <c r="D1596" s="2">
        <v>23.111699999999999</v>
      </c>
      <c r="E1596" s="2">
        <v>2.6678799999999999E-2</v>
      </c>
      <c r="F1596" s="2">
        <v>1.13855</v>
      </c>
      <c r="G1596" s="2">
        <v>0.17837</v>
      </c>
      <c r="H1596" s="2">
        <v>-7.6924999999999993E-2</v>
      </c>
      <c r="I1596" s="2">
        <v>3.4611999999999997E-2</v>
      </c>
      <c r="J1596" s="2">
        <f t="shared" si="266"/>
        <v>0.23966080000000001</v>
      </c>
      <c r="K1596" s="2">
        <f t="shared" si="275"/>
        <v>42.712842099999996</v>
      </c>
      <c r="L1596" s="2">
        <f t="shared" si="267"/>
        <v>3487.9352974139242</v>
      </c>
      <c r="M1596" s="1">
        <f t="shared" si="268"/>
        <v>1.002033837182862E+26</v>
      </c>
      <c r="N1596" s="2">
        <f t="shared" si="276"/>
        <v>3247.3705084342027</v>
      </c>
      <c r="O1596" s="2">
        <f t="shared" si="269"/>
        <v>42.557659211206129</v>
      </c>
      <c r="P1596" s="2">
        <f t="shared" si="270"/>
        <v>0.15518288879386688</v>
      </c>
      <c r="Q1596" s="2">
        <f t="shared" si="271"/>
        <v>0.41926987114526759</v>
      </c>
      <c r="R1596" s="2">
        <v>3830.5476046063964</v>
      </c>
      <c r="S1596" s="2">
        <f t="shared" si="272"/>
        <v>42.91630431978939</v>
      </c>
      <c r="T1596" s="2">
        <f t="shared" si="273"/>
        <v>-0.20346221978939383</v>
      </c>
      <c r="U1596" s="2">
        <f t="shared" si="274"/>
        <v>0.72073157271558619</v>
      </c>
    </row>
    <row r="1597" spans="1:21" x14ac:dyDescent="0.25">
      <c r="A1597" t="s">
        <v>118</v>
      </c>
      <c r="B1597" s="2">
        <v>0.62724999999999997</v>
      </c>
      <c r="C1597" s="2">
        <v>1.6900000000000001E-3</v>
      </c>
      <c r="D1597" s="2">
        <v>23.2576</v>
      </c>
      <c r="E1597" s="2">
        <v>2.87034E-2</v>
      </c>
      <c r="F1597" s="2">
        <v>0.96367000000000003</v>
      </c>
      <c r="G1597" s="2">
        <v>0.19305</v>
      </c>
      <c r="H1597" s="2">
        <v>-2.771E-3</v>
      </c>
      <c r="I1597" s="2">
        <v>3.4113999999999998E-2</v>
      </c>
      <c r="J1597" s="2">
        <f t="shared" si="266"/>
        <v>0.25586739999999997</v>
      </c>
      <c r="K1597" s="2">
        <f t="shared" si="275"/>
        <v>42.600932720000003</v>
      </c>
      <c r="L1597" s="2">
        <f t="shared" si="267"/>
        <v>3312.7338392121942</v>
      </c>
      <c r="M1597" s="1">
        <f t="shared" si="268"/>
        <v>1.0057099081698948E+26</v>
      </c>
      <c r="N1597" s="2">
        <f t="shared" si="276"/>
        <v>3259.283843161264</v>
      </c>
      <c r="O1597" s="2">
        <f t="shared" si="269"/>
        <v>42.565610918850417</v>
      </c>
      <c r="P1597" s="2">
        <f t="shared" si="270"/>
        <v>3.5321801149585497E-2</v>
      </c>
      <c r="Q1597" s="2">
        <f t="shared" si="271"/>
        <v>1.905705425502147E-2</v>
      </c>
      <c r="R1597" s="2">
        <v>3845.395688450275</v>
      </c>
      <c r="S1597" s="2">
        <f t="shared" si="272"/>
        <v>42.924705175133056</v>
      </c>
      <c r="T1597" s="2">
        <f t="shared" si="273"/>
        <v>-0.32377245513305297</v>
      </c>
      <c r="U1597" s="2">
        <f t="shared" si="274"/>
        <v>1.6012158663286535</v>
      </c>
    </row>
    <row r="1598" spans="1:21" x14ac:dyDescent="0.25">
      <c r="A1598" t="s">
        <v>120</v>
      </c>
      <c r="B1598" s="2">
        <v>0.63077000000000005</v>
      </c>
      <c r="C1598" s="2">
        <v>1.6900000000000001E-3</v>
      </c>
      <c r="D1598" s="2">
        <v>23.433900000000001</v>
      </c>
      <c r="E1598" s="2">
        <v>2.94256E-2</v>
      </c>
      <c r="F1598" s="2">
        <v>-0.292514</v>
      </c>
      <c r="G1598" s="2">
        <v>0.20646</v>
      </c>
      <c r="H1598" s="2">
        <v>-1.7309999999999999E-3</v>
      </c>
      <c r="I1598" s="2">
        <v>4.1603000000000001E-2</v>
      </c>
      <c r="J1598" s="2">
        <f t="shared" si="266"/>
        <v>0.27748859999999997</v>
      </c>
      <c r="K1598" s="2">
        <f t="shared" si="275"/>
        <v>42.589318472000002</v>
      </c>
      <c r="L1598" s="2">
        <f t="shared" si="267"/>
        <v>3295.0627867368535</v>
      </c>
      <c r="M1598" s="1">
        <f t="shared" si="268"/>
        <v>1.0121853372697835E+26</v>
      </c>
      <c r="N1598" s="2">
        <f t="shared" si="276"/>
        <v>3280.2692796885913</v>
      </c>
      <c r="O1598" s="2">
        <f t="shared" si="269"/>
        <v>42.579547483623323</v>
      </c>
      <c r="P1598" s="2">
        <f t="shared" si="270"/>
        <v>9.7709883766796679E-3</v>
      </c>
      <c r="Q1598" s="2">
        <f t="shared" si="271"/>
        <v>1.2399001190698824E-3</v>
      </c>
      <c r="R1598" s="2">
        <v>3871.5586142127731</v>
      </c>
      <c r="S1598" s="2">
        <f t="shared" si="272"/>
        <v>42.939429193674457</v>
      </c>
      <c r="T1598" s="2">
        <f t="shared" si="273"/>
        <v>-0.35011072167445434</v>
      </c>
      <c r="U1598" s="2">
        <f t="shared" si="274"/>
        <v>1.5919174000280709</v>
      </c>
    </row>
    <row r="1599" spans="1:21" x14ac:dyDescent="0.25">
      <c r="A1599" t="s">
        <v>119</v>
      </c>
      <c r="B1599" s="2">
        <v>0.63183</v>
      </c>
      <c r="C1599" s="2">
        <v>1.6900000000000001E-3</v>
      </c>
      <c r="D1599" s="2">
        <v>23.33</v>
      </c>
      <c r="E1599" s="2">
        <v>4.4684399999999999E-2</v>
      </c>
      <c r="F1599" s="2">
        <v>-0.93812799999999996</v>
      </c>
      <c r="G1599" s="2">
        <v>0.246</v>
      </c>
      <c r="H1599" s="2">
        <v>7.3097999999999996E-2</v>
      </c>
      <c r="I1599" s="2">
        <v>6.4923999999999996E-2</v>
      </c>
      <c r="J1599" s="2">
        <f t="shared" si="266"/>
        <v>0.35560839999999999</v>
      </c>
      <c r="K1599" s="2">
        <f t="shared" si="275"/>
        <v>42.156298444000001</v>
      </c>
      <c r="L1599" s="2">
        <f t="shared" si="267"/>
        <v>2699.353043122826</v>
      </c>
      <c r="M1599" s="1">
        <f t="shared" si="268"/>
        <v>1.0141367062203222E+26</v>
      </c>
      <c r="N1599" s="2">
        <f t="shared" si="276"/>
        <v>3286.5932357726188</v>
      </c>
      <c r="O1599" s="2">
        <f t="shared" si="269"/>
        <v>42.583729785405396</v>
      </c>
      <c r="P1599" s="2">
        <f t="shared" si="270"/>
        <v>-0.42743134140539496</v>
      </c>
      <c r="Q1599" s="2">
        <f t="shared" si="271"/>
        <v>1.4447366998745661</v>
      </c>
      <c r="R1599" s="2">
        <v>3879.4447723714457</v>
      </c>
      <c r="S1599" s="2">
        <f t="shared" si="272"/>
        <v>42.943847868241747</v>
      </c>
      <c r="T1599" s="2">
        <f t="shared" si="273"/>
        <v>-0.78754942424174601</v>
      </c>
      <c r="U1599" s="2">
        <f t="shared" si="274"/>
        <v>4.9046905803427379</v>
      </c>
    </row>
    <row r="1600" spans="1:21" x14ac:dyDescent="0.25">
      <c r="A1600" t="s">
        <v>121</v>
      </c>
      <c r="B1600" s="2">
        <v>0.63224999999999998</v>
      </c>
      <c r="C1600" s="2">
        <v>1.6900000000000001E-3</v>
      </c>
      <c r="D1600" s="2">
        <v>23.471599999999999</v>
      </c>
      <c r="E1600" s="2">
        <v>3.3461100000000001E-2</v>
      </c>
      <c r="F1600" s="2">
        <v>0.21129000000000001</v>
      </c>
      <c r="G1600" s="2">
        <v>0.32718999999999998</v>
      </c>
      <c r="H1600" s="2">
        <v>-5.6572999999999998E-2</v>
      </c>
      <c r="I1600" s="2">
        <v>6.6574999999999995E-2</v>
      </c>
      <c r="J1600" s="2">
        <f t="shared" si="266"/>
        <v>0.4272261</v>
      </c>
      <c r="K1600" s="2">
        <f t="shared" si="275"/>
        <v>42.872733119999999</v>
      </c>
      <c r="L1600" s="2">
        <f t="shared" si="267"/>
        <v>3754.4525850742757</v>
      </c>
      <c r="M1600" s="1">
        <f t="shared" si="268"/>
        <v>1.0149100667285201E+26</v>
      </c>
      <c r="N1600" s="2">
        <f t="shared" si="276"/>
        <v>3289.0995264920716</v>
      </c>
      <c r="O1600" s="2">
        <f t="shared" si="269"/>
        <v>42.585385076066871</v>
      </c>
      <c r="P1600" s="2">
        <f t="shared" si="270"/>
        <v>0.28734804393312885</v>
      </c>
      <c r="Q1600" s="2">
        <f t="shared" si="271"/>
        <v>0.45237743824618593</v>
      </c>
      <c r="R1600" s="2">
        <v>3882.5704412400119</v>
      </c>
      <c r="S1600" s="2">
        <f t="shared" si="272"/>
        <v>42.945596719252585</v>
      </c>
      <c r="T1600" s="2">
        <f t="shared" si="273"/>
        <v>-7.2863599252585232E-2</v>
      </c>
      <c r="U1600" s="2">
        <f t="shared" si="274"/>
        <v>2.9087452518804943E-2</v>
      </c>
    </row>
    <row r="1601" spans="1:21" x14ac:dyDescent="0.25">
      <c r="A1601">
        <v>1330642</v>
      </c>
      <c r="B1601" s="2">
        <v>0.63399000000000005</v>
      </c>
      <c r="C1601" s="2">
        <v>1.4499999999999999E-3</v>
      </c>
      <c r="D1601" s="2">
        <v>23.016400000000001</v>
      </c>
      <c r="E1601" s="2">
        <v>3.9917099999999997E-2</v>
      </c>
      <c r="F1601" s="2">
        <v>1.05101</v>
      </c>
      <c r="G1601" s="2">
        <v>0.31481999999999999</v>
      </c>
      <c r="H1601" s="2">
        <v>-9.4590999999999995E-2</v>
      </c>
      <c r="I1601" s="2">
        <v>3.7780000000000001E-2</v>
      </c>
      <c r="J1601" s="2">
        <f t="shared" si="266"/>
        <v>0.39251709999999995</v>
      </c>
      <c r="K1601" s="2">
        <f t="shared" si="275"/>
        <v>42.659968300000003</v>
      </c>
      <c r="L1601" s="2">
        <f t="shared" si="267"/>
        <v>3404.0322032593531</v>
      </c>
      <c r="M1601" s="1">
        <f t="shared" si="268"/>
        <v>1.0181150552165969E+26</v>
      </c>
      <c r="N1601" s="2">
        <f t="shared" si="276"/>
        <v>3299.4861868121588</v>
      </c>
      <c r="O1601" s="2">
        <f t="shared" si="269"/>
        <v>42.592231572713601</v>
      </c>
      <c r="P1601" s="2">
        <f t="shared" si="270"/>
        <v>6.7736727286401788E-2</v>
      </c>
      <c r="Q1601" s="2">
        <f t="shared" si="271"/>
        <v>2.9780450042715692E-2</v>
      </c>
      <c r="R1601" s="2">
        <v>3895.5254660201435</v>
      </c>
      <c r="S1601" s="2">
        <f t="shared" si="272"/>
        <v>42.952830238927262</v>
      </c>
      <c r="T1601" s="2">
        <f t="shared" si="273"/>
        <v>-0.29286193892725976</v>
      </c>
      <c r="U1601" s="2">
        <f t="shared" si="274"/>
        <v>0.55668395448020525</v>
      </c>
    </row>
    <row r="1602" spans="1:21" x14ac:dyDescent="0.25">
      <c r="A1602" t="s">
        <v>122</v>
      </c>
      <c r="B1602" s="2">
        <v>0.63776999999999995</v>
      </c>
      <c r="C1602" s="2">
        <v>1.6900000000000001E-3</v>
      </c>
      <c r="D1602" s="2">
        <v>23.747199999999999</v>
      </c>
      <c r="E1602" s="2">
        <v>5.16864E-2</v>
      </c>
      <c r="F1602" s="2">
        <v>-1.5994900000000001</v>
      </c>
      <c r="G1602" s="2">
        <v>0.37148999999999999</v>
      </c>
      <c r="H1602" s="2">
        <v>9.6758999999999998E-2</v>
      </c>
      <c r="I1602" s="2">
        <v>8.0718999999999999E-2</v>
      </c>
      <c r="J1602" s="2">
        <f t="shared" si="266"/>
        <v>0.50389539999999999</v>
      </c>
      <c r="K1602" s="2">
        <f t="shared" si="275"/>
        <v>42.402219299999999</v>
      </c>
      <c r="L1602" s="2">
        <f t="shared" si="267"/>
        <v>3023.0397655870961</v>
      </c>
      <c r="M1602" s="1">
        <f t="shared" si="268"/>
        <v>1.0250835233454781E+26</v>
      </c>
      <c r="N1602" s="2">
        <f t="shared" si="276"/>
        <v>3322.0694540143049</v>
      </c>
      <c r="O1602" s="2">
        <f t="shared" si="269"/>
        <v>42.607043539703682</v>
      </c>
      <c r="P1602" s="2">
        <f t="shared" si="270"/>
        <v>-0.20482423970368302</v>
      </c>
      <c r="Q1602" s="2">
        <f t="shared" si="271"/>
        <v>0.16522734160282868</v>
      </c>
      <c r="R1602" s="2">
        <v>3923.7014020105776</v>
      </c>
      <c r="S1602" s="2">
        <f t="shared" si="272"/>
        <v>42.96847974839001</v>
      </c>
      <c r="T1602" s="2">
        <f t="shared" si="273"/>
        <v>-0.56626044839001111</v>
      </c>
      <c r="U1602" s="2">
        <f t="shared" si="274"/>
        <v>1.2628497119328028</v>
      </c>
    </row>
    <row r="1603" spans="1:21" x14ac:dyDescent="0.25">
      <c r="A1603">
        <v>1343871</v>
      </c>
      <c r="B1603" s="2">
        <v>0.63793999999999995</v>
      </c>
      <c r="C1603" s="2">
        <v>1.4499999999999999E-3</v>
      </c>
      <c r="D1603" s="2">
        <v>23.188600000000001</v>
      </c>
      <c r="E1603" s="2">
        <v>7.0088399999999995E-2</v>
      </c>
      <c r="F1603" s="2">
        <v>1.3077300000000001</v>
      </c>
      <c r="G1603" s="2">
        <v>1.0818700000000001</v>
      </c>
      <c r="H1603" s="2">
        <v>-0.197246</v>
      </c>
      <c r="I1603" s="2">
        <v>7.3318999999999995E-2</v>
      </c>
      <c r="J1603" s="2">
        <f t="shared" si="266"/>
        <v>1.2252774</v>
      </c>
      <c r="K1603" s="2">
        <f t="shared" si="275"/>
        <v>43.19121629</v>
      </c>
      <c r="L1603" s="2">
        <f t="shared" si="267"/>
        <v>4347.5367118729555</v>
      </c>
      <c r="M1603" s="1">
        <f t="shared" si="268"/>
        <v>1.0253971097479957E+26</v>
      </c>
      <c r="N1603" s="2">
        <f t="shared" si="276"/>
        <v>3323.0857183335265</v>
      </c>
      <c r="O1603" s="2">
        <f t="shared" si="269"/>
        <v>42.607707719813831</v>
      </c>
      <c r="P1603" s="2">
        <f t="shared" si="270"/>
        <v>0.58350857018616864</v>
      </c>
      <c r="Q1603" s="2">
        <f t="shared" si="271"/>
        <v>0.22679090387470163</v>
      </c>
      <c r="R1603" s="2">
        <v>3924.9696095694085</v>
      </c>
      <c r="S1603" s="2">
        <f t="shared" si="272"/>
        <v>42.969181492097562</v>
      </c>
      <c r="T1603" s="2">
        <f t="shared" si="273"/>
        <v>0.22203479790243819</v>
      </c>
      <c r="U1603" s="2">
        <f t="shared" si="274"/>
        <v>3.2837738569212051E-2</v>
      </c>
    </row>
    <row r="1604" spans="1:21" x14ac:dyDescent="0.25">
      <c r="A1604" t="s">
        <v>124</v>
      </c>
      <c r="B1604" s="2">
        <v>0.63824000000000003</v>
      </c>
      <c r="C1604" s="2">
        <v>1.009E-2</v>
      </c>
      <c r="D1604" s="2">
        <v>23.621600000000001</v>
      </c>
      <c r="E1604" s="2">
        <v>4.5564300000000002E-2</v>
      </c>
      <c r="F1604" s="2">
        <v>0.49764000000000003</v>
      </c>
      <c r="G1604" s="2">
        <v>0.47275</v>
      </c>
      <c r="H1604" s="2">
        <v>8.6043999999999995E-2</v>
      </c>
      <c r="I1604" s="2">
        <v>5.8931999999999998E-2</v>
      </c>
      <c r="J1604" s="2">
        <f t="shared" si="266"/>
        <v>0.57724629999999999</v>
      </c>
      <c r="K1604" s="2">
        <f t="shared" si="275"/>
        <v>42.618435359999999</v>
      </c>
      <c r="L1604" s="2">
        <f t="shared" si="267"/>
        <v>3339.5432474640693</v>
      </c>
      <c r="M1604" s="1">
        <f t="shared" si="268"/>
        <v>1.0259505372831671E+26</v>
      </c>
      <c r="N1604" s="2">
        <f t="shared" si="276"/>
        <v>3324.8792548285851</v>
      </c>
      <c r="O1604" s="2">
        <f t="shared" si="269"/>
        <v>42.608879391182342</v>
      </c>
      <c r="P1604" s="2">
        <f t="shared" si="270"/>
        <v>9.5559688176578561E-3</v>
      </c>
      <c r="Q1604" s="2">
        <f t="shared" si="271"/>
        <v>2.7404831244082879E-4</v>
      </c>
      <c r="R1604" s="2">
        <v>3927.207840033619</v>
      </c>
      <c r="S1604" s="2">
        <f t="shared" si="272"/>
        <v>42.970419430455934</v>
      </c>
      <c r="T1604" s="2">
        <f t="shared" si="273"/>
        <v>-0.35198407045593427</v>
      </c>
      <c r="U1604" s="2">
        <f t="shared" si="274"/>
        <v>0.37181225734903184</v>
      </c>
    </row>
    <row r="1605" spans="1:21" x14ac:dyDescent="0.25">
      <c r="A1605">
        <v>1337325</v>
      </c>
      <c r="B1605" s="2">
        <v>0.63873000000000002</v>
      </c>
      <c r="C1605" s="2">
        <v>5.1799999999999997E-3</v>
      </c>
      <c r="D1605" s="2">
        <v>23.155000000000001</v>
      </c>
      <c r="E1605" s="2">
        <v>6.2883800000000004E-2</v>
      </c>
      <c r="F1605" s="2">
        <v>8.0251000000000003E-2</v>
      </c>
      <c r="G1605" s="2">
        <v>0.59352000000000005</v>
      </c>
      <c r="H1605" s="2">
        <v>-0.226047</v>
      </c>
      <c r="I1605" s="2">
        <v>6.8184999999999996E-2</v>
      </c>
      <c r="J1605" s="2">
        <f t="shared" si="266"/>
        <v>0.72458880000000003</v>
      </c>
      <c r="K1605" s="2">
        <f t="shared" si="275"/>
        <v>43.067324007000003</v>
      </c>
      <c r="L1605" s="2">
        <f t="shared" si="267"/>
        <v>4106.4335679706855</v>
      </c>
      <c r="M1605" s="1">
        <f t="shared" si="268"/>
        <v>1.0268545780574705E+26</v>
      </c>
      <c r="N1605" s="2">
        <f t="shared" si="276"/>
        <v>3327.8090514481769</v>
      </c>
      <c r="O1605" s="2">
        <f t="shared" si="269"/>
        <v>42.610791993319502</v>
      </c>
      <c r="P1605" s="2">
        <f t="shared" si="270"/>
        <v>0.45653201368050134</v>
      </c>
      <c r="Q1605" s="2">
        <f t="shared" si="271"/>
        <v>0.39697141999056623</v>
      </c>
      <c r="R1605" s="2">
        <v>3930.8642123182171</v>
      </c>
      <c r="S1605" s="2">
        <f t="shared" si="272"/>
        <v>42.972440209103681</v>
      </c>
      <c r="T1605" s="2">
        <f t="shared" si="273"/>
        <v>9.4883797896322619E-2</v>
      </c>
      <c r="U1605" s="2">
        <f t="shared" si="274"/>
        <v>1.7147502936481263E-2</v>
      </c>
    </row>
    <row r="1606" spans="1:21" x14ac:dyDescent="0.25">
      <c r="A1606">
        <v>1334879</v>
      </c>
      <c r="B1606" s="2">
        <v>0.63934000000000002</v>
      </c>
      <c r="C1606" s="2">
        <v>5.1799999999999997E-3</v>
      </c>
      <c r="D1606" s="2">
        <v>23.67</v>
      </c>
      <c r="E1606" s="2">
        <v>3.8926500000000003E-2</v>
      </c>
      <c r="F1606" s="2">
        <v>-2.8618999999999999E-2</v>
      </c>
      <c r="G1606" s="2">
        <v>0.26340999999999998</v>
      </c>
      <c r="H1606" s="2">
        <v>9.5583000000000001E-2</v>
      </c>
      <c r="I1606" s="2">
        <v>4.0897000000000003E-2</v>
      </c>
      <c r="J1606" s="2">
        <f t="shared" si="266"/>
        <v>0.34323350000000002</v>
      </c>
      <c r="K1606" s="2">
        <f t="shared" si="275"/>
        <v>42.559618217000008</v>
      </c>
      <c r="L1606" s="2">
        <f t="shared" si="267"/>
        <v>3250.3014635135055</v>
      </c>
      <c r="M1606" s="1">
        <f t="shared" si="268"/>
        <v>1.0279802056443681E+26</v>
      </c>
      <c r="N1606" s="2">
        <f t="shared" si="276"/>
        <v>3331.4569620211846</v>
      </c>
      <c r="O1606" s="2">
        <f t="shared" si="269"/>
        <v>42.613171035675819</v>
      </c>
      <c r="P1606" s="2">
        <f t="shared" si="270"/>
        <v>-5.3552818675811409E-2</v>
      </c>
      <c r="Q1606" s="2">
        <f t="shared" si="271"/>
        <v>2.4343629558505105E-2</v>
      </c>
      <c r="R1606" s="2">
        <v>3935.4170549883561</v>
      </c>
      <c r="S1606" s="2">
        <f t="shared" si="272"/>
        <v>42.974953816998195</v>
      </c>
      <c r="T1606" s="2">
        <f t="shared" si="273"/>
        <v>-0.41533559999818692</v>
      </c>
      <c r="U1606" s="2">
        <f t="shared" si="274"/>
        <v>1.4642626264498089</v>
      </c>
    </row>
    <row r="1607" spans="1:21" x14ac:dyDescent="0.25">
      <c r="A1607" t="s">
        <v>123</v>
      </c>
      <c r="B1607" s="2">
        <v>0.64185000000000003</v>
      </c>
      <c r="C1607" s="2">
        <v>1.6999999999999999E-3</v>
      </c>
      <c r="D1607" s="2">
        <v>23.401800000000001</v>
      </c>
      <c r="E1607" s="2">
        <v>3.27391E-2</v>
      </c>
      <c r="F1607" s="2">
        <v>-0.19678899999999999</v>
      </c>
      <c r="G1607" s="2">
        <v>0.21154999999999999</v>
      </c>
      <c r="H1607" s="2">
        <v>-0.1167</v>
      </c>
      <c r="I1607" s="2">
        <v>5.2906000000000002E-2</v>
      </c>
      <c r="J1607" s="2">
        <f t="shared" ref="J1607:J1670" si="277">PeakMagnitudeError+StretchError+ColorError</f>
        <v>0.29719509999999999</v>
      </c>
      <c r="K1607" s="2">
        <f t="shared" si="275"/>
        <v>42.931143016999997</v>
      </c>
      <c r="L1607" s="2">
        <f t="shared" ref="L1607:L1670" si="278">10^((ObservedDistanceModuli-25)/5)</f>
        <v>3856.81318706306</v>
      </c>
      <c r="M1607" s="1">
        <f t="shared" ref="M1607:M1670" si="279">-(RedShift*Age*(-2*InitialTangentVelocity+UniverseAcceleration*Age))/(2+RedShift)*(1+RedShift)</f>
        <v>1.0326140900026322E+26</v>
      </c>
      <c r="N1607" s="2">
        <f t="shared" si="276"/>
        <v>3346.4743584863854</v>
      </c>
      <c r="O1607" s="2">
        <f t="shared" ref="O1607:O1670" si="280">(LOG10(T2LuminousDistance)*5+25)</f>
        <v>42.622937508403055</v>
      </c>
      <c r="P1607" s="2">
        <f t="shared" ref="P1607:P1670" si="281">ObservedDistanceModuli-T2DistanceModuli</f>
        <v>0.30820550859694151</v>
      </c>
      <c r="Q1607" s="2">
        <f t="shared" ref="Q1607:Q1670" si="282">(ObservedDistanceModuli-T2DistanceModuli)^2/TotalError^2</f>
        <v>1.0754680276211435</v>
      </c>
      <c r="R1607" s="2">
        <v>3954.1629129278022</v>
      </c>
      <c r="S1607" s="2">
        <f t="shared" ref="S1607:S1670" si="283">(LOG10(ΛCDMLuminousDistance)*5+25)</f>
        <v>42.98527279217209</v>
      </c>
      <c r="T1607" s="2">
        <f t="shared" ref="T1607:T1670" si="284">ObservedDistanceModuli-ΛCDMDistanceModuli</f>
        <v>-5.4129775172093275E-2</v>
      </c>
      <c r="U1607" s="2">
        <f t="shared" ref="U1607:U1670" si="285">(ObservedDistanceModuli-ΛCDMDistanceModuli)^2/TotalError^2</f>
        <v>3.3173336727338659E-2</v>
      </c>
    </row>
    <row r="1608" spans="1:21" x14ac:dyDescent="0.25">
      <c r="A1608">
        <v>1308568</v>
      </c>
      <c r="B1608" s="2">
        <v>0.64310999999999996</v>
      </c>
      <c r="C1608" s="2">
        <v>1.4599999999999999E-3</v>
      </c>
      <c r="D1608" s="2">
        <v>23.247800000000002</v>
      </c>
      <c r="E1608" s="2">
        <v>0.12174</v>
      </c>
      <c r="F1608" s="2">
        <v>-3.2550000000000003E-2</v>
      </c>
      <c r="G1608" s="2">
        <v>1.02339</v>
      </c>
      <c r="H1608" s="2">
        <v>0.10291</v>
      </c>
      <c r="I1608" s="2">
        <v>9.1009999999999994E-2</v>
      </c>
      <c r="J1608" s="2">
        <f t="shared" si="277"/>
        <v>1.23614</v>
      </c>
      <c r="K1608" s="2">
        <f t="shared" si="275"/>
        <v>42.113906850000006</v>
      </c>
      <c r="L1608" s="2">
        <f t="shared" si="278"/>
        <v>2647.1671816270391</v>
      </c>
      <c r="M1608" s="1">
        <f t="shared" si="279"/>
        <v>1.0349415974771957E+26</v>
      </c>
      <c r="N1608" s="2">
        <f t="shared" si="276"/>
        <v>3354.0172965096235</v>
      </c>
      <c r="O1608" s="2">
        <f t="shared" si="280"/>
        <v>42.627826489560405</v>
      </c>
      <c r="P1608" s="2">
        <f t="shared" si="281"/>
        <v>-0.51391963956039888</v>
      </c>
      <c r="Q1608" s="2">
        <f t="shared" si="282"/>
        <v>0.17284431888036852</v>
      </c>
      <c r="R1608" s="2">
        <v>3963.5804682536523</v>
      </c>
      <c r="S1608" s="2">
        <f t="shared" si="283"/>
        <v>42.990438398131872</v>
      </c>
      <c r="T1608" s="2">
        <f t="shared" si="284"/>
        <v>-0.87653154813186518</v>
      </c>
      <c r="U1608" s="2">
        <f t="shared" si="285"/>
        <v>0.50280522707559328</v>
      </c>
    </row>
    <row r="1609" spans="1:21" x14ac:dyDescent="0.25">
      <c r="A1609" t="s">
        <v>126</v>
      </c>
      <c r="B1609" s="2">
        <v>0.64371</v>
      </c>
      <c r="C1609" s="2">
        <v>1.6999999999999999E-3</v>
      </c>
      <c r="D1609" s="2">
        <v>23.509799999999998</v>
      </c>
      <c r="E1609" s="2">
        <v>3.5040599999999998E-2</v>
      </c>
      <c r="F1609" s="2">
        <v>-0.189327</v>
      </c>
      <c r="G1609" s="2">
        <v>0.20437</v>
      </c>
      <c r="H1609" s="2">
        <v>-3.9642999999999998E-2</v>
      </c>
      <c r="I1609" s="2">
        <v>6.4277000000000001E-2</v>
      </c>
      <c r="J1609" s="2">
        <f t="shared" si="277"/>
        <v>0.3036876</v>
      </c>
      <c r="K1609" s="2">
        <f t="shared" si="275"/>
        <v>42.799051520999996</v>
      </c>
      <c r="L1609" s="2">
        <f t="shared" si="278"/>
        <v>3629.1950027476264</v>
      </c>
      <c r="M1609" s="1">
        <f t="shared" si="279"/>
        <v>1.0360502473639534E+26</v>
      </c>
      <c r="N1609" s="2">
        <f t="shared" si="276"/>
        <v>3357.6101861036095</v>
      </c>
      <c r="O1609" s="2">
        <f t="shared" si="280"/>
        <v>42.630151368701647</v>
      </c>
      <c r="P1609" s="2">
        <f t="shared" si="281"/>
        <v>0.16890015229834887</v>
      </c>
      <c r="Q1609" s="2">
        <f t="shared" si="282"/>
        <v>0.30931854848174606</v>
      </c>
      <c r="R1609" s="2">
        <v>3968.0667266511377</v>
      </c>
      <c r="S1609" s="2">
        <f t="shared" si="283"/>
        <v>42.992894833001344</v>
      </c>
      <c r="T1609" s="2">
        <f t="shared" si="284"/>
        <v>-0.19384331200134852</v>
      </c>
      <c r="U1609" s="2">
        <f t="shared" si="285"/>
        <v>0.40742485930319827</v>
      </c>
    </row>
    <row r="1610" spans="1:21" x14ac:dyDescent="0.25">
      <c r="A1610" t="s">
        <v>125</v>
      </c>
      <c r="B1610" s="2">
        <v>0.64371</v>
      </c>
      <c r="C1610" s="2">
        <v>1.6999999999999999E-3</v>
      </c>
      <c r="D1610" s="2">
        <v>23.334700000000002</v>
      </c>
      <c r="E1610" s="2">
        <v>4.5803900000000002E-2</v>
      </c>
      <c r="F1610" s="2">
        <v>0.60257000000000005</v>
      </c>
      <c r="G1610" s="2">
        <v>0.42003000000000001</v>
      </c>
      <c r="H1610" s="2">
        <v>-7.0930999999999994E-2</v>
      </c>
      <c r="I1610" s="2">
        <v>6.3807000000000003E-2</v>
      </c>
      <c r="J1610" s="2">
        <f t="shared" si="277"/>
        <v>0.52964089999999997</v>
      </c>
      <c r="K1610" s="2">
        <f t="shared" si="275"/>
        <v>42.838291820000002</v>
      </c>
      <c r="L1610" s="2">
        <f t="shared" si="278"/>
        <v>3695.3737033347652</v>
      </c>
      <c r="M1610" s="1">
        <f t="shared" si="279"/>
        <v>1.0360502473639534E+26</v>
      </c>
      <c r="N1610" s="2">
        <f t="shared" si="276"/>
        <v>3357.6101861036095</v>
      </c>
      <c r="O1610" s="2">
        <f t="shared" si="280"/>
        <v>42.630151368701647</v>
      </c>
      <c r="P1610" s="2">
        <f t="shared" si="281"/>
        <v>0.20814045129835534</v>
      </c>
      <c r="Q1610" s="2">
        <f t="shared" si="282"/>
        <v>0.15443650120362903</v>
      </c>
      <c r="R1610" s="2">
        <v>3968.0667266511377</v>
      </c>
      <c r="S1610" s="2">
        <f t="shared" si="283"/>
        <v>42.992894833001344</v>
      </c>
      <c r="T1610" s="2">
        <f t="shared" si="284"/>
        <v>-0.15460301300134205</v>
      </c>
      <c r="U1610" s="2">
        <f t="shared" si="285"/>
        <v>8.5206529605339518E-2</v>
      </c>
    </row>
    <row r="1611" spans="1:21" x14ac:dyDescent="0.25">
      <c r="A1611" t="s">
        <v>127</v>
      </c>
      <c r="B1611" s="2">
        <v>0.64770000000000005</v>
      </c>
      <c r="C1611" s="2">
        <v>1.6999999999999999E-3</v>
      </c>
      <c r="D1611" s="2">
        <v>23.6204</v>
      </c>
      <c r="E1611" s="2">
        <v>2.82332E-2</v>
      </c>
      <c r="F1611" s="2">
        <v>0.30348999999999998</v>
      </c>
      <c r="G1611" s="2">
        <v>0.18290999999999999</v>
      </c>
      <c r="H1611" s="2">
        <v>2.4403000000000001E-2</v>
      </c>
      <c r="I1611" s="2">
        <v>4.8672E-2</v>
      </c>
      <c r="J1611" s="2">
        <f t="shared" si="277"/>
        <v>0.25981519999999997</v>
      </c>
      <c r="K1611" s="2">
        <f t="shared" si="275"/>
        <v>42.781631640000001</v>
      </c>
      <c r="L1611" s="2">
        <f t="shared" si="278"/>
        <v>3600.1975166493175</v>
      </c>
      <c r="M1611" s="1">
        <f t="shared" si="279"/>
        <v>1.0434278941469947E+26</v>
      </c>
      <c r="N1611" s="2">
        <f t="shared" si="276"/>
        <v>3381.5195110144809</v>
      </c>
      <c r="O1611" s="2">
        <f t="shared" si="280"/>
        <v>42.645559488012012</v>
      </c>
      <c r="P1611" s="2">
        <f t="shared" si="281"/>
        <v>0.13607215198798883</v>
      </c>
      <c r="Q1611" s="2">
        <f t="shared" si="282"/>
        <v>0.27428963485380115</v>
      </c>
      <c r="R1611" s="2">
        <v>3997.9283114090217</v>
      </c>
      <c r="S1611" s="2">
        <f t="shared" si="283"/>
        <v>43.009175011643592</v>
      </c>
      <c r="T1611" s="2">
        <f t="shared" si="284"/>
        <v>-0.22754337164359129</v>
      </c>
      <c r="U1611" s="2">
        <f t="shared" si="285"/>
        <v>0.76700689466568295</v>
      </c>
    </row>
    <row r="1612" spans="1:21" x14ac:dyDescent="0.25">
      <c r="A1612">
        <v>1338266</v>
      </c>
      <c r="B1612" s="2">
        <v>0.64851999999999999</v>
      </c>
      <c r="C1612" s="2">
        <v>1.4599999999999999E-3</v>
      </c>
      <c r="D1612" s="2">
        <v>23.547599999999999</v>
      </c>
      <c r="E1612" s="2">
        <v>5.8404499999999998E-2</v>
      </c>
      <c r="F1612" s="2">
        <v>-0.29722199999999999</v>
      </c>
      <c r="G1612" s="2">
        <v>0.60589000000000004</v>
      </c>
      <c r="H1612" s="2">
        <v>-0.11443200000000001</v>
      </c>
      <c r="I1612" s="2">
        <v>6.9220000000000004E-2</v>
      </c>
      <c r="J1612" s="2">
        <f t="shared" si="277"/>
        <v>0.73351450000000007</v>
      </c>
      <c r="K1612" s="2">
        <f t="shared" si="275"/>
        <v>43.055080525999998</v>
      </c>
      <c r="L1612" s="2">
        <f t="shared" si="278"/>
        <v>4083.3452856357117</v>
      </c>
      <c r="M1612" s="1">
        <f t="shared" si="279"/>
        <v>1.0449452037521038E+26</v>
      </c>
      <c r="N1612" s="2">
        <f t="shared" si="276"/>
        <v>3386.4367765607703</v>
      </c>
      <c r="O1612" s="2">
        <f t="shared" si="280"/>
        <v>42.648714859556733</v>
      </c>
      <c r="P1612" s="2">
        <f t="shared" si="281"/>
        <v>0.40636566644326422</v>
      </c>
      <c r="Q1612" s="2">
        <f t="shared" si="282"/>
        <v>0.30691393577043491</v>
      </c>
      <c r="R1612" s="2">
        <v>4004.0712884207842</v>
      </c>
      <c r="S1612" s="2">
        <f t="shared" si="283"/>
        <v>43.012509005240403</v>
      </c>
      <c r="T1612" s="2">
        <f t="shared" si="284"/>
        <v>4.257152075959425E-2</v>
      </c>
      <c r="U1612" s="2">
        <f t="shared" si="285"/>
        <v>3.3683787772851425E-3</v>
      </c>
    </row>
    <row r="1613" spans="1:21" x14ac:dyDescent="0.25">
      <c r="A1613" t="s">
        <v>128</v>
      </c>
      <c r="B1613" s="2">
        <v>0.64870000000000005</v>
      </c>
      <c r="C1613" s="2">
        <v>1.6999999999999999E-3</v>
      </c>
      <c r="D1613" s="2">
        <v>23.694299999999998</v>
      </c>
      <c r="E1613" s="2">
        <v>3.0593100000000002E-2</v>
      </c>
      <c r="F1613" s="2">
        <v>-0.430921</v>
      </c>
      <c r="G1613" s="2">
        <v>0.19500999999999999</v>
      </c>
      <c r="H1613" s="2">
        <v>5.1672999999999997E-2</v>
      </c>
      <c r="I1613" s="2">
        <v>4.8003999999999998E-2</v>
      </c>
      <c r="J1613" s="2">
        <f t="shared" si="277"/>
        <v>0.27360709999999999</v>
      </c>
      <c r="K1613" s="2">
        <f t="shared" si="275"/>
        <v>42.662218123000002</v>
      </c>
      <c r="L1613" s="2">
        <f t="shared" si="278"/>
        <v>3407.5608866914686</v>
      </c>
      <c r="M1613" s="1">
        <f t="shared" si="279"/>
        <v>1.0452783218879876E+26</v>
      </c>
      <c r="N1613" s="2">
        <f t="shared" si="276"/>
        <v>3387.5163389170029</v>
      </c>
      <c r="O1613" s="2">
        <f t="shared" si="280"/>
        <v>42.649406993042398</v>
      </c>
      <c r="P1613" s="2">
        <f t="shared" si="281"/>
        <v>1.2811129957604805E-2</v>
      </c>
      <c r="Q1613" s="2">
        <f t="shared" si="282"/>
        <v>2.1924017878375817E-3</v>
      </c>
      <c r="R1613" s="2">
        <v>4005.4200204962167</v>
      </c>
      <c r="S1613" s="2">
        <f t="shared" si="283"/>
        <v>43.01324032122649</v>
      </c>
      <c r="T1613" s="2">
        <f t="shared" si="284"/>
        <v>-0.35102219822648806</v>
      </c>
      <c r="U1613" s="2">
        <f t="shared" si="285"/>
        <v>1.6459416583832438</v>
      </c>
    </row>
    <row r="1614" spans="1:21" x14ac:dyDescent="0.25">
      <c r="A1614">
        <v>1334707</v>
      </c>
      <c r="B1614" s="2">
        <v>0.64961999999999998</v>
      </c>
      <c r="C1614" s="2">
        <v>1.4599999999999999E-3</v>
      </c>
      <c r="D1614" s="2">
        <v>23.158300000000001</v>
      </c>
      <c r="E1614" s="2">
        <v>3.4345800000000003E-2</v>
      </c>
      <c r="F1614" s="2">
        <v>0.49395</v>
      </c>
      <c r="G1614" s="2">
        <v>0.2515</v>
      </c>
      <c r="H1614" s="2">
        <v>-0.174674</v>
      </c>
      <c r="I1614" s="2">
        <v>3.9538999999999998E-2</v>
      </c>
      <c r="J1614" s="2">
        <f t="shared" si="277"/>
        <v>0.32538479999999997</v>
      </c>
      <c r="K1614" s="2">
        <f t="shared" si="275"/>
        <v>42.970640270000004</v>
      </c>
      <c r="L1614" s="2">
        <f t="shared" si="278"/>
        <v>3927.6072588280058</v>
      </c>
      <c r="M1614" s="1">
        <f t="shared" si="279"/>
        <v>1.0469812075773811E+26</v>
      </c>
      <c r="N1614" s="2">
        <f t="shared" si="276"/>
        <v>3393.0350155941474</v>
      </c>
      <c r="O1614" s="2">
        <f t="shared" si="280"/>
        <v>42.652941707599084</v>
      </c>
      <c r="P1614" s="2">
        <f t="shared" si="281"/>
        <v>0.31769856240092054</v>
      </c>
      <c r="Q1614" s="2">
        <f t="shared" si="282"/>
        <v>0.95331401176607344</v>
      </c>
      <c r="R1614" s="2">
        <v>4012.3150776337502</v>
      </c>
      <c r="S1614" s="2">
        <f t="shared" si="283"/>
        <v>43.016975149041059</v>
      </c>
      <c r="T1614" s="2">
        <f t="shared" si="284"/>
        <v>-4.6334879041054933E-2</v>
      </c>
      <c r="U1614" s="2">
        <f t="shared" si="285"/>
        <v>2.027783310365415E-2</v>
      </c>
    </row>
    <row r="1615" spans="1:21" x14ac:dyDescent="0.25">
      <c r="A1615" t="s">
        <v>129</v>
      </c>
      <c r="B1615" s="2">
        <v>0.66213</v>
      </c>
      <c r="C1615" s="2">
        <v>1.47E-3</v>
      </c>
      <c r="D1615" s="2">
        <v>23.804200000000002</v>
      </c>
      <c r="E1615" s="2">
        <v>3.2001500000000002E-2</v>
      </c>
      <c r="F1615" s="2">
        <v>0.45278000000000002</v>
      </c>
      <c r="G1615" s="2">
        <v>0.37907999999999997</v>
      </c>
      <c r="H1615" s="2">
        <v>8.3270999999999998E-2</v>
      </c>
      <c r="I1615" s="2">
        <v>5.5148000000000003E-2</v>
      </c>
      <c r="J1615" s="2">
        <f t="shared" si="277"/>
        <v>0.46622949999999996</v>
      </c>
      <c r="K1615" s="2">
        <f t="shared" si="275"/>
        <v>42.80312043</v>
      </c>
      <c r="L1615" s="2">
        <f t="shared" si="278"/>
        <v>3636.001770302581</v>
      </c>
      <c r="M1615" s="1">
        <f t="shared" si="279"/>
        <v>1.0701833093018358E+26</v>
      </c>
      <c r="N1615" s="2">
        <f t="shared" si="276"/>
        <v>3468.2279063706842</v>
      </c>
      <c r="O1615" s="2">
        <f t="shared" si="280"/>
        <v>42.700538141868378</v>
      </c>
      <c r="P1615" s="2">
        <f t="shared" si="281"/>
        <v>0.10258228813162162</v>
      </c>
      <c r="Q1615" s="2">
        <f t="shared" si="282"/>
        <v>4.8411135023567045E-2</v>
      </c>
      <c r="R1615" s="2">
        <v>4106.326734965337</v>
      </c>
      <c r="S1615" s="2">
        <f t="shared" si="283"/>
        <v>43.06726751322325</v>
      </c>
      <c r="T1615" s="2">
        <f t="shared" si="284"/>
        <v>-0.26414708322324998</v>
      </c>
      <c r="U1615" s="2">
        <f t="shared" si="285"/>
        <v>0.3209904710571474</v>
      </c>
    </row>
    <row r="1616" spans="1:21" x14ac:dyDescent="0.25">
      <c r="A1616" t="s">
        <v>130</v>
      </c>
      <c r="B1616" s="2">
        <v>0.66469999999999996</v>
      </c>
      <c r="C1616" s="2">
        <v>1.7099999999999999E-3</v>
      </c>
      <c r="D1616" s="2">
        <v>23.230499999999999</v>
      </c>
      <c r="E1616" s="2">
        <v>3.4110799999999997E-2</v>
      </c>
      <c r="F1616" s="2">
        <v>0.58035999999999999</v>
      </c>
      <c r="G1616" s="2">
        <v>0.20646</v>
      </c>
      <c r="H1616" s="2">
        <v>-0.17511699999999999</v>
      </c>
      <c r="I1616" s="2">
        <v>4.7573999999999998E-2</v>
      </c>
      <c r="J1616" s="2">
        <f t="shared" si="277"/>
        <v>0.28814479999999998</v>
      </c>
      <c r="K1616" s="2">
        <f t="shared" si="275"/>
        <v>43.05692913</v>
      </c>
      <c r="L1616" s="2">
        <f t="shared" si="278"/>
        <v>4086.8229731129859</v>
      </c>
      <c r="M1616" s="1">
        <f t="shared" si="279"/>
        <v>1.0749605235436934E+26</v>
      </c>
      <c r="N1616" s="2">
        <f t="shared" si="276"/>
        <v>3483.7098033544171</v>
      </c>
      <c r="O1616" s="2">
        <f t="shared" si="280"/>
        <v>42.710209853304207</v>
      </c>
      <c r="P1616" s="2">
        <f t="shared" si="281"/>
        <v>0.34671927669579361</v>
      </c>
      <c r="Q1616" s="2">
        <f t="shared" si="282"/>
        <v>1.4478861137975523</v>
      </c>
      <c r="R1616" s="2">
        <v>4125.6982637814835</v>
      </c>
      <c r="S1616" s="2">
        <f t="shared" si="283"/>
        <v>43.077487311633895</v>
      </c>
      <c r="T1616" s="2">
        <f t="shared" si="284"/>
        <v>-2.055818163389489E-2</v>
      </c>
      <c r="U1616" s="2">
        <f t="shared" si="285"/>
        <v>5.0903521118197933E-3</v>
      </c>
    </row>
    <row r="1617" spans="1:21" x14ac:dyDescent="0.25">
      <c r="A1617" t="s">
        <v>131</v>
      </c>
      <c r="B1617" s="2">
        <v>0.67071999999999998</v>
      </c>
      <c r="C1617" s="2">
        <v>1.01E-2</v>
      </c>
      <c r="D1617" s="2">
        <v>23.7896</v>
      </c>
      <c r="E1617" s="2">
        <v>3.7661899999999998E-2</v>
      </c>
      <c r="F1617" s="2">
        <v>0.65851999999999999</v>
      </c>
      <c r="G1617" s="2">
        <v>0.47620000000000001</v>
      </c>
      <c r="H1617" s="2">
        <v>4.8162999999999997E-2</v>
      </c>
      <c r="I1617" s="2">
        <v>5.4126000000000001E-2</v>
      </c>
      <c r="J1617" s="2">
        <f t="shared" si="277"/>
        <v>0.56798789999999999</v>
      </c>
      <c r="K1617" s="2">
        <f t="shared" si="275"/>
        <v>42.928652249999999</v>
      </c>
      <c r="L1617" s="2">
        <f t="shared" si="278"/>
        <v>3852.3918020172446</v>
      </c>
      <c r="M1617" s="1">
        <f t="shared" si="279"/>
        <v>1.0861648613172016E+26</v>
      </c>
      <c r="N1617" s="2">
        <f t="shared" si="276"/>
        <v>3520.0205891802916</v>
      </c>
      <c r="O1617" s="2">
        <f t="shared" si="280"/>
        <v>42.732726018727639</v>
      </c>
      <c r="P1617" s="2">
        <f t="shared" si="281"/>
        <v>0.19592623127235953</v>
      </c>
      <c r="Q1617" s="2">
        <f t="shared" si="282"/>
        <v>0.11898905121463778</v>
      </c>
      <c r="R1617" s="2">
        <v>4171.1513469170632</v>
      </c>
      <c r="S1617" s="2">
        <f t="shared" si="283"/>
        <v>43.101279740812053</v>
      </c>
      <c r="T1617" s="2">
        <f t="shared" si="284"/>
        <v>-0.17262749081205442</v>
      </c>
      <c r="U1617" s="2">
        <f t="shared" si="285"/>
        <v>9.2372298041068418E-2</v>
      </c>
    </row>
    <row r="1618" spans="1:21" x14ac:dyDescent="0.25">
      <c r="A1618" t="s">
        <v>132</v>
      </c>
      <c r="B1618" s="2">
        <v>0.67773000000000005</v>
      </c>
      <c r="C1618" s="2">
        <v>1.72E-3</v>
      </c>
      <c r="D1618" s="2">
        <v>23.810500000000001</v>
      </c>
      <c r="E1618" s="2">
        <v>4.4575200000000002E-2</v>
      </c>
      <c r="F1618" s="2">
        <v>0.67910999999999999</v>
      </c>
      <c r="G1618" s="2">
        <v>0.40655000000000002</v>
      </c>
      <c r="H1618" s="2">
        <v>-3.9607999999999997E-2</v>
      </c>
      <c r="I1618" s="2">
        <v>6.6535999999999998E-2</v>
      </c>
      <c r="J1618" s="2">
        <f t="shared" si="277"/>
        <v>0.51766120000000004</v>
      </c>
      <c r="K1618" s="2">
        <f t="shared" si="275"/>
        <v>43.227302210000005</v>
      </c>
      <c r="L1618" s="2">
        <f t="shared" si="278"/>
        <v>4420.3885164083213</v>
      </c>
      <c r="M1618" s="1">
        <f t="shared" si="279"/>
        <v>1.0992365887028022E+26</v>
      </c>
      <c r="N1618" s="2">
        <f t="shared" si="276"/>
        <v>3562.3831725892837</v>
      </c>
      <c r="O1618" s="2">
        <f t="shared" si="280"/>
        <v>42.758703153389135</v>
      </c>
      <c r="P1618" s="2">
        <f t="shared" si="281"/>
        <v>0.46859905661086998</v>
      </c>
      <c r="Q1618" s="2">
        <f t="shared" si="282"/>
        <v>0.81942949168702883</v>
      </c>
      <c r="R1618" s="2">
        <v>4224.2143788463973</v>
      </c>
      <c r="S1618" s="2">
        <f t="shared" si="283"/>
        <v>43.128729752632907</v>
      </c>
      <c r="T1618" s="2">
        <f t="shared" si="284"/>
        <v>9.8572457367097854E-2</v>
      </c>
      <c r="U1618" s="2">
        <f t="shared" si="285"/>
        <v>3.6259343565634289E-2</v>
      </c>
    </row>
    <row r="1619" spans="1:21" x14ac:dyDescent="0.25">
      <c r="A1619" t="s">
        <v>133</v>
      </c>
      <c r="B1619" s="2">
        <v>0.68189999999999995</v>
      </c>
      <c r="C1619" s="2">
        <v>1.01E-2</v>
      </c>
      <c r="D1619" s="2">
        <v>23.2239</v>
      </c>
      <c r="E1619" s="2">
        <v>3.2768899999999997E-2</v>
      </c>
      <c r="F1619" s="2">
        <v>0.51417999999999997</v>
      </c>
      <c r="G1619" s="2">
        <v>0.25606000000000001</v>
      </c>
      <c r="H1619" s="2">
        <v>-0.16162000000000001</v>
      </c>
      <c r="I1619" s="2">
        <v>4.8335000000000003E-2</v>
      </c>
      <c r="J1619" s="2">
        <f t="shared" si="277"/>
        <v>0.33716390000000002</v>
      </c>
      <c r="K1619" s="2">
        <f t="shared" si="275"/>
        <v>42.998355060000002</v>
      </c>
      <c r="L1619" s="2">
        <f t="shared" si="278"/>
        <v>3978.0570946550229</v>
      </c>
      <c r="M1619" s="1">
        <f t="shared" si="279"/>
        <v>1.1070250798944953E+26</v>
      </c>
      <c r="N1619" s="2">
        <f t="shared" si="276"/>
        <v>3587.6239535515419</v>
      </c>
      <c r="O1619" s="2">
        <f t="shared" si="280"/>
        <v>42.774034575070488</v>
      </c>
      <c r="P1619" s="2">
        <f t="shared" si="281"/>
        <v>0.22432048492951395</v>
      </c>
      <c r="Q1619" s="2">
        <f t="shared" si="282"/>
        <v>0.44264517320361618</v>
      </c>
      <c r="R1619" s="2">
        <v>4255.8481740237776</v>
      </c>
      <c r="S1619" s="2">
        <f t="shared" si="283"/>
        <v>43.144930631256607</v>
      </c>
      <c r="T1619" s="2">
        <f t="shared" si="284"/>
        <v>-0.14657557125660503</v>
      </c>
      <c r="U1619" s="2">
        <f t="shared" si="285"/>
        <v>0.18899096975806931</v>
      </c>
    </row>
    <row r="1620" spans="1:21" x14ac:dyDescent="0.25">
      <c r="A1620" t="s">
        <v>134</v>
      </c>
      <c r="B1620" s="2">
        <v>0.68371999999999999</v>
      </c>
      <c r="C1620" s="2">
        <v>1.72E-3</v>
      </c>
      <c r="D1620" s="2">
        <v>23.775200000000002</v>
      </c>
      <c r="E1620" s="2">
        <v>7.3384199999999997E-2</v>
      </c>
      <c r="F1620" s="2">
        <v>0.71633999999999998</v>
      </c>
      <c r="G1620" s="2">
        <v>0.61990999999999996</v>
      </c>
      <c r="H1620" s="2">
        <v>-4.6550000000000003E-3</v>
      </c>
      <c r="I1620" s="2">
        <v>8.4132999999999999E-2</v>
      </c>
      <c r="J1620" s="2">
        <f t="shared" si="277"/>
        <v>0.77742719999999998</v>
      </c>
      <c r="K1620" s="2">
        <f t="shared" si="275"/>
        <v>43.08807213</v>
      </c>
      <c r="L1620" s="2">
        <f t="shared" si="278"/>
        <v>4145.8580289299225</v>
      </c>
      <c r="M1620" s="1">
        <f t="shared" si="279"/>
        <v>1.1104273020173383E+26</v>
      </c>
      <c r="N1620" s="2">
        <f t="shared" si="276"/>
        <v>3598.6498045506696</v>
      </c>
      <c r="O1620" s="2">
        <f t="shared" si="280"/>
        <v>42.780697931026353</v>
      </c>
      <c r="P1620" s="2">
        <f t="shared" si="281"/>
        <v>0.30737419897364759</v>
      </c>
      <c r="Q1620" s="2">
        <f t="shared" si="282"/>
        <v>0.15632029188869748</v>
      </c>
      <c r="R1620" s="2">
        <v>4269.6707008177627</v>
      </c>
      <c r="S1620" s="2">
        <f t="shared" si="283"/>
        <v>43.151971906351648</v>
      </c>
      <c r="T1620" s="2">
        <f t="shared" si="284"/>
        <v>-6.389977635164712E-2</v>
      </c>
      <c r="U1620" s="2">
        <f t="shared" si="285"/>
        <v>6.7558377929875478E-3</v>
      </c>
    </row>
    <row r="1621" spans="1:21" x14ac:dyDescent="0.25">
      <c r="A1621" t="s">
        <v>135</v>
      </c>
      <c r="B1621" s="2">
        <v>0.68518999999999997</v>
      </c>
      <c r="C1621" s="2">
        <v>1.72E-3</v>
      </c>
      <c r="D1621" s="2">
        <v>23.849699999999999</v>
      </c>
      <c r="E1621" s="2">
        <v>4.35894E-2</v>
      </c>
      <c r="F1621" s="2">
        <v>-0.87825500000000001</v>
      </c>
      <c r="G1621" s="2">
        <v>0.38451000000000002</v>
      </c>
      <c r="H1621" s="2">
        <v>-1.5862000000000001E-2</v>
      </c>
      <c r="I1621" s="2">
        <v>7.1980000000000002E-2</v>
      </c>
      <c r="J1621" s="2">
        <f t="shared" si="277"/>
        <v>0.50007940000000006</v>
      </c>
      <c r="K1621" s="2">
        <f t="shared" si="275"/>
        <v>42.963244574999997</v>
      </c>
      <c r="L1621" s="2">
        <f t="shared" si="278"/>
        <v>3914.2531973509358</v>
      </c>
      <c r="M1621" s="1">
        <f t="shared" si="279"/>
        <v>1.1131765462450677E+26</v>
      </c>
      <c r="N1621" s="2">
        <f t="shared" si="276"/>
        <v>3607.5594983098258</v>
      </c>
      <c r="O1621" s="2">
        <f t="shared" si="280"/>
        <v>42.78606751251381</v>
      </c>
      <c r="P1621" s="2">
        <f t="shared" si="281"/>
        <v>0.17717706248618725</v>
      </c>
      <c r="Q1621" s="2">
        <f t="shared" si="282"/>
        <v>0.12552697535209639</v>
      </c>
      <c r="R1621" s="2">
        <v>4280.8420952927709</v>
      </c>
      <c r="S1621" s="2">
        <f t="shared" si="283"/>
        <v>43.157646042923261</v>
      </c>
      <c r="T1621" s="2">
        <f t="shared" si="284"/>
        <v>-0.19440146792326374</v>
      </c>
      <c r="U1621" s="2">
        <f t="shared" si="285"/>
        <v>0.15111972348784664</v>
      </c>
    </row>
    <row r="1622" spans="1:21" x14ac:dyDescent="0.25">
      <c r="A1622" t="s">
        <v>137</v>
      </c>
      <c r="B1622" s="2">
        <v>0.68872</v>
      </c>
      <c r="C1622" s="2">
        <v>1.01E-2</v>
      </c>
      <c r="D1622" s="2">
        <v>23.328199999999999</v>
      </c>
      <c r="E1622" s="2">
        <v>2.6848400000000001E-2</v>
      </c>
      <c r="F1622" s="2">
        <v>0.21013999999999999</v>
      </c>
      <c r="G1622" s="2">
        <v>0.25790000000000002</v>
      </c>
      <c r="H1622" s="2">
        <v>-0.11138099999999999</v>
      </c>
      <c r="I1622" s="2">
        <v>4.9117000000000001E-2</v>
      </c>
      <c r="J1622" s="2">
        <f t="shared" si="277"/>
        <v>0.33386540000000003</v>
      </c>
      <c r="K1622" s="2">
        <f t="shared" si="275"/>
        <v>42.900713109999998</v>
      </c>
      <c r="L1622" s="2">
        <f t="shared" si="278"/>
        <v>3803.1427075202414</v>
      </c>
      <c r="M1622" s="1">
        <f t="shared" si="279"/>
        <v>1.1197831891019729E+26</v>
      </c>
      <c r="N1622" s="2">
        <f t="shared" si="276"/>
        <v>3628.970169663588</v>
      </c>
      <c r="O1622" s="2">
        <f t="shared" si="280"/>
        <v>42.798916991452295</v>
      </c>
      <c r="P1622" s="2">
        <f t="shared" si="281"/>
        <v>0.10179611854770343</v>
      </c>
      <c r="Q1622" s="2">
        <f t="shared" si="282"/>
        <v>9.2965029341370645E-2</v>
      </c>
      <c r="R1622" s="2">
        <v>4307.694284819363</v>
      </c>
      <c r="S1622" s="2">
        <f t="shared" si="283"/>
        <v>43.171224370150142</v>
      </c>
      <c r="T1622" s="2">
        <f t="shared" si="284"/>
        <v>-0.27051126015014404</v>
      </c>
      <c r="U1622" s="2">
        <f t="shared" si="285"/>
        <v>0.65648962668792143</v>
      </c>
    </row>
    <row r="1623" spans="1:21" x14ac:dyDescent="0.25">
      <c r="A1623">
        <v>1262715</v>
      </c>
      <c r="B1623" s="2">
        <v>0.68935000000000002</v>
      </c>
      <c r="C1623" s="2">
        <v>5.1900000000000002E-3</v>
      </c>
      <c r="D1623" s="2">
        <v>23.291599999999999</v>
      </c>
      <c r="E1623" s="2">
        <v>3.1568199999999998E-2</v>
      </c>
      <c r="F1623" s="2">
        <v>1.02416</v>
      </c>
      <c r="G1623" s="2">
        <v>0.32528000000000001</v>
      </c>
      <c r="H1623" s="2">
        <v>-7.5708999999999999E-2</v>
      </c>
      <c r="I1623" s="2">
        <v>4.2139000000000003E-2</v>
      </c>
      <c r="J1623" s="2">
        <f t="shared" si="277"/>
        <v>0.39898719999999999</v>
      </c>
      <c r="K1623" s="2">
        <f t="shared" si="275"/>
        <v>42.872120689999996</v>
      </c>
      <c r="L1623" s="2">
        <f t="shared" si="278"/>
        <v>3753.3938494575391</v>
      </c>
      <c r="M1623" s="1">
        <f t="shared" si="279"/>
        <v>1.1209629771728337E+26</v>
      </c>
      <c r="N1623" s="2">
        <f t="shared" si="276"/>
        <v>3632.7936024114151</v>
      </c>
      <c r="O1623" s="2">
        <f t="shared" si="280"/>
        <v>42.801203620362116</v>
      </c>
      <c r="P1623" s="2">
        <f t="shared" si="281"/>
        <v>7.0917069637879138E-2</v>
      </c>
      <c r="Q1623" s="2">
        <f t="shared" si="282"/>
        <v>3.1592474036058082E-2</v>
      </c>
      <c r="R1623" s="2">
        <v>4312.4904010837463</v>
      </c>
      <c r="S1623" s="2">
        <f t="shared" si="283"/>
        <v>43.173640707060564</v>
      </c>
      <c r="T1623" s="2">
        <f t="shared" si="284"/>
        <v>-0.30152001706056808</v>
      </c>
      <c r="U1623" s="2">
        <f t="shared" si="285"/>
        <v>0.5711029080733161</v>
      </c>
    </row>
    <row r="1624" spans="1:21" x14ac:dyDescent="0.25">
      <c r="A1624">
        <v>1262214</v>
      </c>
      <c r="B1624" s="2">
        <v>0.68935999999999997</v>
      </c>
      <c r="C1624" s="2">
        <v>5.1900000000000002E-3</v>
      </c>
      <c r="D1624" s="2">
        <v>23.471800000000002</v>
      </c>
      <c r="E1624" s="2">
        <v>3.2294099999999999E-2</v>
      </c>
      <c r="F1624" s="2">
        <v>0.23704</v>
      </c>
      <c r="G1624" s="2">
        <v>0.28079999999999999</v>
      </c>
      <c r="H1624" s="2">
        <v>-0.13953099999999999</v>
      </c>
      <c r="I1624" s="2">
        <v>7.2256000000000001E-2</v>
      </c>
      <c r="J1624" s="2">
        <f t="shared" si="277"/>
        <v>0.38535009999999997</v>
      </c>
      <c r="K1624" s="2">
        <f t="shared" si="275"/>
        <v>43.136376909999996</v>
      </c>
      <c r="L1624" s="2">
        <f t="shared" si="278"/>
        <v>4239.1167920988019</v>
      </c>
      <c r="M1624" s="1">
        <f t="shared" si="279"/>
        <v>1.1209817056715217E+26</v>
      </c>
      <c r="N1624" s="2">
        <f t="shared" si="276"/>
        <v>3632.8542973421149</v>
      </c>
      <c r="O1624" s="2">
        <f t="shared" si="280"/>
        <v>42.801239899953202</v>
      </c>
      <c r="P1624" s="2">
        <f t="shared" si="281"/>
        <v>0.33513701004679319</v>
      </c>
      <c r="Q1624" s="2">
        <f t="shared" si="282"/>
        <v>0.75636918912483453</v>
      </c>
      <c r="R1624" s="2">
        <v>4312.5665391753655</v>
      </c>
      <c r="S1624" s="2">
        <f t="shared" si="283"/>
        <v>43.173679044608107</v>
      </c>
      <c r="T1624" s="2">
        <f t="shared" si="284"/>
        <v>-3.7302134608111714E-2</v>
      </c>
      <c r="U1624" s="2">
        <f t="shared" si="285"/>
        <v>9.3703630523570749E-3</v>
      </c>
    </row>
    <row r="1625" spans="1:21" x14ac:dyDescent="0.25">
      <c r="A1625" t="s">
        <v>136</v>
      </c>
      <c r="B1625" s="2">
        <v>0.69072</v>
      </c>
      <c r="C1625" s="2">
        <v>1.01E-2</v>
      </c>
      <c r="D1625" s="2">
        <v>24.101400000000002</v>
      </c>
      <c r="E1625" s="2">
        <v>3.5940100000000003E-2</v>
      </c>
      <c r="F1625" s="2">
        <v>-0.14666799999999999</v>
      </c>
      <c r="G1625" s="2">
        <v>0.35709999999999997</v>
      </c>
      <c r="H1625" s="2">
        <v>0.17066999999999999</v>
      </c>
      <c r="I1625" s="2">
        <v>5.9933E-2</v>
      </c>
      <c r="J1625" s="2">
        <f t="shared" si="277"/>
        <v>0.45297310000000002</v>
      </c>
      <c r="K1625" s="2">
        <f t="shared" si="275"/>
        <v>42.738642704</v>
      </c>
      <c r="L1625" s="2">
        <f t="shared" si="278"/>
        <v>3529.6247883846022</v>
      </c>
      <c r="M1625" s="1">
        <f t="shared" si="279"/>
        <v>1.1235292771759381E+26</v>
      </c>
      <c r="N1625" s="2">
        <f t="shared" si="276"/>
        <v>3641.1104143159964</v>
      </c>
      <c r="O1625" s="2">
        <f t="shared" si="280"/>
        <v>42.806169244163115</v>
      </c>
      <c r="P1625" s="2">
        <f t="shared" si="281"/>
        <v>-6.7526540163115101E-2</v>
      </c>
      <c r="Q1625" s="2">
        <f t="shared" si="282"/>
        <v>2.222307607266813E-2</v>
      </c>
      <c r="R1625" s="2">
        <v>4322.924013882448</v>
      </c>
      <c r="S1625" s="2">
        <f t="shared" si="283"/>
        <v>43.178888008987272</v>
      </c>
      <c r="T1625" s="2">
        <f t="shared" si="284"/>
        <v>-0.44024530498727188</v>
      </c>
      <c r="U1625" s="2">
        <f t="shared" si="285"/>
        <v>0.94459282453197968</v>
      </c>
    </row>
    <row r="1626" spans="1:21" x14ac:dyDescent="0.25">
      <c r="A1626" t="s">
        <v>138</v>
      </c>
      <c r="B1626" s="2">
        <v>0.69318000000000002</v>
      </c>
      <c r="C1626" s="2">
        <v>1.73E-3</v>
      </c>
      <c r="D1626" s="2">
        <v>23.760100000000001</v>
      </c>
      <c r="E1626" s="2">
        <v>4.68212E-2</v>
      </c>
      <c r="F1626" s="2">
        <v>-1.7653700000000001</v>
      </c>
      <c r="G1626" s="2">
        <v>0.36781000000000003</v>
      </c>
      <c r="H1626" s="2">
        <v>-6.8748000000000004E-2</v>
      </c>
      <c r="I1626" s="2">
        <v>8.4253999999999996E-2</v>
      </c>
      <c r="J1626" s="2">
        <f t="shared" si="277"/>
        <v>0.49888520000000003</v>
      </c>
      <c r="K1626" s="2">
        <f t="shared" si="275"/>
        <v>42.908771850000001</v>
      </c>
      <c r="L1626" s="2">
        <f t="shared" si="278"/>
        <v>3817.2831035823579</v>
      </c>
      <c r="M1626" s="1">
        <f t="shared" si="279"/>
        <v>1.1281398809171597E+26</v>
      </c>
      <c r="N1626" s="2">
        <f t="shared" si="276"/>
        <v>3656.0523634396041</v>
      </c>
      <c r="O1626" s="2">
        <f t="shared" si="280"/>
        <v>42.815062036225299</v>
      </c>
      <c r="P1626" s="2">
        <f t="shared" si="281"/>
        <v>9.3709813774701445E-2</v>
      </c>
      <c r="Q1626" s="2">
        <f t="shared" si="282"/>
        <v>3.5283276580417904E-2</v>
      </c>
      <c r="R1626" s="2">
        <v>4341.6724256479074</v>
      </c>
      <c r="S1626" s="2">
        <f t="shared" si="283"/>
        <v>43.188285266595912</v>
      </c>
      <c r="T1626" s="2">
        <f t="shared" si="284"/>
        <v>-0.27951341659591122</v>
      </c>
      <c r="U1626" s="2">
        <f t="shared" si="285"/>
        <v>0.31390922375985253</v>
      </c>
    </row>
    <row r="1627" spans="1:21" x14ac:dyDescent="0.25">
      <c r="A1627" t="s">
        <v>140</v>
      </c>
      <c r="B1627" s="2">
        <v>0.69718000000000002</v>
      </c>
      <c r="C1627" s="2">
        <v>1.73E-3</v>
      </c>
      <c r="D1627" s="2">
        <v>23.314699999999998</v>
      </c>
      <c r="E1627" s="2">
        <v>2.9604399999999999E-2</v>
      </c>
      <c r="F1627" s="2">
        <v>0.96889999999999998</v>
      </c>
      <c r="G1627" s="2">
        <v>0.21665999999999999</v>
      </c>
      <c r="H1627" s="2">
        <v>-0.13852500000000001</v>
      </c>
      <c r="I1627" s="2">
        <v>5.2005999999999997E-2</v>
      </c>
      <c r="J1627" s="2">
        <f t="shared" si="277"/>
        <v>0.29827039999999999</v>
      </c>
      <c r="K1627" s="2">
        <f t="shared" si="275"/>
        <v>43.083711550000004</v>
      </c>
      <c r="L1627" s="2">
        <f t="shared" si="278"/>
        <v>4137.5409967109554</v>
      </c>
      <c r="M1627" s="1">
        <f t="shared" si="279"/>
        <v>1.1356436423238982E+26</v>
      </c>
      <c r="N1627" s="2">
        <f t="shared" si="276"/>
        <v>3680.3703980112473</v>
      </c>
      <c r="O1627" s="2">
        <f t="shared" si="280"/>
        <v>42.829457644614102</v>
      </c>
      <c r="P1627" s="2">
        <f t="shared" si="281"/>
        <v>0.25425390538590165</v>
      </c>
      <c r="Q1627" s="2">
        <f t="shared" si="282"/>
        <v>0.72663272271978119</v>
      </c>
      <c r="R1627" s="2">
        <v>4372.1948395368072</v>
      </c>
      <c r="S1627" s="2">
        <f t="shared" si="283"/>
        <v>43.20349753657387</v>
      </c>
      <c r="T1627" s="2">
        <f t="shared" si="284"/>
        <v>-0.11978598657386641</v>
      </c>
      <c r="U1627" s="2">
        <f t="shared" si="285"/>
        <v>0.1612841593838617</v>
      </c>
    </row>
    <row r="1628" spans="1:21" x14ac:dyDescent="0.25">
      <c r="A1628" t="s">
        <v>142</v>
      </c>
      <c r="B1628" s="2">
        <v>0.69818000000000002</v>
      </c>
      <c r="C1628" s="2">
        <v>1.01E-2</v>
      </c>
      <c r="D1628" s="2">
        <v>23.4527</v>
      </c>
      <c r="E1628" s="2">
        <v>4.9592600000000001E-2</v>
      </c>
      <c r="F1628" s="2">
        <v>0.6784</v>
      </c>
      <c r="G1628" s="2">
        <v>0.41088999999999998</v>
      </c>
      <c r="H1628" s="2">
        <v>-9.3002000000000001E-2</v>
      </c>
      <c r="I1628" s="2">
        <v>7.0675000000000002E-2</v>
      </c>
      <c r="J1628" s="2">
        <f t="shared" si="277"/>
        <v>0.53115760000000001</v>
      </c>
      <c r="K1628" s="2">
        <f t="shared" si="275"/>
        <v>43.036521059999998</v>
      </c>
      <c r="L1628" s="2">
        <f t="shared" si="278"/>
        <v>4048.593858757632</v>
      </c>
      <c r="M1628" s="1">
        <f t="shared" si="279"/>
        <v>1.1375209034630801E+26</v>
      </c>
      <c r="N1628" s="2">
        <f t="shared" si="276"/>
        <v>3686.4541870349271</v>
      </c>
      <c r="O1628" s="2">
        <f t="shared" si="280"/>
        <v>42.833044205651632</v>
      </c>
      <c r="P1628" s="2">
        <f t="shared" si="281"/>
        <v>0.20347685434836649</v>
      </c>
      <c r="Q1628" s="2">
        <f t="shared" si="282"/>
        <v>0.14675173019437929</v>
      </c>
      <c r="R1628" s="2">
        <v>4379.832618048973</v>
      </c>
      <c r="S1628" s="2">
        <f t="shared" si="283"/>
        <v>43.207287567992275</v>
      </c>
      <c r="T1628" s="2">
        <f t="shared" si="284"/>
        <v>-0.17076650799227622</v>
      </c>
      <c r="U1628" s="2">
        <f t="shared" si="285"/>
        <v>0.10336145053606446</v>
      </c>
    </row>
    <row r="1629" spans="1:21" x14ac:dyDescent="0.25">
      <c r="A1629" t="s">
        <v>145</v>
      </c>
      <c r="B1629" s="2">
        <v>0.69918000000000002</v>
      </c>
      <c r="C1629" s="2">
        <v>1.73E-3</v>
      </c>
      <c r="D1629" s="2">
        <v>23.834900000000001</v>
      </c>
      <c r="E1629" s="2">
        <v>3.4468800000000001E-2</v>
      </c>
      <c r="F1629" s="2">
        <v>0.19284999999999999</v>
      </c>
      <c r="G1629" s="2">
        <v>0.29626000000000002</v>
      </c>
      <c r="H1629" s="2">
        <v>6.4231999999999997E-2</v>
      </c>
      <c r="I1629" s="2">
        <v>5.4972E-2</v>
      </c>
      <c r="J1629" s="2">
        <f t="shared" si="277"/>
        <v>0.38570080000000007</v>
      </c>
      <c r="K1629" s="2">
        <f t="shared" si="275"/>
        <v>42.85520279</v>
      </c>
      <c r="L1629" s="2">
        <f t="shared" si="278"/>
        <v>3724.2648488684872</v>
      </c>
      <c r="M1629" s="1">
        <f t="shared" si="279"/>
        <v>1.139398691742871E+26</v>
      </c>
      <c r="N1629" s="2">
        <f t="shared" si="276"/>
        <v>3692.539684404976</v>
      </c>
      <c r="O1629" s="2">
        <f t="shared" si="280"/>
        <v>42.836625857259797</v>
      </c>
      <c r="P1629" s="2">
        <f t="shared" si="281"/>
        <v>1.8576932740202778E-2</v>
      </c>
      <c r="Q1629" s="2">
        <f t="shared" si="282"/>
        <v>2.3197807383297173E-3</v>
      </c>
      <c r="R1629" s="2">
        <v>4387.4732596961276</v>
      </c>
      <c r="S1629" s="2">
        <f t="shared" si="283"/>
        <v>43.211072412951388</v>
      </c>
      <c r="T1629" s="2">
        <f t="shared" si="284"/>
        <v>-0.35586962295138846</v>
      </c>
      <c r="U1629" s="2">
        <f t="shared" si="285"/>
        <v>0.85129632203916572</v>
      </c>
    </row>
    <row r="1630" spans="1:21" x14ac:dyDescent="0.25">
      <c r="A1630" t="s">
        <v>144</v>
      </c>
      <c r="B1630" s="2">
        <v>0.69918000000000002</v>
      </c>
      <c r="C1630" s="2">
        <v>1.73E-3</v>
      </c>
      <c r="D1630" s="2">
        <v>23.4618</v>
      </c>
      <c r="E1630" s="2">
        <v>3.1648000000000003E-2</v>
      </c>
      <c r="F1630" s="2">
        <v>0.63737999999999995</v>
      </c>
      <c r="G1630" s="2">
        <v>0.26363999999999999</v>
      </c>
      <c r="H1630" s="2">
        <v>-0.13462399999999999</v>
      </c>
      <c r="I1630" s="2">
        <v>5.3636999999999997E-2</v>
      </c>
      <c r="J1630" s="2">
        <f t="shared" si="277"/>
        <v>0.34892499999999999</v>
      </c>
      <c r="K1630" s="2">
        <f t="shared" si="275"/>
        <v>43.169867979999999</v>
      </c>
      <c r="L1630" s="2">
        <f t="shared" si="278"/>
        <v>4305.004363643784</v>
      </c>
      <c r="M1630" s="1">
        <f t="shared" si="279"/>
        <v>1.139398691742871E+26</v>
      </c>
      <c r="N1630" s="2">
        <f t="shared" si="276"/>
        <v>3692.539684404976</v>
      </c>
      <c r="O1630" s="2">
        <f t="shared" si="280"/>
        <v>42.836625857259797</v>
      </c>
      <c r="P1630" s="2">
        <f t="shared" si="281"/>
        <v>0.33324212274020226</v>
      </c>
      <c r="Q1630" s="2">
        <f t="shared" si="282"/>
        <v>0.91212762718665163</v>
      </c>
      <c r="R1630" s="2">
        <v>4387.4732596961276</v>
      </c>
      <c r="S1630" s="2">
        <f t="shared" si="283"/>
        <v>43.211072412951388</v>
      </c>
      <c r="T1630" s="2">
        <f t="shared" si="284"/>
        <v>-4.1204432951388981E-2</v>
      </c>
      <c r="U1630" s="2">
        <f t="shared" si="285"/>
        <v>1.3945166672517087E-2</v>
      </c>
    </row>
    <row r="1631" spans="1:21" x14ac:dyDescent="0.25">
      <c r="A1631">
        <v>1335718</v>
      </c>
      <c r="B1631" s="2">
        <v>0.69932000000000005</v>
      </c>
      <c r="C1631" s="2">
        <v>5.1999999999999998E-3</v>
      </c>
      <c r="D1631" s="2">
        <v>23.489000000000001</v>
      </c>
      <c r="E1631" s="2">
        <v>3.3034599999999997E-2</v>
      </c>
      <c r="F1631" s="2">
        <v>0.62483</v>
      </c>
      <c r="G1631" s="2">
        <v>0.26447999999999999</v>
      </c>
      <c r="H1631" s="2">
        <v>-0.146394</v>
      </c>
      <c r="I1631" s="2">
        <v>3.9758000000000002E-2</v>
      </c>
      <c r="J1631" s="2">
        <f t="shared" si="277"/>
        <v>0.33727259999999998</v>
      </c>
      <c r="K1631" s="2">
        <f t="shared" si="275"/>
        <v>43.232063230000001</v>
      </c>
      <c r="L1631" s="2">
        <f t="shared" si="278"/>
        <v>4430.0909866904649</v>
      </c>
      <c r="M1631" s="1">
        <f t="shared" si="279"/>
        <v>1.1396616241345127E+26</v>
      </c>
      <c r="N1631" s="2">
        <f t="shared" si="276"/>
        <v>3693.3917902547446</v>
      </c>
      <c r="O1631" s="2">
        <f t="shared" si="280"/>
        <v>42.837126897475862</v>
      </c>
      <c r="P1631" s="2">
        <f t="shared" si="281"/>
        <v>0.39493633252413929</v>
      </c>
      <c r="Q1631" s="2">
        <f t="shared" si="282"/>
        <v>1.3711723803370885</v>
      </c>
      <c r="R1631" s="2">
        <v>4388.5431778095235</v>
      </c>
      <c r="S1631" s="2">
        <f t="shared" si="283"/>
        <v>43.211601878157325</v>
      </c>
      <c r="T1631" s="2">
        <f t="shared" si="284"/>
        <v>2.0461351842676834E-2</v>
      </c>
      <c r="U1631" s="2">
        <f t="shared" si="285"/>
        <v>3.6804974869267338E-3</v>
      </c>
    </row>
    <row r="1632" spans="1:21" x14ac:dyDescent="0.25">
      <c r="A1632" t="s">
        <v>139</v>
      </c>
      <c r="B1632" s="2">
        <v>0.69991999999999999</v>
      </c>
      <c r="C1632" s="2">
        <v>1.73E-3</v>
      </c>
      <c r="D1632" s="2">
        <v>24.1799</v>
      </c>
      <c r="E1632" s="2">
        <v>3.9136200000000003E-2</v>
      </c>
      <c r="F1632" s="2">
        <v>-2.64608</v>
      </c>
      <c r="G1632" s="2">
        <v>0.45867000000000002</v>
      </c>
      <c r="H1632" s="2">
        <v>-8.1349999999999999E-3</v>
      </c>
      <c r="I1632" s="2">
        <v>6.7296999999999996E-2</v>
      </c>
      <c r="J1632" s="2">
        <f t="shared" si="277"/>
        <v>0.56510320000000003</v>
      </c>
      <c r="K1632" s="2">
        <f t="shared" si="275"/>
        <v>43.009388790000003</v>
      </c>
      <c r="L1632" s="2">
        <f t="shared" si="278"/>
        <v>3998.3219211144283</v>
      </c>
      <c r="M1632" s="1">
        <f t="shared" si="279"/>
        <v>1.1407885940986288E+26</v>
      </c>
      <c r="N1632" s="2">
        <f t="shared" si="276"/>
        <v>3697.044051176043</v>
      </c>
      <c r="O1632" s="2">
        <f t="shared" si="280"/>
        <v>42.83927312663981</v>
      </c>
      <c r="P1632" s="2">
        <f t="shared" si="281"/>
        <v>0.17011566336019257</v>
      </c>
      <c r="Q1632" s="2">
        <f t="shared" si="282"/>
        <v>9.0621881099685983E-2</v>
      </c>
      <c r="R1632" s="2">
        <v>4393.1291757836061</v>
      </c>
      <c r="S1632" s="2">
        <f t="shared" si="283"/>
        <v>43.213869867345522</v>
      </c>
      <c r="T1632" s="2">
        <f t="shared" si="284"/>
        <v>-0.20448107734551968</v>
      </c>
      <c r="U1632" s="2">
        <f t="shared" si="285"/>
        <v>0.13093348158516049</v>
      </c>
    </row>
    <row r="1633" spans="1:21" x14ac:dyDescent="0.25">
      <c r="A1633" t="s">
        <v>146</v>
      </c>
      <c r="B1633" s="2">
        <v>0.70069999999999999</v>
      </c>
      <c r="C1633" s="2">
        <v>1.74E-3</v>
      </c>
      <c r="D1633" s="2">
        <v>23.582999999999998</v>
      </c>
      <c r="E1633" s="2">
        <v>3.2391499999999997E-2</v>
      </c>
      <c r="F1633" s="2">
        <v>0.1376</v>
      </c>
      <c r="G1633" s="2">
        <v>0.29792000000000002</v>
      </c>
      <c r="H1633" s="2">
        <v>-1.2145E-2</v>
      </c>
      <c r="I1633" s="2">
        <v>5.3733999999999997E-2</v>
      </c>
      <c r="J1633" s="2">
        <f t="shared" si="277"/>
        <v>0.38404550000000004</v>
      </c>
      <c r="K1633" s="2">
        <f t="shared" si="275"/>
        <v>42.834241049999996</v>
      </c>
      <c r="L1633" s="2">
        <f t="shared" si="278"/>
        <v>3688.4865996822141</v>
      </c>
      <c r="M1633" s="1">
        <f t="shared" si="279"/>
        <v>1.1422539381919948E+26</v>
      </c>
      <c r="N1633" s="2">
        <f t="shared" si="276"/>
        <v>3701.7929079680284</v>
      </c>
      <c r="O1633" s="2">
        <f t="shared" si="280"/>
        <v>42.842060595257792</v>
      </c>
      <c r="P1633" s="2">
        <f t="shared" si="281"/>
        <v>-7.8195452577958235E-3</v>
      </c>
      <c r="Q1633" s="2">
        <f t="shared" si="282"/>
        <v>4.1456977304622897E-4</v>
      </c>
      <c r="R1633" s="2">
        <v>4399.0925107671701</v>
      </c>
      <c r="S1633" s="2">
        <f t="shared" si="283"/>
        <v>43.21681547536879</v>
      </c>
      <c r="T1633" s="2">
        <f t="shared" si="284"/>
        <v>-0.38257442536879438</v>
      </c>
      <c r="U1633" s="2">
        <f t="shared" si="285"/>
        <v>0.99235373320169984</v>
      </c>
    </row>
    <row r="1634" spans="1:21" x14ac:dyDescent="0.25">
      <c r="A1634" t="s">
        <v>147</v>
      </c>
      <c r="B1634" s="2">
        <v>0.70116999999999996</v>
      </c>
      <c r="C1634" s="2">
        <v>1.74E-3</v>
      </c>
      <c r="D1634" s="2">
        <v>23.642600000000002</v>
      </c>
      <c r="E1634" s="2">
        <v>3.2738200000000002E-2</v>
      </c>
      <c r="F1634" s="2">
        <v>3.9719999999999998E-2</v>
      </c>
      <c r="G1634" s="2">
        <v>0.23413999999999999</v>
      </c>
      <c r="H1634" s="2">
        <v>-0.107437</v>
      </c>
      <c r="I1634" s="2">
        <v>5.7733E-2</v>
      </c>
      <c r="J1634" s="2">
        <f t="shared" si="277"/>
        <v>0.32461119999999999</v>
      </c>
      <c r="K1634" s="2">
        <f t="shared" ref="K1634:K1697" si="286">PeakMagnitude+α*(Stretch-1)-β*Color-Mb</f>
        <v>43.177716650000001</v>
      </c>
      <c r="L1634" s="2">
        <f t="shared" si="278"/>
        <v>4320.5927245869198</v>
      </c>
      <c r="M1634" s="1">
        <f t="shared" si="279"/>
        <v>1.1431370563727725E+26</v>
      </c>
      <c r="N1634" s="2">
        <f t="shared" si="276"/>
        <v>3704.6548990798078</v>
      </c>
      <c r="O1634" s="2">
        <f t="shared" si="280"/>
        <v>42.843738791123542</v>
      </c>
      <c r="P1634" s="2">
        <f t="shared" si="281"/>
        <v>0.33397785887645881</v>
      </c>
      <c r="Q1634" s="2">
        <f t="shared" si="282"/>
        <v>1.0585426281432053</v>
      </c>
      <c r="R1634" s="2">
        <v>4402.6866409725935</v>
      </c>
      <c r="S1634" s="2">
        <f t="shared" si="283"/>
        <v>43.218588879330994</v>
      </c>
      <c r="T1634" s="2">
        <f t="shared" si="284"/>
        <v>-4.0872229330993548E-2</v>
      </c>
      <c r="U1634" s="2">
        <f t="shared" si="285"/>
        <v>1.5853664113173009E-2</v>
      </c>
    </row>
    <row r="1635" spans="1:21" x14ac:dyDescent="0.25">
      <c r="A1635" t="s">
        <v>141</v>
      </c>
      <c r="B1635" s="2">
        <v>0.70191999999999999</v>
      </c>
      <c r="C1635" s="2">
        <v>1.01E-2</v>
      </c>
      <c r="D1635" s="2">
        <v>23.948699999999999</v>
      </c>
      <c r="E1635" s="2">
        <v>4.58328E-2</v>
      </c>
      <c r="F1635" s="2">
        <v>-1.9265600000000001</v>
      </c>
      <c r="G1635" s="2">
        <v>0.42093000000000003</v>
      </c>
      <c r="H1635" s="2">
        <v>3.5143000000000001E-2</v>
      </c>
      <c r="I1635" s="2">
        <v>8.4218000000000001E-2</v>
      </c>
      <c r="J1635" s="2">
        <f t="shared" si="277"/>
        <v>0.55098080000000005</v>
      </c>
      <c r="K1635" s="2">
        <f t="shared" si="286"/>
        <v>42.748498089999998</v>
      </c>
      <c r="L1635" s="2">
        <f t="shared" si="278"/>
        <v>3545.6806558735575</v>
      </c>
      <c r="M1635" s="1">
        <f t="shared" si="279"/>
        <v>1.1445465278542278E+26</v>
      </c>
      <c r="N1635" s="2">
        <f t="shared" ref="N1635:N1698" si="287">M1635/Mpc</f>
        <v>3709.2226850681782</v>
      </c>
      <c r="O1635" s="2">
        <f t="shared" si="280"/>
        <v>42.846414536005696</v>
      </c>
      <c r="P1635" s="2">
        <f t="shared" si="281"/>
        <v>-9.7916446005697821E-2</v>
      </c>
      <c r="Q1635" s="2">
        <f t="shared" si="282"/>
        <v>3.1581907205080972E-2</v>
      </c>
      <c r="R1635" s="2">
        <v>4408.4232601821141</v>
      </c>
      <c r="S1635" s="2">
        <f t="shared" si="283"/>
        <v>43.221416425970915</v>
      </c>
      <c r="T1635" s="2">
        <f t="shared" si="284"/>
        <v>-0.47291833597091681</v>
      </c>
      <c r="U1635" s="2">
        <f t="shared" si="285"/>
        <v>0.73671476685400039</v>
      </c>
    </row>
    <row r="1636" spans="1:21" x14ac:dyDescent="0.25">
      <c r="A1636" t="s">
        <v>143</v>
      </c>
      <c r="B1636" s="2">
        <v>0.70191999999999999</v>
      </c>
      <c r="C1636" s="2">
        <v>1.74E-3</v>
      </c>
      <c r="D1636" s="2">
        <v>23.677900000000001</v>
      </c>
      <c r="E1636" s="2">
        <v>3.5488100000000002E-2</v>
      </c>
      <c r="F1636" s="2">
        <v>0.49592999999999998</v>
      </c>
      <c r="G1636" s="2">
        <v>0.30652000000000001</v>
      </c>
      <c r="H1636" s="2">
        <v>-2.6044000000000001E-2</v>
      </c>
      <c r="I1636" s="2">
        <v>4.9562000000000002E-2</v>
      </c>
      <c r="J1636" s="2">
        <f t="shared" si="277"/>
        <v>0.39157010000000003</v>
      </c>
      <c r="K1636" s="2">
        <f t="shared" si="286"/>
        <v>43.025319430000003</v>
      </c>
      <c r="L1636" s="2">
        <f t="shared" si="278"/>
        <v>4027.7627954719528</v>
      </c>
      <c r="M1636" s="1">
        <f t="shared" si="279"/>
        <v>1.1445465278542278E+26</v>
      </c>
      <c r="N1636" s="2">
        <f t="shared" si="287"/>
        <v>3709.2226850681782</v>
      </c>
      <c r="O1636" s="2">
        <f t="shared" si="280"/>
        <v>42.846414536005696</v>
      </c>
      <c r="P1636" s="2">
        <f t="shared" si="281"/>
        <v>0.1789048939943072</v>
      </c>
      <c r="Q1636" s="2">
        <f t="shared" si="282"/>
        <v>0.20874947790842105</v>
      </c>
      <c r="R1636" s="2">
        <v>4408.4232601821141</v>
      </c>
      <c r="S1636" s="2">
        <f t="shared" si="283"/>
        <v>43.221416425970915</v>
      </c>
      <c r="T1636" s="2">
        <f t="shared" si="284"/>
        <v>-0.19609699597091179</v>
      </c>
      <c r="U1636" s="2">
        <f t="shared" si="285"/>
        <v>0.25079728887365138</v>
      </c>
    </row>
    <row r="1637" spans="1:21" x14ac:dyDescent="0.25">
      <c r="A1637" t="s">
        <v>148</v>
      </c>
      <c r="B1637" s="2">
        <v>0.71570999999999996</v>
      </c>
      <c r="C1637" s="2">
        <v>1.75E-3</v>
      </c>
      <c r="D1637" s="2">
        <v>23.7089</v>
      </c>
      <c r="E1637" s="2">
        <v>3.7165299999999998E-2</v>
      </c>
      <c r="F1637" s="2">
        <v>-0.84272199999999997</v>
      </c>
      <c r="G1637" s="2">
        <v>0.28606999999999999</v>
      </c>
      <c r="H1637" s="2">
        <v>-6.5357999999999999E-2</v>
      </c>
      <c r="I1637" s="2">
        <v>6.1617999999999999E-2</v>
      </c>
      <c r="J1637" s="2">
        <f t="shared" si="277"/>
        <v>0.38485330000000001</v>
      </c>
      <c r="K1637" s="2">
        <f t="shared" si="286"/>
        <v>42.982590406</v>
      </c>
      <c r="L1637" s="2">
        <f t="shared" si="278"/>
        <v>3949.2814124810066</v>
      </c>
      <c r="M1637" s="1">
        <f t="shared" si="279"/>
        <v>1.1705143858855016E+26</v>
      </c>
      <c r="N1637" s="2">
        <f t="shared" si="287"/>
        <v>3793.3787816078366</v>
      </c>
      <c r="O1637" s="2">
        <f t="shared" si="280"/>
        <v>42.895131053151154</v>
      </c>
      <c r="P1637" s="2">
        <f t="shared" si="281"/>
        <v>8.7459352848846095E-2</v>
      </c>
      <c r="Q1637" s="2">
        <f t="shared" si="282"/>
        <v>5.1644263610603043E-2</v>
      </c>
      <c r="R1637" s="2">
        <v>4514.1848406445215</v>
      </c>
      <c r="S1637" s="2">
        <f t="shared" si="283"/>
        <v>43.272896690000721</v>
      </c>
      <c r="T1637" s="2">
        <f t="shared" si="284"/>
        <v>-0.29030628400072089</v>
      </c>
      <c r="U1637" s="2">
        <f t="shared" si="285"/>
        <v>0.56901333420038303</v>
      </c>
    </row>
    <row r="1638" spans="1:21" x14ac:dyDescent="0.25">
      <c r="A1638" t="s">
        <v>149</v>
      </c>
      <c r="B1638" s="2">
        <v>0.71874000000000005</v>
      </c>
      <c r="C1638" s="2">
        <v>1.75E-3</v>
      </c>
      <c r="D1638" s="2">
        <v>23.441800000000001</v>
      </c>
      <c r="E1638" s="2">
        <v>3.1948299999999999E-2</v>
      </c>
      <c r="F1638" s="2">
        <v>-0.63441099999999995</v>
      </c>
      <c r="G1638" s="2">
        <v>0.18099999999999999</v>
      </c>
      <c r="H1638" s="2">
        <v>-0.144845</v>
      </c>
      <c r="I1638" s="2">
        <v>4.9147000000000003E-2</v>
      </c>
      <c r="J1638" s="2">
        <f t="shared" si="277"/>
        <v>0.26209529999999998</v>
      </c>
      <c r="K1638" s="2">
        <f t="shared" si="286"/>
        <v>42.994906432999997</v>
      </c>
      <c r="L1638" s="2">
        <f t="shared" si="278"/>
        <v>3971.7443517368652</v>
      </c>
      <c r="M1638" s="1">
        <f t="shared" si="279"/>
        <v>1.1762333856808142E+26</v>
      </c>
      <c r="N1638" s="2">
        <f t="shared" si="287"/>
        <v>3811.9127977097796</v>
      </c>
      <c r="O1638" s="2">
        <f t="shared" si="280"/>
        <v>42.905714785242481</v>
      </c>
      <c r="P1638" s="2">
        <f t="shared" si="281"/>
        <v>8.9191647757516535E-2</v>
      </c>
      <c r="Q1638" s="2">
        <f t="shared" si="282"/>
        <v>0.11580569264478238</v>
      </c>
      <c r="R1638" s="2">
        <v>4537.4949977188198</v>
      </c>
      <c r="S1638" s="2">
        <f t="shared" si="283"/>
        <v>43.284080796320779</v>
      </c>
      <c r="T1638" s="2">
        <f t="shared" si="284"/>
        <v>-0.28917436332078239</v>
      </c>
      <c r="U1638" s="2">
        <f t="shared" si="285"/>
        <v>1.2173097765935439</v>
      </c>
    </row>
    <row r="1639" spans="1:21" x14ac:dyDescent="0.25">
      <c r="A1639">
        <v>1331993</v>
      </c>
      <c r="B1639" s="2">
        <v>0.71967999999999999</v>
      </c>
      <c r="C1639" s="2">
        <v>1.5200000000000001E-3</v>
      </c>
      <c r="D1639" s="2">
        <v>23.641200000000001</v>
      </c>
      <c r="E1639" s="2">
        <v>4.5754999999999997E-2</v>
      </c>
      <c r="F1639" s="2">
        <v>0.40278999999999998</v>
      </c>
      <c r="G1639" s="2">
        <v>0.40316000000000002</v>
      </c>
      <c r="H1639" s="2">
        <v>-9.2282000000000003E-2</v>
      </c>
      <c r="I1639" s="2">
        <v>5.4593000000000003E-2</v>
      </c>
      <c r="J1639" s="2">
        <f t="shared" si="277"/>
        <v>0.50350800000000007</v>
      </c>
      <c r="K1639" s="2">
        <f t="shared" si="286"/>
        <v>43.18225279</v>
      </c>
      <c r="L1639" s="2">
        <f t="shared" si="278"/>
        <v>4329.6277453962193</v>
      </c>
      <c r="M1639" s="1">
        <f t="shared" si="279"/>
        <v>1.1780085590236073E+26</v>
      </c>
      <c r="N1639" s="2">
        <f t="shared" si="287"/>
        <v>3817.665742717058</v>
      </c>
      <c r="O1639" s="2">
        <f t="shared" si="280"/>
        <v>42.90898950445748</v>
      </c>
      <c r="P1639" s="2">
        <f t="shared" si="281"/>
        <v>0.27326328554251944</v>
      </c>
      <c r="Q1639" s="2">
        <f t="shared" si="282"/>
        <v>0.29454375621746726</v>
      </c>
      <c r="R1639" s="2">
        <v>4544.7317486053116</v>
      </c>
      <c r="S1639" s="2">
        <f t="shared" si="283"/>
        <v>43.287541271080798</v>
      </c>
      <c r="T1639" s="2">
        <f t="shared" si="284"/>
        <v>-0.10528848108079814</v>
      </c>
      <c r="U1639" s="2">
        <f t="shared" si="285"/>
        <v>4.3726928309652087E-2</v>
      </c>
    </row>
    <row r="1640" spans="1:21" x14ac:dyDescent="0.25">
      <c r="A1640" t="s">
        <v>151</v>
      </c>
      <c r="B1640" s="2">
        <v>0.71969000000000005</v>
      </c>
      <c r="C1640" s="2">
        <v>1.01E-2</v>
      </c>
      <c r="D1640" s="2">
        <v>23.621600000000001</v>
      </c>
      <c r="E1640" s="2">
        <v>3.4984599999999998E-2</v>
      </c>
      <c r="F1640" s="2">
        <v>0.38009999999999999</v>
      </c>
      <c r="G1640" s="2">
        <v>0.35877999999999999</v>
      </c>
      <c r="H1640" s="2">
        <v>-2.7695999999999998E-2</v>
      </c>
      <c r="I1640" s="2">
        <v>6.6382999999999998E-2</v>
      </c>
      <c r="J1640" s="2">
        <f t="shared" si="277"/>
        <v>0.46014759999999999</v>
      </c>
      <c r="K1640" s="2">
        <f t="shared" si="286"/>
        <v>42.957163179999995</v>
      </c>
      <c r="L1640" s="2">
        <f t="shared" si="278"/>
        <v>3903.3063310342714</v>
      </c>
      <c r="M1640" s="1">
        <f t="shared" si="279"/>
        <v>1.178027446292242E+26</v>
      </c>
      <c r="N1640" s="2">
        <f t="shared" si="287"/>
        <v>3817.7269521861131</v>
      </c>
      <c r="O1640" s="2">
        <f t="shared" si="280"/>
        <v>42.909024319870007</v>
      </c>
      <c r="P1640" s="2">
        <f t="shared" si="281"/>
        <v>4.8138860129988359E-2</v>
      </c>
      <c r="Q1640" s="2">
        <f t="shared" si="282"/>
        <v>1.0944534196559398E-2</v>
      </c>
      <c r="R1640" s="2">
        <v>4544.8087485767837</v>
      </c>
      <c r="S1640" s="2">
        <f t="shared" si="283"/>
        <v>43.287578061348391</v>
      </c>
      <c r="T1640" s="2">
        <f t="shared" si="284"/>
        <v>-0.33041488134839625</v>
      </c>
      <c r="U1640" s="2">
        <f t="shared" si="285"/>
        <v>0.51561420746204023</v>
      </c>
    </row>
    <row r="1641" spans="1:21" x14ac:dyDescent="0.25">
      <c r="A1641" t="s">
        <v>152</v>
      </c>
      <c r="B1641" s="2">
        <v>0.72014999999999996</v>
      </c>
      <c r="C1641" s="2">
        <v>1.75E-3</v>
      </c>
      <c r="D1641" s="2">
        <v>23.9649</v>
      </c>
      <c r="E1641" s="2">
        <v>4.1084000000000002E-2</v>
      </c>
      <c r="F1641" s="2">
        <v>-1.1210100000000001</v>
      </c>
      <c r="G1641" s="2">
        <v>0.28245999999999999</v>
      </c>
      <c r="H1641" s="2">
        <v>-3.8183000000000002E-2</v>
      </c>
      <c r="I1641" s="2">
        <v>6.0588000000000003E-2</v>
      </c>
      <c r="J1641" s="2">
        <f t="shared" si="277"/>
        <v>0.38413200000000003</v>
      </c>
      <c r="K1641" s="2">
        <f t="shared" si="286"/>
        <v>43.112624320000002</v>
      </c>
      <c r="L1641" s="2">
        <f t="shared" si="278"/>
        <v>4193.0000154131367</v>
      </c>
      <c r="M1641" s="1">
        <f t="shared" si="279"/>
        <v>1.1788963162827404E+26</v>
      </c>
      <c r="N1641" s="2">
        <f t="shared" si="287"/>
        <v>3820.542768057901</v>
      </c>
      <c r="O1641" s="2">
        <f t="shared" si="280"/>
        <v>42.910625328207445</v>
      </c>
      <c r="P1641" s="2">
        <f t="shared" si="281"/>
        <v>0.20199899179255709</v>
      </c>
      <c r="Q1641" s="2">
        <f t="shared" si="282"/>
        <v>0.27652692785079314</v>
      </c>
      <c r="R1641" s="2">
        <v>4548.3510488634374</v>
      </c>
      <c r="S1641" s="2">
        <f t="shared" si="283"/>
        <v>43.289269884190865</v>
      </c>
      <c r="T1641" s="2">
        <f t="shared" si="284"/>
        <v>-0.17664556419086352</v>
      </c>
      <c r="U1641" s="2">
        <f t="shared" si="285"/>
        <v>0.21146792189969149</v>
      </c>
    </row>
    <row r="1642" spans="1:21" x14ac:dyDescent="0.25">
      <c r="A1642" t="s">
        <v>150</v>
      </c>
      <c r="B1642" s="2">
        <v>0.72074000000000005</v>
      </c>
      <c r="C1642" s="2">
        <v>1.75E-3</v>
      </c>
      <c r="D1642" s="2">
        <v>23.629200000000001</v>
      </c>
      <c r="E1642" s="2">
        <v>4.1731299999999999E-2</v>
      </c>
      <c r="F1642" s="2">
        <v>0.24346999999999999</v>
      </c>
      <c r="G1642" s="2">
        <v>0.34129999999999999</v>
      </c>
      <c r="H1642" s="2">
        <v>-7.4607999999999994E-2</v>
      </c>
      <c r="I1642" s="2">
        <v>6.5645999999999996E-2</v>
      </c>
      <c r="J1642" s="2">
        <f t="shared" si="277"/>
        <v>0.44867729999999995</v>
      </c>
      <c r="K1642" s="2">
        <f t="shared" si="286"/>
        <v>43.091513130000003</v>
      </c>
      <c r="L1642" s="2">
        <f t="shared" si="278"/>
        <v>4152.4329255470811</v>
      </c>
      <c r="M1642" s="1">
        <f t="shared" si="279"/>
        <v>1.1800108958376218E+26</v>
      </c>
      <c r="N1642" s="2">
        <f t="shared" si="287"/>
        <v>3824.1548743975445</v>
      </c>
      <c r="O1642" s="2">
        <f t="shared" si="280"/>
        <v>42.912677362233467</v>
      </c>
      <c r="P1642" s="2">
        <f t="shared" si="281"/>
        <v>0.17883576776653598</v>
      </c>
      <c r="Q1642" s="2">
        <f t="shared" si="282"/>
        <v>0.15886951566595783</v>
      </c>
      <c r="R1642" s="2">
        <v>4552.8952978529142</v>
      </c>
      <c r="S1642" s="2">
        <f t="shared" si="283"/>
        <v>43.291438315139047</v>
      </c>
      <c r="T1642" s="2">
        <f t="shared" si="284"/>
        <v>-0.199925185139044</v>
      </c>
      <c r="U1642" s="2">
        <f t="shared" si="285"/>
        <v>0.19854859500771516</v>
      </c>
    </row>
    <row r="1643" spans="1:21" x14ac:dyDescent="0.25">
      <c r="A1643" t="s">
        <v>153</v>
      </c>
      <c r="B1643" s="2">
        <v>0.72674000000000005</v>
      </c>
      <c r="C1643" s="2">
        <v>1.75E-3</v>
      </c>
      <c r="D1643" s="2">
        <v>23.611000000000001</v>
      </c>
      <c r="E1643" s="2">
        <v>3.2057599999999999E-2</v>
      </c>
      <c r="F1643" s="2">
        <v>0.61909999999999998</v>
      </c>
      <c r="G1643" s="2">
        <v>0.47849999999999998</v>
      </c>
      <c r="H1643" s="2">
        <v>-7.6494999999999994E-2</v>
      </c>
      <c r="I1643" s="2">
        <v>5.1312000000000003E-2</v>
      </c>
      <c r="J1643" s="2">
        <f t="shared" si="277"/>
        <v>0.56186959999999997</v>
      </c>
      <c r="K1643" s="2">
        <f t="shared" si="286"/>
        <v>43.134437050000003</v>
      </c>
      <c r="L1643" s="2">
        <f t="shared" si="278"/>
        <v>4235.3315166951388</v>
      </c>
      <c r="M1643" s="1">
        <f t="shared" si="279"/>
        <v>1.1913557474784691E+26</v>
      </c>
      <c r="N1643" s="2">
        <f t="shared" si="287"/>
        <v>3860.9210346547911</v>
      </c>
      <c r="O1643" s="2">
        <f t="shared" si="280"/>
        <v>42.933454596614958</v>
      </c>
      <c r="P1643" s="2">
        <f t="shared" si="281"/>
        <v>0.20098245338504483</v>
      </c>
      <c r="Q1643" s="2">
        <f t="shared" si="282"/>
        <v>0.12795145130508093</v>
      </c>
      <c r="R1643" s="2">
        <v>4599.1629807967493</v>
      </c>
      <c r="S1643" s="2">
        <f t="shared" si="283"/>
        <v>43.313393999823354</v>
      </c>
      <c r="T1643" s="2">
        <f t="shared" si="284"/>
        <v>-0.17895694982335186</v>
      </c>
      <c r="U1643" s="2">
        <f t="shared" si="285"/>
        <v>0.1014439304258235</v>
      </c>
    </row>
    <row r="1644" spans="1:21" x14ac:dyDescent="0.25">
      <c r="A1644" t="s">
        <v>154</v>
      </c>
      <c r="B1644" s="2">
        <v>0.72774000000000005</v>
      </c>
      <c r="C1644" s="2">
        <v>1.75E-3</v>
      </c>
      <c r="D1644" s="2">
        <v>23.660799999999998</v>
      </c>
      <c r="E1644" s="2">
        <v>4.3055200000000002E-2</v>
      </c>
      <c r="F1644" s="2">
        <v>-0.788686</v>
      </c>
      <c r="G1644" s="2">
        <v>0.40838999999999998</v>
      </c>
      <c r="H1644" s="2">
        <v>-0.103106</v>
      </c>
      <c r="I1644" s="2">
        <v>6.6908999999999996E-2</v>
      </c>
      <c r="J1644" s="2">
        <f t="shared" si="277"/>
        <v>0.51835419999999999</v>
      </c>
      <c r="K1644" s="2">
        <f t="shared" si="286"/>
        <v>43.060584937999998</v>
      </c>
      <c r="L1644" s="2">
        <f t="shared" si="278"/>
        <v>4093.7091872138521</v>
      </c>
      <c r="M1644" s="1">
        <f t="shared" si="279"/>
        <v>1.193248346994083E+26</v>
      </c>
      <c r="N1644" s="2">
        <f t="shared" si="287"/>
        <v>3867.0545319711696</v>
      </c>
      <c r="O1644" s="2">
        <f t="shared" si="280"/>
        <v>42.936901481993438</v>
      </c>
      <c r="P1644" s="2">
        <f t="shared" si="281"/>
        <v>0.12368345600656028</v>
      </c>
      <c r="Q1644" s="2">
        <f t="shared" si="282"/>
        <v>5.6933774950846547E-2</v>
      </c>
      <c r="R1644" s="2">
        <v>4606.883965748586</v>
      </c>
      <c r="S1644" s="2">
        <f t="shared" si="283"/>
        <v>43.317036368763155</v>
      </c>
      <c r="T1644" s="2">
        <f t="shared" si="284"/>
        <v>-0.25645143076315691</v>
      </c>
      <c r="U1644" s="2">
        <f t="shared" si="285"/>
        <v>0.24476933569427575</v>
      </c>
    </row>
    <row r="1645" spans="1:21" x14ac:dyDescent="0.25">
      <c r="A1645">
        <v>1304127</v>
      </c>
      <c r="B1645" s="2">
        <v>0.72865999999999997</v>
      </c>
      <c r="C1645" s="2">
        <v>5.1999999999999998E-3</v>
      </c>
      <c r="D1645" s="2">
        <v>23.351500000000001</v>
      </c>
      <c r="E1645" s="2">
        <v>6.5291000000000002E-2</v>
      </c>
      <c r="F1645" s="2">
        <v>0.43715999999999999</v>
      </c>
      <c r="G1645" s="2">
        <v>0.75795000000000001</v>
      </c>
      <c r="H1645" s="2">
        <v>-0.24374999999999999</v>
      </c>
      <c r="I1645" s="2">
        <v>7.2540999999999994E-2</v>
      </c>
      <c r="J1645" s="2">
        <f t="shared" si="277"/>
        <v>0.89578199999999997</v>
      </c>
      <c r="K1645" s="2">
        <f t="shared" si="286"/>
        <v>43.371700020000006</v>
      </c>
      <c r="L1645" s="2">
        <f t="shared" si="278"/>
        <v>4724.3275852560091</v>
      </c>
      <c r="M1645" s="1">
        <f t="shared" si="279"/>
        <v>1.1949899891597758E+26</v>
      </c>
      <c r="N1645" s="2">
        <f t="shared" si="287"/>
        <v>3872.6988098340976</v>
      </c>
      <c r="O1645" s="2">
        <f t="shared" si="280"/>
        <v>42.940068610268057</v>
      </c>
      <c r="P1645" s="2">
        <f t="shared" si="281"/>
        <v>0.43163140973194913</v>
      </c>
      <c r="Q1645" s="2">
        <f t="shared" si="282"/>
        <v>0.23217818857071584</v>
      </c>
      <c r="R1645" s="2">
        <v>4613.9897130889913</v>
      </c>
      <c r="S1645" s="2">
        <f t="shared" si="283"/>
        <v>43.32038310962318</v>
      </c>
      <c r="T1645" s="2">
        <f t="shared" si="284"/>
        <v>5.1316910376826286E-2</v>
      </c>
      <c r="U1645" s="2">
        <f t="shared" si="285"/>
        <v>3.2818319540234256E-3</v>
      </c>
    </row>
    <row r="1646" spans="1:21" x14ac:dyDescent="0.25">
      <c r="A1646" t="s">
        <v>156</v>
      </c>
      <c r="B1646" s="2">
        <v>0.73014000000000001</v>
      </c>
      <c r="C1646" s="2">
        <v>1.7600000000000001E-3</v>
      </c>
      <c r="D1646" s="2">
        <v>23.627400000000002</v>
      </c>
      <c r="E1646" s="2">
        <v>3.6621599999999997E-2</v>
      </c>
      <c r="F1646" s="2">
        <v>0.65988999999999998</v>
      </c>
      <c r="G1646" s="2">
        <v>0.25974999999999998</v>
      </c>
      <c r="H1646" s="2">
        <v>1.3322000000000001E-2</v>
      </c>
      <c r="I1646" s="2">
        <v>6.0005999999999997E-2</v>
      </c>
      <c r="J1646" s="2">
        <f t="shared" si="277"/>
        <v>0.35637759999999996</v>
      </c>
      <c r="K1646" s="2">
        <f t="shared" si="286"/>
        <v>42.875705969999999</v>
      </c>
      <c r="L1646" s="2">
        <f t="shared" si="278"/>
        <v>3759.5961310246507</v>
      </c>
      <c r="M1646" s="1">
        <f t="shared" si="279"/>
        <v>1.1977926663315292E+26</v>
      </c>
      <c r="N1646" s="2">
        <f t="shared" si="287"/>
        <v>3881.7816679717043</v>
      </c>
      <c r="O1646" s="2">
        <f t="shared" si="280"/>
        <v>42.945155523549118</v>
      </c>
      <c r="P1646" s="2">
        <f t="shared" si="281"/>
        <v>-6.9449553549119969E-2</v>
      </c>
      <c r="Q1646" s="2">
        <f t="shared" si="282"/>
        <v>3.7976778271098029E-2</v>
      </c>
      <c r="R1646" s="2">
        <v>4625.4256002509301</v>
      </c>
      <c r="S1646" s="2">
        <f t="shared" si="283"/>
        <v>43.325758498712062</v>
      </c>
      <c r="T1646" s="2">
        <f t="shared" si="284"/>
        <v>-0.4500525287120638</v>
      </c>
      <c r="U1646" s="2">
        <f t="shared" si="285"/>
        <v>1.5947977521905297</v>
      </c>
    </row>
    <row r="1647" spans="1:21" x14ac:dyDescent="0.25">
      <c r="A1647">
        <v>1329166</v>
      </c>
      <c r="B1647" s="2">
        <v>0.73160999999999998</v>
      </c>
      <c r="C1647" s="2">
        <v>1.5299999999999999E-3</v>
      </c>
      <c r="D1647" s="2">
        <v>23.751000000000001</v>
      </c>
      <c r="E1647" s="2">
        <v>4.1658300000000002E-2</v>
      </c>
      <c r="F1647" s="2">
        <v>0.12272</v>
      </c>
      <c r="G1647" s="2">
        <v>0.35613</v>
      </c>
      <c r="H1647" s="2">
        <v>-5.1109000000000002E-2</v>
      </c>
      <c r="I1647" s="2">
        <v>5.3610999999999999E-2</v>
      </c>
      <c r="J1647" s="2">
        <f t="shared" si="277"/>
        <v>0.4513993</v>
      </c>
      <c r="K1647" s="2">
        <f t="shared" si="286"/>
        <v>43.122011010000001</v>
      </c>
      <c r="L1647" s="2">
        <f t="shared" si="278"/>
        <v>4211.1644561440917</v>
      </c>
      <c r="M1647" s="1">
        <f t="shared" si="279"/>
        <v>1.2005775098001187E+26</v>
      </c>
      <c r="N1647" s="2">
        <f t="shared" si="287"/>
        <v>3890.8067310134156</v>
      </c>
      <c r="O1647" s="2">
        <f t="shared" si="280"/>
        <v>42.950198292621849</v>
      </c>
      <c r="P1647" s="2">
        <f t="shared" si="281"/>
        <v>0.17181271737815251</v>
      </c>
      <c r="Q1647" s="2">
        <f t="shared" si="282"/>
        <v>0.14487346611226928</v>
      </c>
      <c r="R1647" s="2">
        <v>4636.7901938006171</v>
      </c>
      <c r="S1647" s="2">
        <f t="shared" si="283"/>
        <v>43.331087226582667</v>
      </c>
      <c r="T1647" s="2">
        <f t="shared" si="284"/>
        <v>-0.20907621658266606</v>
      </c>
      <c r="U1647" s="2">
        <f t="shared" si="285"/>
        <v>0.21452973810533654</v>
      </c>
    </row>
    <row r="1648" spans="1:21" x14ac:dyDescent="0.25">
      <c r="A1648" t="s">
        <v>159</v>
      </c>
      <c r="B1648" s="2">
        <v>0.73368</v>
      </c>
      <c r="C1648" s="2">
        <v>1.7600000000000001E-3</v>
      </c>
      <c r="D1648" s="2">
        <v>23.706900000000001</v>
      </c>
      <c r="E1648" s="2">
        <v>3.02505E-2</v>
      </c>
      <c r="F1648" s="2">
        <v>-1.3822300000000001</v>
      </c>
      <c r="G1648" s="2">
        <v>0.21307000000000001</v>
      </c>
      <c r="H1648" s="2">
        <v>-0.114244</v>
      </c>
      <c r="I1648" s="2">
        <v>5.1304000000000002E-2</v>
      </c>
      <c r="J1648" s="2">
        <f t="shared" si="277"/>
        <v>0.29462450000000001</v>
      </c>
      <c r="K1648" s="2">
        <f t="shared" si="286"/>
        <v>43.05429591</v>
      </c>
      <c r="L1648" s="2">
        <f t="shared" si="278"/>
        <v>4081.8701210069298</v>
      </c>
      <c r="M1648" s="1">
        <f t="shared" si="279"/>
        <v>1.2045008850084609E+26</v>
      </c>
      <c r="N1648" s="2">
        <f t="shared" si="287"/>
        <v>3903.5215241394758</v>
      </c>
      <c r="O1648" s="2">
        <f t="shared" si="280"/>
        <v>42.957282892103166</v>
      </c>
      <c r="P1648" s="2">
        <f t="shared" si="281"/>
        <v>9.7013017896834697E-2</v>
      </c>
      <c r="Q1648" s="2">
        <f t="shared" si="282"/>
        <v>0.10842322294371841</v>
      </c>
      <c r="R1648" s="2">
        <v>4652.8034750058205</v>
      </c>
      <c r="S1648" s="2">
        <f t="shared" si="283"/>
        <v>43.33857354600719</v>
      </c>
      <c r="T1648" s="2">
        <f t="shared" si="284"/>
        <v>-0.28427763600718947</v>
      </c>
      <c r="U1648" s="2">
        <f t="shared" si="285"/>
        <v>0.93099569669444737</v>
      </c>
    </row>
    <row r="1649" spans="1:21" x14ac:dyDescent="0.25">
      <c r="A1649" t="s">
        <v>155</v>
      </c>
      <c r="B1649" s="2">
        <v>0.73394999999999999</v>
      </c>
      <c r="C1649" s="2">
        <v>1.7600000000000001E-3</v>
      </c>
      <c r="D1649" s="2">
        <v>23.9298</v>
      </c>
      <c r="E1649" s="2">
        <v>5.07248E-2</v>
      </c>
      <c r="F1649" s="2">
        <v>-1.3526199999999999</v>
      </c>
      <c r="G1649" s="2">
        <v>0.41314000000000001</v>
      </c>
      <c r="H1649" s="2">
        <v>-0.136739</v>
      </c>
      <c r="I1649" s="2">
        <v>8.5097000000000006E-2</v>
      </c>
      <c r="J1649" s="2">
        <f t="shared" si="277"/>
        <v>0.54896180000000006</v>
      </c>
      <c r="K1649" s="2">
        <f t="shared" si="286"/>
        <v>43.351957929999998</v>
      </c>
      <c r="L1649" s="2">
        <f t="shared" si="278"/>
        <v>4681.5706958438877</v>
      </c>
      <c r="M1649" s="1">
        <f t="shared" si="279"/>
        <v>1.2050127898264363E+26</v>
      </c>
      <c r="N1649" s="2">
        <f t="shared" si="287"/>
        <v>3905.1804946725392</v>
      </c>
      <c r="O1649" s="2">
        <f t="shared" si="280"/>
        <v>42.958205557300595</v>
      </c>
      <c r="P1649" s="2">
        <f t="shared" si="281"/>
        <v>0.393752372699403</v>
      </c>
      <c r="Q1649" s="2">
        <f t="shared" si="282"/>
        <v>0.51447244396027636</v>
      </c>
      <c r="R1649" s="2">
        <v>4654.8930314774798</v>
      </c>
      <c r="S1649" s="2">
        <f t="shared" si="283"/>
        <v>43.339548527153042</v>
      </c>
      <c r="T1649" s="2">
        <f t="shared" si="284"/>
        <v>1.2409402846955686E-2</v>
      </c>
      <c r="U1649" s="2">
        <f t="shared" si="285"/>
        <v>5.1099601953879105E-4</v>
      </c>
    </row>
    <row r="1650" spans="1:21" x14ac:dyDescent="0.25">
      <c r="A1650" t="s">
        <v>157</v>
      </c>
      <c r="B1650" s="2">
        <v>0.73494999999999999</v>
      </c>
      <c r="C1650" s="2">
        <v>1.7600000000000001E-3</v>
      </c>
      <c r="D1650" s="2">
        <v>23.718499999999999</v>
      </c>
      <c r="E1650" s="2">
        <v>3.35926E-2</v>
      </c>
      <c r="F1650" s="2">
        <v>0.82938000000000001</v>
      </c>
      <c r="G1650" s="2">
        <v>0.31631999999999999</v>
      </c>
      <c r="H1650" s="2">
        <v>-8.2308999999999993E-2</v>
      </c>
      <c r="I1650" s="2">
        <v>5.7149999999999999E-2</v>
      </c>
      <c r="J1650" s="2">
        <f t="shared" si="277"/>
        <v>0.4070626</v>
      </c>
      <c r="K1650" s="2">
        <f t="shared" si="286"/>
        <v>43.291046029999997</v>
      </c>
      <c r="L1650" s="2">
        <f t="shared" si="278"/>
        <v>4552.072873474006</v>
      </c>
      <c r="M1650" s="1">
        <f t="shared" si="279"/>
        <v>1.2069090552776043E+26</v>
      </c>
      <c r="N1650" s="2">
        <f t="shared" si="287"/>
        <v>3911.3258724769435</v>
      </c>
      <c r="O1650" s="2">
        <f t="shared" si="280"/>
        <v>42.961620003722317</v>
      </c>
      <c r="P1650" s="2">
        <f t="shared" si="281"/>
        <v>0.32942602627768025</v>
      </c>
      <c r="Q1650" s="2">
        <f t="shared" si="282"/>
        <v>0.65492777777579492</v>
      </c>
      <c r="R1650" s="2">
        <v>4662.6338712498609</v>
      </c>
      <c r="S1650" s="2">
        <f t="shared" si="283"/>
        <v>43.343156571226302</v>
      </c>
      <c r="T1650" s="2">
        <f t="shared" si="284"/>
        <v>-5.2110541226305429E-2</v>
      </c>
      <c r="U1650" s="2">
        <f t="shared" si="285"/>
        <v>1.6388105957747999E-2</v>
      </c>
    </row>
    <row r="1651" spans="1:21" x14ac:dyDescent="0.25">
      <c r="A1651" t="s">
        <v>161</v>
      </c>
      <c r="B1651" s="2">
        <v>0.73568</v>
      </c>
      <c r="C1651" s="2">
        <v>1.7600000000000001E-3</v>
      </c>
      <c r="D1651" s="2">
        <v>24.022400000000001</v>
      </c>
      <c r="E1651" s="2">
        <v>3.66808E-2</v>
      </c>
      <c r="F1651" s="2">
        <v>-1.5266599999999999</v>
      </c>
      <c r="G1651" s="2">
        <v>0.29398999999999997</v>
      </c>
      <c r="H1651" s="2">
        <v>-5.1033000000000002E-2</v>
      </c>
      <c r="I1651" s="2">
        <v>6.4186000000000007E-2</v>
      </c>
      <c r="J1651" s="2">
        <f t="shared" si="277"/>
        <v>0.39485680000000001</v>
      </c>
      <c r="K1651" s="2">
        <f t="shared" si="286"/>
        <v>43.150714269999995</v>
      </c>
      <c r="L1651" s="2">
        <f t="shared" si="278"/>
        <v>4267.19858171741</v>
      </c>
      <c r="M1651" s="1">
        <f t="shared" si="279"/>
        <v>1.2082936487056142E+26</v>
      </c>
      <c r="N1651" s="2">
        <f t="shared" si="287"/>
        <v>3915.8130341849078</v>
      </c>
      <c r="O1651" s="2">
        <f t="shared" si="280"/>
        <v>42.964109738229268</v>
      </c>
      <c r="P1651" s="2">
        <f t="shared" si="281"/>
        <v>0.18660453177072611</v>
      </c>
      <c r="Q1651" s="2">
        <f t="shared" si="282"/>
        <v>0.22333928937446698</v>
      </c>
      <c r="R1651" s="2">
        <v>4668.2864149099705</v>
      </c>
      <c r="S1651" s="2">
        <f t="shared" si="283"/>
        <v>43.345787468013867</v>
      </c>
      <c r="T1651" s="2">
        <f t="shared" si="284"/>
        <v>-0.19507319801387268</v>
      </c>
      <c r="U1651" s="2">
        <f t="shared" si="285"/>
        <v>0.24407087856903908</v>
      </c>
    </row>
    <row r="1652" spans="1:21" x14ac:dyDescent="0.25">
      <c r="A1652" t="s">
        <v>158</v>
      </c>
      <c r="B1652" s="2">
        <v>0.73595999999999995</v>
      </c>
      <c r="C1652" s="2">
        <v>1.7600000000000001E-3</v>
      </c>
      <c r="D1652" s="2">
        <v>24.103999999999999</v>
      </c>
      <c r="E1652" s="2">
        <v>5.4824699999999997E-2</v>
      </c>
      <c r="F1652" s="2">
        <v>0.36808000000000002</v>
      </c>
      <c r="G1652" s="2">
        <v>0.46934999999999999</v>
      </c>
      <c r="H1652" s="2">
        <v>8.9996999999999994E-2</v>
      </c>
      <c r="I1652" s="2">
        <v>6.8262000000000003E-2</v>
      </c>
      <c r="J1652" s="2">
        <f t="shared" si="277"/>
        <v>0.59243670000000004</v>
      </c>
      <c r="K1652" s="2">
        <f t="shared" si="286"/>
        <v>43.06941715</v>
      </c>
      <c r="L1652" s="2">
        <f t="shared" si="278"/>
        <v>4110.3937825338044</v>
      </c>
      <c r="M1652" s="1">
        <f t="shared" si="279"/>
        <v>1.2088247971629404E+26</v>
      </c>
      <c r="N1652" s="2">
        <f t="shared" si="287"/>
        <v>3917.5343691058624</v>
      </c>
      <c r="O1652" s="2">
        <f t="shared" si="280"/>
        <v>42.965064076433897</v>
      </c>
      <c r="P1652" s="2">
        <f t="shared" si="281"/>
        <v>0.10435307356610224</v>
      </c>
      <c r="Q1652" s="2">
        <f t="shared" si="282"/>
        <v>3.1026056702880691E-2</v>
      </c>
      <c r="R1652" s="2">
        <v>4670.4549010785177</v>
      </c>
      <c r="S1652" s="2">
        <f t="shared" si="283"/>
        <v>43.346795913972642</v>
      </c>
      <c r="T1652" s="2">
        <f t="shared" si="284"/>
        <v>-0.27737876397264216</v>
      </c>
      <c r="U1652" s="2">
        <f t="shared" si="285"/>
        <v>0.21921108357313218</v>
      </c>
    </row>
    <row r="1653" spans="1:21" x14ac:dyDescent="0.25">
      <c r="A1653" t="s">
        <v>160</v>
      </c>
      <c r="B1653" s="2">
        <v>0.73675000000000002</v>
      </c>
      <c r="C1653" s="2">
        <v>1.7600000000000001E-3</v>
      </c>
      <c r="D1653" s="2">
        <v>23.404800000000002</v>
      </c>
      <c r="E1653" s="2">
        <v>2.6515299999999999E-2</v>
      </c>
      <c r="F1653" s="2">
        <v>0.78444000000000003</v>
      </c>
      <c r="G1653" s="2">
        <v>0.18043999999999999</v>
      </c>
      <c r="H1653" s="2">
        <v>-0.135768</v>
      </c>
      <c r="I1653" s="2">
        <v>4.5948000000000003E-2</v>
      </c>
      <c r="J1653" s="2">
        <f t="shared" si="277"/>
        <v>0.2529033</v>
      </c>
      <c r="K1653" s="2">
        <f t="shared" si="286"/>
        <v>43.138066520000002</v>
      </c>
      <c r="L1653" s="2">
        <f t="shared" si="278"/>
        <v>4242.416507695677</v>
      </c>
      <c r="M1653" s="1">
        <f t="shared" si="279"/>
        <v>1.2103236082495457E+26</v>
      </c>
      <c r="N1653" s="2">
        <f t="shared" si="287"/>
        <v>3922.3916850364703</v>
      </c>
      <c r="O1653" s="2">
        <f t="shared" si="280"/>
        <v>42.967754797954569</v>
      </c>
      <c r="P1653" s="2">
        <f t="shared" si="281"/>
        <v>0.1703117220454331</v>
      </c>
      <c r="Q1653" s="2">
        <f t="shared" si="282"/>
        <v>0.45350292012071791</v>
      </c>
      <c r="R1653" s="2">
        <v>4676.5742865366601</v>
      </c>
      <c r="S1653" s="2">
        <f t="shared" si="283"/>
        <v>43.349639187127636</v>
      </c>
      <c r="T1653" s="2">
        <f t="shared" si="284"/>
        <v>-0.21157266712763345</v>
      </c>
      <c r="U1653" s="2">
        <f t="shared" si="285"/>
        <v>0.69985831896640982</v>
      </c>
    </row>
    <row r="1654" spans="1:21" x14ac:dyDescent="0.25">
      <c r="A1654" t="s">
        <v>162</v>
      </c>
      <c r="B1654" s="2">
        <v>0.74195999999999995</v>
      </c>
      <c r="C1654" s="2">
        <v>1.7600000000000001E-3</v>
      </c>
      <c r="D1654" s="2">
        <v>23.8111</v>
      </c>
      <c r="E1654" s="2">
        <v>5.1736999999999998E-2</v>
      </c>
      <c r="F1654" s="2">
        <v>0.36094999999999999</v>
      </c>
      <c r="G1654" s="2">
        <v>0.40223999999999999</v>
      </c>
      <c r="H1654" s="2">
        <v>-0.20394799999999999</v>
      </c>
      <c r="I1654" s="2">
        <v>7.1346999999999994E-2</v>
      </c>
      <c r="J1654" s="2">
        <f t="shared" si="277"/>
        <v>0.5253239999999999</v>
      </c>
      <c r="K1654" s="2">
        <f t="shared" si="286"/>
        <v>43.69551689</v>
      </c>
      <c r="L1654" s="2">
        <f t="shared" si="278"/>
        <v>5484.0749046264373</v>
      </c>
      <c r="M1654" s="1">
        <f t="shared" si="279"/>
        <v>1.2202160555158004E+26</v>
      </c>
      <c r="N1654" s="2">
        <f t="shared" si="287"/>
        <v>3954.450923274364</v>
      </c>
      <c r="O1654" s="2">
        <f t="shared" si="280"/>
        <v>42.985430950487682</v>
      </c>
      <c r="P1654" s="2">
        <f t="shared" si="281"/>
        <v>0.71008593951231802</v>
      </c>
      <c r="Q1654" s="2">
        <f t="shared" si="282"/>
        <v>1.8271211358867827</v>
      </c>
      <c r="R1654" s="2">
        <v>4716.9739137965389</v>
      </c>
      <c r="S1654" s="2">
        <f t="shared" si="283"/>
        <v>43.368317372403467</v>
      </c>
      <c r="T1654" s="2">
        <f t="shared" si="284"/>
        <v>0.32719951759653298</v>
      </c>
      <c r="U1654" s="2">
        <f t="shared" si="285"/>
        <v>0.38794559455477429</v>
      </c>
    </row>
    <row r="1655" spans="1:21" x14ac:dyDescent="0.25">
      <c r="A1655" t="s">
        <v>163</v>
      </c>
      <c r="B1655" s="2">
        <v>0.74275999999999998</v>
      </c>
      <c r="C1655" s="2">
        <v>1.7600000000000001E-3</v>
      </c>
      <c r="D1655" s="2">
        <v>23.807500000000001</v>
      </c>
      <c r="E1655" s="2">
        <v>3.6438499999999999E-2</v>
      </c>
      <c r="F1655" s="2">
        <v>-0.40896300000000002</v>
      </c>
      <c r="G1655" s="2">
        <v>0.35531000000000001</v>
      </c>
      <c r="H1655" s="2">
        <v>-3.9225000000000003E-2</v>
      </c>
      <c r="I1655" s="2">
        <v>6.7599000000000006E-2</v>
      </c>
      <c r="J1655" s="2">
        <f t="shared" si="277"/>
        <v>0.45934750000000002</v>
      </c>
      <c r="K1655" s="2">
        <f t="shared" si="286"/>
        <v>43.063156688999996</v>
      </c>
      <c r="L1655" s="2">
        <f t="shared" si="278"/>
        <v>4098.5603828597459</v>
      </c>
      <c r="M1655" s="1">
        <f t="shared" si="279"/>
        <v>1.2217362587925145E+26</v>
      </c>
      <c r="N1655" s="2">
        <f t="shared" si="287"/>
        <v>3959.3775665716657</v>
      </c>
      <c r="O1655" s="2">
        <f t="shared" si="280"/>
        <v>42.988134590423108</v>
      </c>
      <c r="P1655" s="2">
        <f t="shared" si="281"/>
        <v>7.5022098576887686E-2</v>
      </c>
      <c r="Q1655" s="2">
        <f t="shared" si="282"/>
        <v>2.66744640777236E-2</v>
      </c>
      <c r="R1655" s="2">
        <v>4723.1838564562267</v>
      </c>
      <c r="S1655" s="2">
        <f t="shared" si="283"/>
        <v>43.371174257091937</v>
      </c>
      <c r="T1655" s="2">
        <f t="shared" si="284"/>
        <v>-0.30801756809194103</v>
      </c>
      <c r="U1655" s="2">
        <f t="shared" si="285"/>
        <v>0.44964343937346324</v>
      </c>
    </row>
    <row r="1656" spans="1:21" x14ac:dyDescent="0.25">
      <c r="A1656" t="s">
        <v>165</v>
      </c>
      <c r="B1656" s="2">
        <v>0.74573</v>
      </c>
      <c r="C1656" s="2">
        <v>1.7700000000000001E-3</v>
      </c>
      <c r="D1656" s="2">
        <v>23.636099999999999</v>
      </c>
      <c r="E1656" s="2">
        <v>3.0162600000000001E-2</v>
      </c>
      <c r="F1656" s="2">
        <v>0.93825999999999998</v>
      </c>
      <c r="G1656" s="2">
        <v>0.23307</v>
      </c>
      <c r="H1656" s="2">
        <v>-7.2818999999999995E-2</v>
      </c>
      <c r="I1656" s="2">
        <v>4.9592999999999998E-2</v>
      </c>
      <c r="J1656" s="2">
        <f t="shared" si="277"/>
        <v>0.31282559999999998</v>
      </c>
      <c r="K1656" s="2">
        <f t="shared" si="286"/>
        <v>43.194947689999999</v>
      </c>
      <c r="L1656" s="2">
        <f t="shared" si="278"/>
        <v>4355.0138248539788</v>
      </c>
      <c r="M1656" s="1">
        <f t="shared" si="279"/>
        <v>1.2273828208309916E+26</v>
      </c>
      <c r="N1656" s="2">
        <f t="shared" si="287"/>
        <v>3977.6768278913692</v>
      </c>
      <c r="O1656" s="2">
        <f t="shared" si="280"/>
        <v>42.998147476691109</v>
      </c>
      <c r="P1656" s="2">
        <f t="shared" si="281"/>
        <v>0.19680021330889019</v>
      </c>
      <c r="Q1656" s="2">
        <f t="shared" si="282"/>
        <v>0.39577335932668456</v>
      </c>
      <c r="R1656" s="2">
        <v>4746.2534568617466</v>
      </c>
      <c r="S1656" s="2">
        <f t="shared" si="283"/>
        <v>43.381754632298851</v>
      </c>
      <c r="T1656" s="2">
        <f t="shared" si="284"/>
        <v>-0.1868069422988512</v>
      </c>
      <c r="U1656" s="2">
        <f t="shared" si="285"/>
        <v>0.35660009233580875</v>
      </c>
    </row>
    <row r="1657" spans="1:21" x14ac:dyDescent="0.25">
      <c r="A1657" t="s">
        <v>164</v>
      </c>
      <c r="B1657" s="2">
        <v>0.74607000000000001</v>
      </c>
      <c r="C1657" s="2">
        <v>1.5399999999999999E-3</v>
      </c>
      <c r="D1657" s="2">
        <v>23.572700000000001</v>
      </c>
      <c r="E1657" s="2">
        <v>3.2276199999999998E-2</v>
      </c>
      <c r="F1657" s="2">
        <v>0.80413000000000001</v>
      </c>
      <c r="G1657" s="2">
        <v>0.31486999999999998</v>
      </c>
      <c r="H1657" s="2">
        <v>-3.4174999999999997E-2</v>
      </c>
      <c r="I1657" s="2">
        <v>5.0936000000000002E-2</v>
      </c>
      <c r="J1657" s="2">
        <f t="shared" si="277"/>
        <v>0.39808219999999994</v>
      </c>
      <c r="K1657" s="2">
        <f t="shared" si="286"/>
        <v>42.990874860000005</v>
      </c>
      <c r="L1657" s="2">
        <f t="shared" si="278"/>
        <v>3964.3772205394675</v>
      </c>
      <c r="M1657" s="1">
        <f t="shared" si="279"/>
        <v>1.2280295103531457E+26</v>
      </c>
      <c r="N1657" s="2">
        <f t="shared" si="287"/>
        <v>3979.7726059024799</v>
      </c>
      <c r="O1657" s="2">
        <f t="shared" si="280"/>
        <v>42.999291291495261</v>
      </c>
      <c r="P1657" s="2">
        <f t="shared" si="281"/>
        <v>-8.4164314952559494E-3</v>
      </c>
      <c r="Q1657" s="2">
        <f t="shared" si="282"/>
        <v>4.4700303116888043E-4</v>
      </c>
      <c r="R1657" s="2">
        <v>4748.8959453277439</v>
      </c>
      <c r="S1657" s="2">
        <f t="shared" si="283"/>
        <v>43.382963268561738</v>
      </c>
      <c r="T1657" s="2">
        <f t="shared" si="284"/>
        <v>-0.3920884085617331</v>
      </c>
      <c r="U1657" s="2">
        <f t="shared" si="285"/>
        <v>0.9701133676661533</v>
      </c>
    </row>
    <row r="1658" spans="1:21" x14ac:dyDescent="0.25">
      <c r="A1658" t="s">
        <v>167</v>
      </c>
      <c r="B1658" s="2">
        <v>0.74911000000000005</v>
      </c>
      <c r="C1658" s="2">
        <v>1.7700000000000001E-3</v>
      </c>
      <c r="D1658" s="2">
        <v>23.558599999999998</v>
      </c>
      <c r="E1658" s="2">
        <v>3.4886899999999998E-2</v>
      </c>
      <c r="F1658" s="2">
        <v>1.1487000000000001</v>
      </c>
      <c r="G1658" s="2">
        <v>0.25302999999999998</v>
      </c>
      <c r="H1658" s="2">
        <v>1.4048E-2</v>
      </c>
      <c r="I1658" s="2">
        <v>5.8535999999999998E-2</v>
      </c>
      <c r="J1658" s="2">
        <f t="shared" si="277"/>
        <v>0.34645289999999995</v>
      </c>
      <c r="K1658" s="2">
        <f t="shared" si="286"/>
        <v>42.87648866</v>
      </c>
      <c r="L1658" s="2">
        <f t="shared" si="278"/>
        <v>3760.9514918686232</v>
      </c>
      <c r="M1658" s="1">
        <f t="shared" si="279"/>
        <v>1.2338142419725487E+26</v>
      </c>
      <c r="N1658" s="2">
        <f t="shared" si="287"/>
        <v>3998.5196443386958</v>
      </c>
      <c r="O1658" s="2">
        <f t="shared" si="280"/>
        <v>43.009496170025685</v>
      </c>
      <c r="P1658" s="2">
        <f t="shared" si="281"/>
        <v>-0.13300751002568489</v>
      </c>
      <c r="Q1658" s="2">
        <f t="shared" si="282"/>
        <v>0.14738861053102553</v>
      </c>
      <c r="R1658" s="2">
        <v>4772.5367818919212</v>
      </c>
      <c r="S1658" s="2">
        <f t="shared" si="283"/>
        <v>43.393746420908556</v>
      </c>
      <c r="T1658" s="2">
        <f t="shared" si="284"/>
        <v>-0.51725776090855646</v>
      </c>
      <c r="U1658" s="2">
        <f t="shared" si="285"/>
        <v>2.2290798657418307</v>
      </c>
    </row>
    <row r="1659" spans="1:21" x14ac:dyDescent="0.25">
      <c r="A1659">
        <v>1285160</v>
      </c>
      <c r="B1659" s="2">
        <v>0.74929999999999997</v>
      </c>
      <c r="C1659" s="2">
        <v>5.2100000000000002E-3</v>
      </c>
      <c r="D1659" s="2">
        <v>23.613900000000001</v>
      </c>
      <c r="E1659" s="2">
        <v>3.5872500000000002E-2</v>
      </c>
      <c r="F1659" s="2">
        <v>-0.31552999999999998</v>
      </c>
      <c r="G1659" s="2">
        <v>0.27560000000000001</v>
      </c>
      <c r="H1659" s="2">
        <v>-0.170737</v>
      </c>
      <c r="I1659" s="2">
        <v>4.8163999999999998E-2</v>
      </c>
      <c r="J1659" s="2">
        <f t="shared" si="277"/>
        <v>0.35963650000000003</v>
      </c>
      <c r="K1659" s="2">
        <f t="shared" si="286"/>
        <v>43.294923900000001</v>
      </c>
      <c r="L1659" s="2">
        <f t="shared" si="278"/>
        <v>4560.2093426023512</v>
      </c>
      <c r="M1659" s="1">
        <f t="shared" si="279"/>
        <v>1.2341759407861602E+26</v>
      </c>
      <c r="N1659" s="2">
        <f t="shared" si="287"/>
        <v>3999.6918303634311</v>
      </c>
      <c r="O1659" s="2">
        <f t="shared" si="280"/>
        <v>43.010132654729247</v>
      </c>
      <c r="P1659" s="2">
        <f t="shared" si="281"/>
        <v>0.28479124527075328</v>
      </c>
      <c r="Q1659" s="2">
        <f t="shared" si="282"/>
        <v>0.62708403517382338</v>
      </c>
      <c r="R1659" s="2">
        <v>4774.0151620697352</v>
      </c>
      <c r="S1659" s="2">
        <f t="shared" si="283"/>
        <v>43.39441896986893</v>
      </c>
      <c r="T1659" s="2">
        <f t="shared" si="284"/>
        <v>-9.949506986892942E-2</v>
      </c>
      <c r="U1659" s="2">
        <f t="shared" si="285"/>
        <v>7.6537733570604144E-2</v>
      </c>
    </row>
    <row r="1660" spans="1:21" x14ac:dyDescent="0.25">
      <c r="A1660" t="s">
        <v>166</v>
      </c>
      <c r="B1660" s="2">
        <v>0.75073999999999996</v>
      </c>
      <c r="C1660" s="2">
        <v>1.0109999999999999E-2</v>
      </c>
      <c r="D1660" s="2">
        <v>23.520900000000001</v>
      </c>
      <c r="E1660" s="2">
        <v>4.1754100000000002E-2</v>
      </c>
      <c r="F1660" s="2">
        <v>0.54286999999999996</v>
      </c>
      <c r="G1660" s="2">
        <v>0.31152000000000002</v>
      </c>
      <c r="H1660" s="2">
        <v>-3.5144000000000002E-2</v>
      </c>
      <c r="I1660" s="2">
        <v>6.2740000000000004E-2</v>
      </c>
      <c r="J1660" s="2">
        <f t="shared" si="277"/>
        <v>0.41601410000000005</v>
      </c>
      <c r="K1660" s="2">
        <f t="shared" si="286"/>
        <v>42.903702609999996</v>
      </c>
      <c r="L1660" s="2">
        <f t="shared" si="278"/>
        <v>3808.3821593078096</v>
      </c>
      <c r="M1660" s="1">
        <f t="shared" si="279"/>
        <v>1.2369178215725005E+26</v>
      </c>
      <c r="N1660" s="2">
        <f t="shared" si="287"/>
        <v>4008.577660834223</v>
      </c>
      <c r="O1660" s="2">
        <f t="shared" si="280"/>
        <v>43.014951509450057</v>
      </c>
      <c r="P1660" s="2">
        <f t="shared" si="281"/>
        <v>-0.11124889945006089</v>
      </c>
      <c r="Q1660" s="2">
        <f t="shared" si="282"/>
        <v>7.1511410757042218E-2</v>
      </c>
      <c r="R1660" s="2">
        <v>4785.2228882475865</v>
      </c>
      <c r="S1660" s="2">
        <f t="shared" si="283"/>
        <v>43.399510856731077</v>
      </c>
      <c r="T1660" s="2">
        <f t="shared" si="284"/>
        <v>-0.49580824673108026</v>
      </c>
      <c r="U1660" s="2">
        <f t="shared" si="285"/>
        <v>1.420402379690741</v>
      </c>
    </row>
    <row r="1661" spans="1:21" x14ac:dyDescent="0.25">
      <c r="A1661" t="s">
        <v>168</v>
      </c>
      <c r="B1661" s="2">
        <v>0.75899000000000005</v>
      </c>
      <c r="C1661" s="2">
        <v>1.7799999999999999E-3</v>
      </c>
      <c r="D1661" s="2">
        <v>23.822700000000001</v>
      </c>
      <c r="E1661" s="2">
        <v>3.1453099999999998E-2</v>
      </c>
      <c r="F1661" s="2">
        <v>1.5308900000000001</v>
      </c>
      <c r="G1661" s="2">
        <v>0.31135000000000002</v>
      </c>
      <c r="H1661" s="2">
        <v>-1.7957000000000001E-2</v>
      </c>
      <c r="I1661" s="2">
        <v>5.0531E-2</v>
      </c>
      <c r="J1661" s="2">
        <f t="shared" si="277"/>
        <v>0.39333410000000002</v>
      </c>
      <c r="K1661" s="2">
        <f t="shared" si="286"/>
        <v>43.296946239999997</v>
      </c>
      <c r="L1661" s="2">
        <f t="shared" si="278"/>
        <v>4564.4583441173718</v>
      </c>
      <c r="M1661" s="1">
        <f t="shared" si="279"/>
        <v>1.2526463500799827E+26</v>
      </c>
      <c r="N1661" s="2">
        <f t="shared" si="287"/>
        <v>4059.5503502993429</v>
      </c>
      <c r="O1661" s="2">
        <f t="shared" si="280"/>
        <v>43.042389661484066</v>
      </c>
      <c r="P1661" s="2">
        <f t="shared" si="281"/>
        <v>0.25455657851593116</v>
      </c>
      <c r="Q1661" s="2">
        <f t="shared" si="282"/>
        <v>0.41883739696928357</v>
      </c>
      <c r="R1661" s="2">
        <v>4849.5410504258307</v>
      </c>
      <c r="S1661" s="2">
        <f t="shared" si="283"/>
        <v>43.428503199507404</v>
      </c>
      <c r="T1661" s="2">
        <f t="shared" si="284"/>
        <v>-0.13155695950740665</v>
      </c>
      <c r="U1661" s="2">
        <f t="shared" si="285"/>
        <v>0.11186763511590467</v>
      </c>
    </row>
    <row r="1662" spans="1:21" x14ac:dyDescent="0.25">
      <c r="A1662" t="s">
        <v>169</v>
      </c>
      <c r="B1662" s="2">
        <v>0.76075999999999999</v>
      </c>
      <c r="C1662" s="2">
        <v>1.7799999999999999E-3</v>
      </c>
      <c r="D1662" s="2">
        <v>23.741</v>
      </c>
      <c r="E1662" s="2">
        <v>2.8005599999999999E-2</v>
      </c>
      <c r="F1662" s="2">
        <v>-0.22309100000000001</v>
      </c>
      <c r="G1662" s="2">
        <v>0.29139999999999999</v>
      </c>
      <c r="H1662" s="2">
        <v>-4.0765000000000003E-2</v>
      </c>
      <c r="I1662" s="2">
        <v>5.0729000000000003E-2</v>
      </c>
      <c r="J1662" s="2">
        <f t="shared" si="277"/>
        <v>0.37013460000000004</v>
      </c>
      <c r="K1662" s="2">
        <f t="shared" si="286"/>
        <v>43.028800072999999</v>
      </c>
      <c r="L1662" s="2">
        <f t="shared" si="278"/>
        <v>4034.2240546537319</v>
      </c>
      <c r="M1662" s="1">
        <f t="shared" si="279"/>
        <v>1.2560252168770932E+26</v>
      </c>
      <c r="N1662" s="2">
        <f t="shared" si="287"/>
        <v>4070.500511842502</v>
      </c>
      <c r="O1662" s="2">
        <f t="shared" si="280"/>
        <v>43.048239068444055</v>
      </c>
      <c r="P1662" s="2">
        <f t="shared" si="281"/>
        <v>-1.9438995444055251E-2</v>
      </c>
      <c r="Q1662" s="2">
        <f t="shared" si="282"/>
        <v>2.7582159573465701E-3</v>
      </c>
      <c r="R1662" s="2">
        <v>4863.3639027185827</v>
      </c>
      <c r="S1662" s="2">
        <f t="shared" si="283"/>
        <v>43.434683835019328</v>
      </c>
      <c r="T1662" s="2">
        <f t="shared" si="284"/>
        <v>-0.40588376201932874</v>
      </c>
      <c r="U1662" s="2">
        <f t="shared" si="285"/>
        <v>1.2024969538242851</v>
      </c>
    </row>
    <row r="1663" spans="1:21" x14ac:dyDescent="0.25">
      <c r="A1663" t="s">
        <v>170</v>
      </c>
      <c r="B1663" s="2">
        <v>0.7611</v>
      </c>
      <c r="C1663" s="2">
        <v>1.7799999999999999E-3</v>
      </c>
      <c r="D1663" s="2">
        <v>23.7882</v>
      </c>
      <c r="E1663" s="2">
        <v>3.1857400000000001E-2</v>
      </c>
      <c r="F1663" s="2">
        <v>1.1214999999999999</v>
      </c>
      <c r="G1663" s="2">
        <v>0.24146999999999999</v>
      </c>
      <c r="H1663" s="2">
        <v>7.9799999999999992E-3</v>
      </c>
      <c r="I1663" s="2">
        <v>5.5882000000000001E-2</v>
      </c>
      <c r="J1663" s="2">
        <f t="shared" si="277"/>
        <v>0.32920939999999999</v>
      </c>
      <c r="K1663" s="2">
        <f t="shared" si="286"/>
        <v>43.1210831</v>
      </c>
      <c r="L1663" s="2">
        <f t="shared" si="278"/>
        <v>4209.3653327374859</v>
      </c>
      <c r="M1663" s="1">
        <f t="shared" si="279"/>
        <v>1.2566744413441237E+26</v>
      </c>
      <c r="N1663" s="2">
        <f t="shared" si="287"/>
        <v>4072.6045050504717</v>
      </c>
      <c r="O1663" s="2">
        <f t="shared" si="280"/>
        <v>43.049361186676137</v>
      </c>
      <c r="P1663" s="2">
        <f t="shared" si="281"/>
        <v>7.1721913323862907E-2</v>
      </c>
      <c r="Q1663" s="2">
        <f t="shared" si="282"/>
        <v>4.7463447391006337E-2</v>
      </c>
      <c r="R1663" s="2">
        <v>4866.0200939872939</v>
      </c>
      <c r="S1663" s="2">
        <f t="shared" si="283"/>
        <v>43.435869489979524</v>
      </c>
      <c r="T1663" s="2">
        <f t="shared" si="284"/>
        <v>-0.31478638997952402</v>
      </c>
      <c r="U1663" s="2">
        <f t="shared" si="285"/>
        <v>0.91429730498495765</v>
      </c>
    </row>
    <row r="1664" spans="1:21" x14ac:dyDescent="0.25">
      <c r="A1664" t="s">
        <v>171</v>
      </c>
      <c r="B1664" s="2">
        <v>0.76165000000000005</v>
      </c>
      <c r="C1664" s="2">
        <v>1.7799999999999999E-3</v>
      </c>
      <c r="D1664" s="2">
        <v>23.759599999999999</v>
      </c>
      <c r="E1664" s="2">
        <v>3.48049E-2</v>
      </c>
      <c r="F1664" s="2">
        <v>0.16435</v>
      </c>
      <c r="G1664" s="2">
        <v>0.25395000000000001</v>
      </c>
      <c r="H1664" s="2">
        <v>-5.4731000000000002E-2</v>
      </c>
      <c r="I1664" s="2">
        <v>5.1359000000000002E-2</v>
      </c>
      <c r="J1664" s="2">
        <f t="shared" si="277"/>
        <v>0.34011390000000002</v>
      </c>
      <c r="K1664" s="2">
        <f t="shared" si="286"/>
        <v>43.148067479999995</v>
      </c>
      <c r="L1664" s="2">
        <f t="shared" si="278"/>
        <v>4262.0004967831737</v>
      </c>
      <c r="M1664" s="1">
        <f t="shared" si="279"/>
        <v>1.2577247777815224E+26</v>
      </c>
      <c r="N1664" s="2">
        <f t="shared" si="287"/>
        <v>4076.0084136253872</v>
      </c>
      <c r="O1664" s="2">
        <f t="shared" si="280"/>
        <v>43.051175358991998</v>
      </c>
      <c r="P1664" s="2">
        <f t="shared" si="281"/>
        <v>9.6892121007996934E-2</v>
      </c>
      <c r="Q1664" s="2">
        <f t="shared" si="282"/>
        <v>8.1157407068027695E-2</v>
      </c>
      <c r="R1664" s="2">
        <v>4870.3175243147816</v>
      </c>
      <c r="S1664" s="2">
        <f t="shared" si="283"/>
        <v>43.437786381599309</v>
      </c>
      <c r="T1664" s="2">
        <f t="shared" si="284"/>
        <v>-0.2897189015993149</v>
      </c>
      <c r="U1664" s="2">
        <f t="shared" si="285"/>
        <v>0.7256127367880395</v>
      </c>
    </row>
    <row r="1665" spans="1:21" x14ac:dyDescent="0.25">
      <c r="A1665" t="s">
        <v>173</v>
      </c>
      <c r="B1665" s="2">
        <v>0.76566000000000001</v>
      </c>
      <c r="C1665" s="2">
        <v>1.7799999999999999E-3</v>
      </c>
      <c r="D1665" s="2">
        <v>23.9664</v>
      </c>
      <c r="E1665" s="2">
        <v>3.3525199999999998E-2</v>
      </c>
      <c r="F1665" s="2">
        <v>0.17992</v>
      </c>
      <c r="G1665" s="2">
        <v>0.27421000000000001</v>
      </c>
      <c r="H1665" s="2">
        <v>1.6494000000000002E-2</v>
      </c>
      <c r="I1665" s="2">
        <v>5.2345000000000003E-2</v>
      </c>
      <c r="J1665" s="2">
        <f t="shared" si="277"/>
        <v>0.36008019999999996</v>
      </c>
      <c r="K1665" s="2">
        <f t="shared" si="286"/>
        <v>43.134222019999996</v>
      </c>
      <c r="L1665" s="2">
        <f t="shared" si="278"/>
        <v>4234.912133864671</v>
      </c>
      <c r="M1665" s="1">
        <f t="shared" si="279"/>
        <v>1.2653871744601688E+26</v>
      </c>
      <c r="N1665" s="2">
        <f t="shared" si="287"/>
        <v>4100.8405501010539</v>
      </c>
      <c r="O1665" s="2">
        <f t="shared" si="280"/>
        <v>43.064364416350251</v>
      </c>
      <c r="P1665" s="2">
        <f t="shared" si="281"/>
        <v>6.9857603649744249E-2</v>
      </c>
      <c r="Q1665" s="2">
        <f t="shared" si="282"/>
        <v>3.7638203434993682E-2</v>
      </c>
      <c r="R1665" s="2">
        <v>4901.6739454313183</v>
      </c>
      <c r="S1665" s="2">
        <f t="shared" si="283"/>
        <v>43.451722095158075</v>
      </c>
      <c r="T1665" s="2">
        <f t="shared" si="284"/>
        <v>-0.31750007515807965</v>
      </c>
      <c r="U1665" s="2">
        <f t="shared" si="285"/>
        <v>0.77747992225288365</v>
      </c>
    </row>
    <row r="1666" spans="1:21" x14ac:dyDescent="0.25">
      <c r="A1666" t="s">
        <v>174</v>
      </c>
      <c r="B1666" s="2">
        <v>0.76666000000000001</v>
      </c>
      <c r="C1666" s="2">
        <v>1.7799999999999999E-3</v>
      </c>
      <c r="D1666" s="2">
        <v>23.853000000000002</v>
      </c>
      <c r="E1666" s="2">
        <v>3.4358699999999999E-2</v>
      </c>
      <c r="F1666" s="2">
        <v>0.90425</v>
      </c>
      <c r="G1666" s="2">
        <v>0.24321999999999999</v>
      </c>
      <c r="H1666" s="2">
        <v>-0.12298000000000001</v>
      </c>
      <c r="I1666" s="2">
        <v>5.4248999999999999E-2</v>
      </c>
      <c r="J1666" s="2">
        <f t="shared" si="277"/>
        <v>0.3318277</v>
      </c>
      <c r="K1666" s="2">
        <f t="shared" si="286"/>
        <v>43.563852150000002</v>
      </c>
      <c r="L1666" s="2">
        <f t="shared" si="278"/>
        <v>5161.4346141267233</v>
      </c>
      <c r="M1666" s="1">
        <f t="shared" si="279"/>
        <v>1.267299224080715E+26</v>
      </c>
      <c r="N1666" s="2">
        <f t="shared" si="287"/>
        <v>4107.0370809147053</v>
      </c>
      <c r="O1666" s="2">
        <f t="shared" si="280"/>
        <v>43.067643119775859</v>
      </c>
      <c r="P1666" s="2">
        <f t="shared" si="281"/>
        <v>0.49620903022414353</v>
      </c>
      <c r="Q1666" s="2">
        <f t="shared" si="282"/>
        <v>2.2361660689955292</v>
      </c>
      <c r="R1666" s="2">
        <v>4909.5001308474602</v>
      </c>
      <c r="S1666" s="2">
        <f t="shared" si="283"/>
        <v>43.455186379692279</v>
      </c>
      <c r="T1666" s="2">
        <f t="shared" si="284"/>
        <v>0.10866577030772362</v>
      </c>
      <c r="U1666" s="2">
        <f t="shared" si="285"/>
        <v>0.10724085116115968</v>
      </c>
    </row>
    <row r="1667" spans="1:21" x14ac:dyDescent="0.25">
      <c r="A1667" t="s">
        <v>172</v>
      </c>
      <c r="B1667" s="2">
        <v>0.76673999999999998</v>
      </c>
      <c r="C1667" s="2">
        <v>1.7799999999999999E-3</v>
      </c>
      <c r="D1667" s="2">
        <v>24.006900000000002</v>
      </c>
      <c r="E1667" s="2">
        <v>5.0336199999999998E-2</v>
      </c>
      <c r="F1667" s="2">
        <v>0.53015000000000001</v>
      </c>
      <c r="G1667" s="2">
        <v>0.42108000000000001</v>
      </c>
      <c r="H1667" s="2">
        <v>-2.7529999999999998E-3</v>
      </c>
      <c r="I1667" s="2">
        <v>6.2205999999999997E-2</v>
      </c>
      <c r="J1667" s="2">
        <f t="shared" si="277"/>
        <v>0.53362220000000005</v>
      </c>
      <c r="K1667" s="2">
        <f t="shared" si="286"/>
        <v>43.28644894</v>
      </c>
      <c r="L1667" s="2">
        <f t="shared" si="278"/>
        <v>4542.4461550587112</v>
      </c>
      <c r="M1667" s="1">
        <f t="shared" si="279"/>
        <v>1.2674522091803829E+26</v>
      </c>
      <c r="N1667" s="2">
        <f t="shared" si="287"/>
        <v>4107.532871857542</v>
      </c>
      <c r="O1667" s="2">
        <f t="shared" si="280"/>
        <v>43.067905238513845</v>
      </c>
      <c r="P1667" s="2">
        <f t="shared" si="281"/>
        <v>0.21854370148615487</v>
      </c>
      <c r="Q1667" s="2">
        <f t="shared" si="282"/>
        <v>0.16772925227555935</v>
      </c>
      <c r="R1667" s="2">
        <v>4910.1263397750654</v>
      </c>
      <c r="S1667" s="2">
        <f t="shared" si="283"/>
        <v>43.455463334302472</v>
      </c>
      <c r="T1667" s="2">
        <f t="shared" si="284"/>
        <v>-0.16901439430247223</v>
      </c>
      <c r="U1667" s="2">
        <f t="shared" si="285"/>
        <v>0.10031817174451339</v>
      </c>
    </row>
    <row r="1668" spans="1:21" x14ac:dyDescent="0.25">
      <c r="A1668" t="s">
        <v>175</v>
      </c>
      <c r="B1668" s="2">
        <v>0.76709000000000005</v>
      </c>
      <c r="C1668" s="2">
        <v>1.7799999999999999E-3</v>
      </c>
      <c r="D1668" s="2">
        <v>23.916399999999999</v>
      </c>
      <c r="E1668" s="2">
        <v>4.5007999999999999E-2</v>
      </c>
      <c r="F1668" s="2">
        <v>0.66935</v>
      </c>
      <c r="G1668" s="2">
        <v>0.44350000000000001</v>
      </c>
      <c r="H1668" s="2">
        <v>-0.170684</v>
      </c>
      <c r="I1668" s="2">
        <v>6.0712000000000002E-2</v>
      </c>
      <c r="J1668" s="2">
        <f t="shared" si="277"/>
        <v>0.54922000000000004</v>
      </c>
      <c r="K1668" s="2">
        <f t="shared" si="286"/>
        <v>43.742035369999996</v>
      </c>
      <c r="L1668" s="2">
        <f t="shared" si="278"/>
        <v>5602.8252087399969</v>
      </c>
      <c r="M1668" s="1">
        <f t="shared" si="279"/>
        <v>1.2681215557787573E+26</v>
      </c>
      <c r="N1668" s="2">
        <f t="shared" si="287"/>
        <v>4109.7020764520621</v>
      </c>
      <c r="O1668" s="2">
        <f t="shared" si="280"/>
        <v>43.069051699109572</v>
      </c>
      <c r="P1668" s="2">
        <f t="shared" si="281"/>
        <v>0.67298367089042443</v>
      </c>
      <c r="Q1668" s="2">
        <f t="shared" si="282"/>
        <v>1.5014689857228771</v>
      </c>
      <c r="R1668" s="2">
        <v>4912.8662024633268</v>
      </c>
      <c r="S1668" s="2">
        <f t="shared" si="283"/>
        <v>43.456674683361754</v>
      </c>
      <c r="T1668" s="2">
        <f t="shared" si="284"/>
        <v>0.2853606866382421</v>
      </c>
      <c r="U1668" s="2">
        <f t="shared" si="285"/>
        <v>0.26995762273301238</v>
      </c>
    </row>
    <row r="1669" spans="1:21" x14ac:dyDescent="0.25">
      <c r="A1669" t="s">
        <v>176</v>
      </c>
      <c r="B1669" s="2">
        <v>0.76865000000000006</v>
      </c>
      <c r="C1669" s="2">
        <v>1.7799999999999999E-3</v>
      </c>
      <c r="D1669" s="2">
        <v>24.2636</v>
      </c>
      <c r="E1669" s="2">
        <v>3.57991E-2</v>
      </c>
      <c r="F1669" s="2">
        <v>-0.434616</v>
      </c>
      <c r="G1669" s="2">
        <v>0.33790999999999999</v>
      </c>
      <c r="H1669" s="2">
        <v>9.1841000000000006E-2</v>
      </c>
      <c r="I1669" s="2">
        <v>6.1892999999999997E-2</v>
      </c>
      <c r="J1669" s="2">
        <f t="shared" si="277"/>
        <v>0.43560209999999999</v>
      </c>
      <c r="K1669" s="2">
        <f t="shared" si="286"/>
        <v>43.105249118000003</v>
      </c>
      <c r="L1669" s="2">
        <f t="shared" si="278"/>
        <v>4178.7830418235189</v>
      </c>
      <c r="M1669" s="1">
        <f t="shared" si="279"/>
        <v>1.2711056569809424E+26</v>
      </c>
      <c r="N1669" s="2">
        <f t="shared" si="287"/>
        <v>4119.3728898303834</v>
      </c>
      <c r="O1669" s="2">
        <f t="shared" si="280"/>
        <v>43.074155532573791</v>
      </c>
      <c r="P1669" s="2">
        <f t="shared" si="281"/>
        <v>3.1093585426212655E-2</v>
      </c>
      <c r="Q1669" s="2">
        <f t="shared" si="282"/>
        <v>5.0952051868069252E-3</v>
      </c>
      <c r="R1669" s="2">
        <v>4925.0820913060106</v>
      </c>
      <c r="S1669" s="2">
        <f t="shared" si="283"/>
        <v>43.462067368588549</v>
      </c>
      <c r="T1669" s="2">
        <f t="shared" si="284"/>
        <v>-0.35681825058854599</v>
      </c>
      <c r="U1669" s="2">
        <f t="shared" si="285"/>
        <v>0.67098712923193604</v>
      </c>
    </row>
    <row r="1670" spans="1:21" x14ac:dyDescent="0.25">
      <c r="A1670">
        <v>1329196</v>
      </c>
      <c r="B1670" s="2">
        <v>0.76932</v>
      </c>
      <c r="C1670" s="2">
        <v>5.2100000000000002E-3</v>
      </c>
      <c r="D1670" s="2">
        <v>23.711400000000001</v>
      </c>
      <c r="E1670" s="2">
        <v>3.2772900000000001E-2</v>
      </c>
      <c r="F1670" s="2">
        <v>0.49328</v>
      </c>
      <c r="G1670" s="2">
        <v>0.28255000000000002</v>
      </c>
      <c r="H1670" s="2">
        <v>-7.2878999999999999E-2</v>
      </c>
      <c r="I1670" s="2">
        <v>4.6184000000000003E-2</v>
      </c>
      <c r="J1670" s="2">
        <f t="shared" si="277"/>
        <v>0.36150690000000002</v>
      </c>
      <c r="K1670" s="2">
        <f t="shared" si="286"/>
        <v>43.205023429999997</v>
      </c>
      <c r="L1670" s="2">
        <f t="shared" si="278"/>
        <v>4375.2682600949747</v>
      </c>
      <c r="M1670" s="1">
        <f t="shared" si="279"/>
        <v>1.2723876547960306E+26</v>
      </c>
      <c r="N1670" s="2">
        <f t="shared" si="287"/>
        <v>4123.5275618006426</v>
      </c>
      <c r="O1670" s="2">
        <f t="shared" si="280"/>
        <v>43.076344508740839</v>
      </c>
      <c r="P1670" s="2">
        <f t="shared" si="281"/>
        <v>0.12867892125915859</v>
      </c>
      <c r="Q1670" s="2">
        <f t="shared" si="282"/>
        <v>0.12670146630306359</v>
      </c>
      <c r="R1670" s="2">
        <v>4930.3306273587841</v>
      </c>
      <c r="S1670" s="2">
        <f t="shared" si="283"/>
        <v>43.464380219938711</v>
      </c>
      <c r="T1670" s="2">
        <f t="shared" si="284"/>
        <v>-0.25935678993871392</v>
      </c>
      <c r="U1670" s="2">
        <f t="shared" si="285"/>
        <v>0.51470935595495793</v>
      </c>
    </row>
    <row r="1671" spans="1:21" x14ac:dyDescent="0.25">
      <c r="A1671" t="s">
        <v>177</v>
      </c>
      <c r="B1671" s="2">
        <v>0.77309000000000005</v>
      </c>
      <c r="C1671" s="2">
        <v>1.7799999999999999E-3</v>
      </c>
      <c r="D1671" s="2">
        <v>23.7652</v>
      </c>
      <c r="E1671" s="2">
        <v>3.90982E-2</v>
      </c>
      <c r="F1671" s="2">
        <v>0.97441</v>
      </c>
      <c r="G1671" s="2">
        <v>0.38296999999999998</v>
      </c>
      <c r="H1671" s="2">
        <v>-0.13070699999999999</v>
      </c>
      <c r="I1671" s="2">
        <v>6.3467999999999997E-2</v>
      </c>
      <c r="J1671" s="2">
        <f t="shared" ref="J1671:J1707" si="288">PeakMagnitudeError+StretchError+ColorError</f>
        <v>0.48553619999999997</v>
      </c>
      <c r="K1671" s="2">
        <f t="shared" si="286"/>
        <v>43.51055118</v>
      </c>
      <c r="L1671" s="2">
        <f t="shared" ref="L1671:L1707" si="289">10^((ObservedDistanceModuli-25)/5)</f>
        <v>5036.2842744606105</v>
      </c>
      <c r="M1671" s="1">
        <f t="shared" ref="M1671:M1708" si="290">-(RedShift*Age*(-2*InitialTangentVelocity+UniverseAcceleration*Age))/(2+RedShift)*(1+RedShift)</f>
        <v>1.2796053602380163E+26</v>
      </c>
      <c r="N1671" s="2">
        <f t="shared" si="287"/>
        <v>4146.918552125645</v>
      </c>
      <c r="O1671" s="2">
        <f t="shared" ref="O1671:O1707" si="291">(LOG10(T2LuminousDistance)*5+25)</f>
        <v>43.08862752826721</v>
      </c>
      <c r="P1671" s="2">
        <f t="shared" ref="P1671:P1707" si="292">ObservedDistanceModuli-T2DistanceModuli</f>
        <v>0.42192365173279001</v>
      </c>
      <c r="Q1671" s="2">
        <f t="shared" ref="Q1671:Q1707" si="293">(ObservedDistanceModuli-T2DistanceModuli)^2/TotalError^2</f>
        <v>0.75513484781016649</v>
      </c>
      <c r="R1671" s="2">
        <v>4959.8854359008392</v>
      </c>
      <c r="S1671" s="2">
        <f t="shared" ref="S1671:S1707" si="294">(LOG10(ΛCDMLuminousDistance)*5+25)</f>
        <v>43.477358226069228</v>
      </c>
      <c r="T1671" s="2">
        <f t="shared" ref="T1671:T1707" si="295">ObservedDistanceModuli-ΛCDMDistanceModuli</f>
        <v>3.3192953930772262E-2</v>
      </c>
      <c r="U1671" s="2">
        <f t="shared" ref="U1671:U1707" si="296">(ObservedDistanceModuli-ΛCDMDistanceModuli)^2/TotalError^2</f>
        <v>4.6735681103055489E-3</v>
      </c>
    </row>
    <row r="1672" spans="1:21" x14ac:dyDescent="0.25">
      <c r="A1672">
        <v>1325358</v>
      </c>
      <c r="B1672" s="2">
        <v>0.77929000000000004</v>
      </c>
      <c r="C1672" s="2">
        <v>5.2199999999999998E-3</v>
      </c>
      <c r="D1672" s="2">
        <v>23.6798</v>
      </c>
      <c r="E1672" s="2">
        <v>4.46282E-2</v>
      </c>
      <c r="F1672" s="2">
        <v>0.16641</v>
      </c>
      <c r="G1672" s="2">
        <v>0.68852999999999998</v>
      </c>
      <c r="H1672" s="2">
        <v>5.2630000000000003E-3</v>
      </c>
      <c r="I1672" s="2">
        <v>7.5109999999999996E-2</v>
      </c>
      <c r="J1672" s="2">
        <f t="shared" si="288"/>
        <v>0.80826819999999999</v>
      </c>
      <c r="K1672" s="2">
        <f t="shared" si="286"/>
        <v>42.88078908</v>
      </c>
      <c r="L1672" s="2">
        <f t="shared" si="289"/>
        <v>3768.4071228149473</v>
      </c>
      <c r="M1672" s="1">
        <f t="shared" si="290"/>
        <v>1.2914903210078592E+26</v>
      </c>
      <c r="N1672" s="2">
        <f t="shared" si="287"/>
        <v>4185.4350868630263</v>
      </c>
      <c r="O1672" s="2">
        <f t="shared" si="291"/>
        <v>43.108703053584499</v>
      </c>
      <c r="P1672" s="2">
        <f t="shared" si="292"/>
        <v>-0.22791397358449927</v>
      </c>
      <c r="Q1672" s="2">
        <f t="shared" si="293"/>
        <v>7.9511678364511187E-2</v>
      </c>
      <c r="R1672" s="2">
        <v>5008.5710730749061</v>
      </c>
      <c r="S1672" s="2">
        <f t="shared" si="294"/>
        <v>43.498569204591632</v>
      </c>
      <c r="T1672" s="2">
        <f t="shared" si="295"/>
        <v>-0.61778012459163278</v>
      </c>
      <c r="U1672" s="2">
        <f t="shared" si="296"/>
        <v>0.58419371296396638</v>
      </c>
    </row>
    <row r="1673" spans="1:21" x14ac:dyDescent="0.25">
      <c r="A1673" t="s">
        <v>178</v>
      </c>
      <c r="B1673" s="2">
        <v>0.78807000000000005</v>
      </c>
      <c r="C1673" s="2">
        <v>1.0109999999999999E-2</v>
      </c>
      <c r="D1673" s="2">
        <v>23.696100000000001</v>
      </c>
      <c r="E1673" s="2">
        <v>3.06974E-2</v>
      </c>
      <c r="F1673" s="2">
        <v>1.3971100000000001</v>
      </c>
      <c r="G1673" s="2">
        <v>0.21328</v>
      </c>
      <c r="H1673" s="2">
        <v>-0.118113</v>
      </c>
      <c r="I1673" s="2">
        <v>4.8203000000000003E-2</v>
      </c>
      <c r="J1673" s="2">
        <f t="shared" si="288"/>
        <v>0.29218040000000001</v>
      </c>
      <c r="K1673" s="2">
        <f t="shared" si="286"/>
        <v>43.464168860000001</v>
      </c>
      <c r="L1673" s="2">
        <f t="shared" si="289"/>
        <v>4929.850757726902</v>
      </c>
      <c r="M1673" s="1">
        <f t="shared" si="290"/>
        <v>1.3083526484001774E+26</v>
      </c>
      <c r="N1673" s="2">
        <f t="shared" si="287"/>
        <v>4240.0821682742935</v>
      </c>
      <c r="O1673" s="2">
        <f t="shared" si="291"/>
        <v>43.136871364192835</v>
      </c>
      <c r="P1673" s="2">
        <f t="shared" si="292"/>
        <v>0.32729749580716572</v>
      </c>
      <c r="Q1673" s="2">
        <f t="shared" si="293"/>
        <v>1.2548251264305221</v>
      </c>
      <c r="R1673" s="2">
        <v>5077.6871312016692</v>
      </c>
      <c r="S1673" s="2">
        <f t="shared" si="294"/>
        <v>43.528329688499149</v>
      </c>
      <c r="T1673" s="2">
        <f t="shared" si="295"/>
        <v>-6.4160828499147726E-2</v>
      </c>
      <c r="U1673" s="2">
        <f t="shared" si="296"/>
        <v>4.8221172713430106E-2</v>
      </c>
    </row>
    <row r="1674" spans="1:21" x14ac:dyDescent="0.25">
      <c r="A1674" t="s">
        <v>179</v>
      </c>
      <c r="B1674" s="2">
        <v>0.78907000000000005</v>
      </c>
      <c r="C1674" s="2">
        <v>1.8E-3</v>
      </c>
      <c r="D1674" s="2">
        <v>23.938199999999998</v>
      </c>
      <c r="E1674" s="2">
        <v>4.0516799999999999E-2</v>
      </c>
      <c r="F1674" s="2">
        <v>0.82118000000000002</v>
      </c>
      <c r="G1674" s="2">
        <v>0.48127999999999999</v>
      </c>
      <c r="H1674" s="2">
        <v>-3.6025000000000001E-2</v>
      </c>
      <c r="I1674" s="2">
        <v>6.5631999999999996E-2</v>
      </c>
      <c r="J1674" s="2">
        <f t="shared" si="288"/>
        <v>0.58742879999999997</v>
      </c>
      <c r="K1674" s="2">
        <f t="shared" si="286"/>
        <v>43.364671709999996</v>
      </c>
      <c r="L1674" s="2">
        <f t="shared" si="289"/>
        <v>4709.0612795176721</v>
      </c>
      <c r="M1674" s="1">
        <f t="shared" si="290"/>
        <v>1.310275529713117E+26</v>
      </c>
      <c r="N1674" s="2">
        <f t="shared" si="287"/>
        <v>4246.3138022123394</v>
      </c>
      <c r="O1674" s="2">
        <f t="shared" si="291"/>
        <v>43.140060426697559</v>
      </c>
      <c r="P1674" s="2">
        <f t="shared" si="292"/>
        <v>0.22461128330243696</v>
      </c>
      <c r="Q1674" s="2">
        <f t="shared" si="293"/>
        <v>0.14620178277737569</v>
      </c>
      <c r="R1674" s="2">
        <v>5085.5717501545396</v>
      </c>
      <c r="S1674" s="2">
        <f t="shared" si="294"/>
        <v>43.53169892983216</v>
      </c>
      <c r="T1674" s="2">
        <f t="shared" si="295"/>
        <v>-0.16702721983216406</v>
      </c>
      <c r="U1674" s="2">
        <f t="shared" si="296"/>
        <v>8.0847023390101566E-2</v>
      </c>
    </row>
    <row r="1675" spans="1:21" x14ac:dyDescent="0.25">
      <c r="A1675">
        <v>1309749</v>
      </c>
      <c r="B1675" s="2">
        <v>0.78927999999999998</v>
      </c>
      <c r="C1675" s="2">
        <v>5.2199999999999998E-3</v>
      </c>
      <c r="D1675" s="2">
        <v>23.597899999999999</v>
      </c>
      <c r="E1675" s="2">
        <v>3.34804E-2</v>
      </c>
      <c r="F1675" s="2">
        <v>0.62966999999999995</v>
      </c>
      <c r="G1675" s="2">
        <v>0.32915</v>
      </c>
      <c r="H1675" s="2">
        <v>-0.13192699999999999</v>
      </c>
      <c r="I1675" s="2">
        <v>4.607E-2</v>
      </c>
      <c r="J1675" s="2">
        <f t="shared" si="288"/>
        <v>0.40870040000000002</v>
      </c>
      <c r="K1675" s="2">
        <f t="shared" si="286"/>
        <v>43.296392999999995</v>
      </c>
      <c r="L1675" s="2">
        <f t="shared" si="289"/>
        <v>4563.295575820337</v>
      </c>
      <c r="M1675" s="1">
        <f t="shared" si="290"/>
        <v>1.3106793954427215E+26</v>
      </c>
      <c r="N1675" s="2">
        <f t="shared" si="287"/>
        <v>4247.6226419051909</v>
      </c>
      <c r="O1675" s="2">
        <f t="shared" si="291"/>
        <v>43.140729635685091</v>
      </c>
      <c r="P1675" s="2">
        <f t="shared" si="292"/>
        <v>0.15566336431490413</v>
      </c>
      <c r="Q1675" s="2">
        <f t="shared" si="293"/>
        <v>0.14506501909473785</v>
      </c>
      <c r="R1675" s="2">
        <v>5087.2278470313058</v>
      </c>
      <c r="S1675" s="2">
        <f t="shared" si="294"/>
        <v>43.532405946356533</v>
      </c>
      <c r="T1675" s="2">
        <f t="shared" si="295"/>
        <v>-0.23601294635653858</v>
      </c>
      <c r="U1675" s="2">
        <f t="shared" si="296"/>
        <v>0.33347365353653002</v>
      </c>
    </row>
    <row r="1676" spans="1:21" x14ac:dyDescent="0.25">
      <c r="A1676" t="s">
        <v>180</v>
      </c>
      <c r="B1676" s="2">
        <v>0.79661999999999999</v>
      </c>
      <c r="C1676" s="2">
        <v>1.0109999999999999E-2</v>
      </c>
      <c r="D1676" s="2">
        <v>23.846299999999999</v>
      </c>
      <c r="E1676" s="2">
        <v>3.6534499999999998E-2</v>
      </c>
      <c r="F1676" s="2">
        <v>0.68862000000000001</v>
      </c>
      <c r="G1676" s="2">
        <v>0.26157000000000002</v>
      </c>
      <c r="H1676" s="2">
        <v>0.10489999999999999</v>
      </c>
      <c r="I1676" s="2">
        <v>6.0181999999999999E-2</v>
      </c>
      <c r="J1676" s="2">
        <f t="shared" si="288"/>
        <v>0.35828650000000001</v>
      </c>
      <c r="K1676" s="2">
        <f t="shared" si="286"/>
        <v>42.812190139999998</v>
      </c>
      <c r="L1676" s="2">
        <f t="shared" si="289"/>
        <v>3651.2202215705265</v>
      </c>
      <c r="M1676" s="1">
        <f t="shared" si="290"/>
        <v>1.3248086519210246E+26</v>
      </c>
      <c r="N1676" s="2">
        <f t="shared" si="287"/>
        <v>4293.4124436974544</v>
      </c>
      <c r="O1676" s="2">
        <f t="shared" si="291"/>
        <v>43.164013053412809</v>
      </c>
      <c r="P1676" s="2">
        <f t="shared" si="292"/>
        <v>-0.35182291341281058</v>
      </c>
      <c r="Q1676" s="2">
        <f t="shared" si="293"/>
        <v>0.9642449037234041</v>
      </c>
      <c r="R1676" s="2">
        <v>5145.1834347056765</v>
      </c>
      <c r="S1676" s="2">
        <f t="shared" si="294"/>
        <v>43.557004313626713</v>
      </c>
      <c r="T1676" s="2">
        <f t="shared" si="295"/>
        <v>-0.74481417362671465</v>
      </c>
      <c r="U1676" s="2">
        <f t="shared" si="296"/>
        <v>4.3215045644572774</v>
      </c>
    </row>
    <row r="1677" spans="1:21" x14ac:dyDescent="0.25">
      <c r="A1677" t="s">
        <v>181</v>
      </c>
      <c r="B1677" s="2">
        <v>0.79862999999999995</v>
      </c>
      <c r="C1677" s="2">
        <v>1.0109999999999999E-2</v>
      </c>
      <c r="D1677" s="2">
        <v>24.223199999999999</v>
      </c>
      <c r="E1677" s="2">
        <v>4.4766500000000001E-2</v>
      </c>
      <c r="F1677" s="2">
        <v>-1.02335</v>
      </c>
      <c r="G1677" s="2">
        <v>0.42081000000000002</v>
      </c>
      <c r="H1677" s="2">
        <v>-4.1492000000000001E-2</v>
      </c>
      <c r="I1677" s="2">
        <v>6.4723000000000003E-2</v>
      </c>
      <c r="J1677" s="2">
        <f t="shared" si="288"/>
        <v>0.53029950000000003</v>
      </c>
      <c r="K1677" s="2">
        <f t="shared" si="286"/>
        <v>43.39563751</v>
      </c>
      <c r="L1677" s="2">
        <f t="shared" si="289"/>
        <v>4776.6948929117661</v>
      </c>
      <c r="M1677" s="1">
        <f t="shared" si="290"/>
        <v>1.3286822922669121E+26</v>
      </c>
      <c r="N1677" s="2">
        <f t="shared" si="287"/>
        <v>4305.9660571112299</v>
      </c>
      <c r="O1677" s="2">
        <f t="shared" si="291"/>
        <v>43.170353010313107</v>
      </c>
      <c r="P1677" s="2">
        <f t="shared" si="292"/>
        <v>0.22528449968689301</v>
      </c>
      <c r="Q1677" s="2">
        <f t="shared" si="293"/>
        <v>0.18047630401626225</v>
      </c>
      <c r="R1677" s="2">
        <v>5161.0781160198167</v>
      </c>
      <c r="S1677" s="2">
        <f t="shared" si="294"/>
        <v>43.563702162138767</v>
      </c>
      <c r="T1677" s="2">
        <f t="shared" si="295"/>
        <v>-0.1680646521387672</v>
      </c>
      <c r="U1677" s="2">
        <f t="shared" si="296"/>
        <v>0.10044083779345772</v>
      </c>
    </row>
    <row r="1678" spans="1:21" x14ac:dyDescent="0.25">
      <c r="A1678" t="s">
        <v>182</v>
      </c>
      <c r="B1678" s="2">
        <v>0.83980999999999995</v>
      </c>
      <c r="C1678" s="2">
        <v>5.2300000000000003E-3</v>
      </c>
      <c r="D1678" s="2">
        <v>24.067799999999998</v>
      </c>
      <c r="E1678" s="2">
        <v>2.3699399999999999E-2</v>
      </c>
      <c r="F1678" s="2">
        <v>-0.230878</v>
      </c>
      <c r="G1678" s="2">
        <v>0.30215999999999998</v>
      </c>
      <c r="H1678" s="2">
        <v>-4.3250999999999998E-2</v>
      </c>
      <c r="I1678" s="2">
        <v>3.7644999999999998E-2</v>
      </c>
      <c r="J1678" s="2">
        <f t="shared" si="288"/>
        <v>0.36350439999999995</v>
      </c>
      <c r="K1678" s="2">
        <f t="shared" si="286"/>
        <v>43.362236564</v>
      </c>
      <c r="L1678" s="2">
        <f t="shared" si="289"/>
        <v>4703.7833748788471</v>
      </c>
      <c r="M1678" s="1">
        <f t="shared" si="290"/>
        <v>1.4084580355151719E+26</v>
      </c>
      <c r="N1678" s="2">
        <f t="shared" si="287"/>
        <v>4564.501633755177</v>
      </c>
      <c r="O1678" s="2">
        <f t="shared" si="291"/>
        <v>43.296966834296462</v>
      </c>
      <c r="P1678" s="2">
        <f t="shared" si="292"/>
        <v>6.5269729703537394E-2</v>
      </c>
      <c r="Q1678" s="2">
        <f t="shared" si="293"/>
        <v>3.2240686762238874E-2</v>
      </c>
      <c r="R1678" s="2">
        <v>5488.9501401903253</v>
      </c>
      <c r="S1678" s="2">
        <f t="shared" si="294"/>
        <v>43.697446429059688</v>
      </c>
      <c r="T1678" s="2">
        <f t="shared" si="295"/>
        <v>-0.33520986505968864</v>
      </c>
      <c r="U1678" s="2">
        <f t="shared" si="296"/>
        <v>0.85038235112023408</v>
      </c>
    </row>
    <row r="1679" spans="1:21" x14ac:dyDescent="0.25">
      <c r="A1679" t="s">
        <v>874</v>
      </c>
      <c r="B1679" s="2">
        <v>0.83980999999999995</v>
      </c>
      <c r="C1679" s="2">
        <v>1.6100000000000001E-3</v>
      </c>
      <c r="D1679" s="2">
        <v>23.892099999999999</v>
      </c>
      <c r="E1679" s="2">
        <v>9.5037700000000003E-2</v>
      </c>
      <c r="F1679" s="2">
        <v>0.25173000000000001</v>
      </c>
      <c r="G1679" s="2">
        <v>0.38186999999999999</v>
      </c>
      <c r="H1679" s="2">
        <v>-3.0019000000000001E-2</v>
      </c>
      <c r="I1679" s="2">
        <v>7.2202000000000002E-2</v>
      </c>
      <c r="J1679" s="2">
        <f t="shared" si="288"/>
        <v>0.54910970000000003</v>
      </c>
      <c r="K1679" s="2">
        <f t="shared" si="286"/>
        <v>43.216063779999999</v>
      </c>
      <c r="L1679" s="2">
        <f t="shared" si="289"/>
        <v>4397.5699470138061</v>
      </c>
      <c r="M1679" s="1">
        <f t="shared" si="290"/>
        <v>1.4084580355151719E+26</v>
      </c>
      <c r="N1679" s="2">
        <f t="shared" si="287"/>
        <v>4564.501633755177</v>
      </c>
      <c r="O1679" s="2">
        <f t="shared" si="291"/>
        <v>43.296966834296462</v>
      </c>
      <c r="P1679" s="2">
        <f t="shared" si="292"/>
        <v>-8.0903054296463495E-2</v>
      </c>
      <c r="Q1679" s="2">
        <f t="shared" si="293"/>
        <v>2.1707589693008171E-2</v>
      </c>
      <c r="R1679" s="2">
        <v>5488.9501401903253</v>
      </c>
      <c r="S1679" s="2">
        <f t="shared" si="294"/>
        <v>43.697446429059688</v>
      </c>
      <c r="T1679" s="2">
        <f t="shared" si="295"/>
        <v>-0.48138264905968953</v>
      </c>
      <c r="U1679" s="2">
        <f t="shared" si="296"/>
        <v>0.76853320089169963</v>
      </c>
    </row>
    <row r="1680" spans="1:21" x14ac:dyDescent="0.25">
      <c r="A1680" t="s">
        <v>875</v>
      </c>
      <c r="B1680" s="2">
        <v>0.85482000000000002</v>
      </c>
      <c r="C1680" s="2">
        <v>1.6299999999999999E-3</v>
      </c>
      <c r="D1680" s="2">
        <v>24.271599999999999</v>
      </c>
      <c r="E1680" s="2">
        <v>3.6320900000000003E-2</v>
      </c>
      <c r="F1680" s="2">
        <v>-0.82422499999999999</v>
      </c>
      <c r="G1680" s="2">
        <v>0.30158000000000001</v>
      </c>
      <c r="H1680" s="2">
        <v>-8.5946999999999996E-2</v>
      </c>
      <c r="I1680" s="2">
        <v>7.8963000000000005E-2</v>
      </c>
      <c r="J1680" s="2">
        <f t="shared" si="288"/>
        <v>0.41686390000000001</v>
      </c>
      <c r="K1680" s="2">
        <f t="shared" si="286"/>
        <v>43.612453035000001</v>
      </c>
      <c r="L1680" s="2">
        <f t="shared" si="289"/>
        <v>5278.2579074597425</v>
      </c>
      <c r="M1680" s="1">
        <f t="shared" si="290"/>
        <v>1.4377285385800314E+26</v>
      </c>
      <c r="N1680" s="2">
        <f t="shared" si="287"/>
        <v>4659.3608739252386</v>
      </c>
      <c r="O1680" s="2">
        <f t="shared" si="291"/>
        <v>43.341631742287177</v>
      </c>
      <c r="P1680" s="2">
        <f t="shared" si="292"/>
        <v>0.2708212927128244</v>
      </c>
      <c r="Q1680" s="2">
        <f t="shared" si="293"/>
        <v>0.42206276426741712</v>
      </c>
      <c r="R1680" s="2">
        <v>5609.4923889204983</v>
      </c>
      <c r="S1680" s="2">
        <f t="shared" si="294"/>
        <v>43.74461781549202</v>
      </c>
      <c r="T1680" s="2">
        <f t="shared" si="295"/>
        <v>-0.13216478049201896</v>
      </c>
      <c r="U1680" s="2">
        <f t="shared" si="296"/>
        <v>0.10051778348744868</v>
      </c>
    </row>
    <row r="1681" spans="1:21" x14ac:dyDescent="0.25">
      <c r="A1681" t="s">
        <v>183</v>
      </c>
      <c r="B1681" s="2">
        <v>0.93584999999999996</v>
      </c>
      <c r="C1681" s="2">
        <v>5.2500000000000003E-3</v>
      </c>
      <c r="D1681" s="2">
        <v>24.184899999999999</v>
      </c>
      <c r="E1681" s="2">
        <v>4.4167600000000001E-2</v>
      </c>
      <c r="F1681" s="2">
        <v>-2.741E-2</v>
      </c>
      <c r="G1681" s="2">
        <v>0.27383999999999997</v>
      </c>
      <c r="H1681" s="2">
        <v>-4.1768E-2</v>
      </c>
      <c r="I1681" s="2">
        <v>5.6612000000000003E-2</v>
      </c>
      <c r="J1681" s="2">
        <f t="shared" si="288"/>
        <v>0.37461959999999994</v>
      </c>
      <c r="K1681" s="2">
        <f t="shared" si="286"/>
        <v>43.504604569999998</v>
      </c>
      <c r="L1681" s="2">
        <f t="shared" si="289"/>
        <v>5022.5112013788757</v>
      </c>
      <c r="M1681" s="1">
        <f t="shared" si="290"/>
        <v>1.5974352521134446E+26</v>
      </c>
      <c r="N1681" s="2">
        <f t="shared" si="287"/>
        <v>5176.9350837797019</v>
      </c>
      <c r="O1681" s="2">
        <f t="shared" si="291"/>
        <v>43.570363595883762</v>
      </c>
      <c r="P1681" s="2">
        <f t="shared" si="292"/>
        <v>-6.5759025883764366E-2</v>
      </c>
      <c r="Q1681" s="2">
        <f t="shared" si="293"/>
        <v>3.0812699659866535E-2</v>
      </c>
      <c r="R1681" s="2">
        <v>6269.2898679982845</v>
      </c>
      <c r="S1681" s="2">
        <f t="shared" si="294"/>
        <v>43.986091752099405</v>
      </c>
      <c r="T1681" s="2">
        <f t="shared" si="295"/>
        <v>-0.48148718209940711</v>
      </c>
      <c r="U1681" s="2">
        <f t="shared" si="296"/>
        <v>1.651917935456827</v>
      </c>
    </row>
    <row r="1682" spans="1:21" x14ac:dyDescent="0.25">
      <c r="A1682" t="s">
        <v>184</v>
      </c>
      <c r="B1682" s="2">
        <v>0.97423000000000004</v>
      </c>
      <c r="C1682" s="2">
        <v>1.72E-3</v>
      </c>
      <c r="D1682" s="2">
        <v>24.582999999999998</v>
      </c>
      <c r="E1682" s="2">
        <v>3.227E-2</v>
      </c>
      <c r="F1682" s="2">
        <v>1.71255</v>
      </c>
      <c r="G1682" s="2">
        <v>0.29302</v>
      </c>
      <c r="H1682" s="2">
        <v>-5.8978000000000003E-2</v>
      </c>
      <c r="I1682" s="2">
        <v>4.2964000000000002E-2</v>
      </c>
      <c r="J1682" s="2">
        <f t="shared" si="288"/>
        <v>0.36825400000000003</v>
      </c>
      <c r="K1682" s="2">
        <f t="shared" si="286"/>
        <v>44.212345990000003</v>
      </c>
      <c r="L1682" s="2">
        <f t="shared" si="289"/>
        <v>6957.7560560428392</v>
      </c>
      <c r="M1682" s="1">
        <f t="shared" si="290"/>
        <v>1.6740324621147981E+26</v>
      </c>
      <c r="N1682" s="2">
        <f t="shared" si="287"/>
        <v>5425.1697357012854</v>
      </c>
      <c r="O1682" s="2">
        <f t="shared" si="291"/>
        <v>43.672066651888812</v>
      </c>
      <c r="P1682" s="2">
        <f t="shared" si="292"/>
        <v>0.54027933811119055</v>
      </c>
      <c r="Q1682" s="2">
        <f t="shared" si="293"/>
        <v>2.152493122676145</v>
      </c>
      <c r="R1682" s="2">
        <v>6586.8841858705046</v>
      </c>
      <c r="S1682" s="2">
        <f t="shared" si="294"/>
        <v>44.093400137551015</v>
      </c>
      <c r="T1682" s="2">
        <f t="shared" si="295"/>
        <v>0.11894585244898792</v>
      </c>
      <c r="U1682" s="2">
        <f t="shared" si="296"/>
        <v>0.10432866748533284</v>
      </c>
    </row>
    <row r="1683" spans="1:21" x14ac:dyDescent="0.25">
      <c r="A1683" t="s">
        <v>876</v>
      </c>
      <c r="B1683" s="2">
        <v>1.0124200000000001</v>
      </c>
      <c r="C1683" s="2">
        <v>1.75E-3</v>
      </c>
      <c r="D1683" s="2">
        <v>24.973400000000002</v>
      </c>
      <c r="E1683" s="2">
        <v>6.7300799999999994E-2</v>
      </c>
      <c r="F1683" s="2">
        <v>-0.184779</v>
      </c>
      <c r="G1683" s="2">
        <v>0.53466000000000002</v>
      </c>
      <c r="H1683" s="2">
        <v>1.7145000000000001E-2</v>
      </c>
      <c r="I1683" s="2">
        <v>9.7684000000000007E-2</v>
      </c>
      <c r="J1683" s="2">
        <f t="shared" si="288"/>
        <v>0.69964480000000007</v>
      </c>
      <c r="K1683" s="2">
        <f t="shared" si="286"/>
        <v>44.085573637000003</v>
      </c>
      <c r="L1683" s="2">
        <f t="shared" si="289"/>
        <v>6563.1862283285718</v>
      </c>
      <c r="M1683" s="1">
        <f t="shared" si="290"/>
        <v>1.7508260419058288E+26</v>
      </c>
      <c r="N1683" s="2">
        <f t="shared" si="287"/>
        <v>5674.0407787706354</v>
      </c>
      <c r="O1683" s="2">
        <f t="shared" si="291"/>
        <v>43.769462263512978</v>
      </c>
      <c r="P1683" s="2">
        <f t="shared" si="292"/>
        <v>0.31611137348702556</v>
      </c>
      <c r="Q1683" s="2">
        <f t="shared" si="293"/>
        <v>0.20413854838701886</v>
      </c>
      <c r="R1683" s="2">
        <v>6905.9681877315634</v>
      </c>
      <c r="S1683" s="2">
        <f t="shared" si="294"/>
        <v>44.196122867225839</v>
      </c>
      <c r="T1683" s="2">
        <f t="shared" si="295"/>
        <v>-0.11054923022583552</v>
      </c>
      <c r="U1683" s="2">
        <f t="shared" si="296"/>
        <v>2.4966417252157081E-2</v>
      </c>
    </row>
    <row r="1684" spans="1:21" x14ac:dyDescent="0.25">
      <c r="A1684" t="s">
        <v>186</v>
      </c>
      <c r="B1684" s="2">
        <v>1.0198799999999999</v>
      </c>
      <c r="C1684" s="2">
        <v>1.7600000000000001E-3</v>
      </c>
      <c r="D1684" s="2">
        <v>24.661300000000001</v>
      </c>
      <c r="E1684" s="2">
        <v>3.12342E-2</v>
      </c>
      <c r="F1684" s="2">
        <v>0.17305999999999999</v>
      </c>
      <c r="G1684" s="2">
        <v>0.28383000000000003</v>
      </c>
      <c r="H1684" s="2">
        <v>-0.15723799999999999</v>
      </c>
      <c r="I1684" s="2">
        <v>5.8389000000000003E-2</v>
      </c>
      <c r="J1684" s="2">
        <f t="shared" si="288"/>
        <v>0.37345320000000004</v>
      </c>
      <c r="K1684" s="2">
        <f t="shared" si="286"/>
        <v>44.371894760000004</v>
      </c>
      <c r="L1684" s="2">
        <f t="shared" si="289"/>
        <v>7488.2261509565833</v>
      </c>
      <c r="M1684" s="1">
        <f t="shared" si="290"/>
        <v>1.7658919944012499E+26</v>
      </c>
      <c r="N1684" s="2">
        <f t="shared" si="287"/>
        <v>5722.866205617147</v>
      </c>
      <c r="O1684" s="2">
        <f t="shared" si="291"/>
        <v>43.788067963473971</v>
      </c>
      <c r="P1684" s="2">
        <f t="shared" si="292"/>
        <v>0.58382679652603287</v>
      </c>
      <c r="Q1684" s="2">
        <f t="shared" si="293"/>
        <v>2.4439689192453917</v>
      </c>
      <c r="R1684" s="2">
        <v>6968.6439095975629</v>
      </c>
      <c r="S1684" s="2">
        <f t="shared" si="294"/>
        <v>44.215741365469377</v>
      </c>
      <c r="T1684" s="2">
        <f t="shared" si="295"/>
        <v>0.1561533945306266</v>
      </c>
      <c r="U1684" s="2">
        <f t="shared" si="296"/>
        <v>0.17483584982952424</v>
      </c>
    </row>
    <row r="1685" spans="1:21" x14ac:dyDescent="0.25">
      <c r="A1685" t="s">
        <v>187</v>
      </c>
      <c r="B1685" s="2">
        <v>1.02088</v>
      </c>
      <c r="C1685" s="2">
        <v>5.28E-3</v>
      </c>
      <c r="D1685" s="2">
        <v>24.6023</v>
      </c>
      <c r="E1685" s="2">
        <v>0.15908</v>
      </c>
      <c r="F1685" s="2">
        <v>0.2346</v>
      </c>
      <c r="G1685" s="2">
        <v>1.3655200000000001</v>
      </c>
      <c r="H1685" s="2">
        <v>-4.6351999999999997E-2</v>
      </c>
      <c r="I1685" s="2">
        <v>7.7617000000000005E-2</v>
      </c>
      <c r="J1685" s="2">
        <f t="shared" si="288"/>
        <v>1.602217</v>
      </c>
      <c r="K1685" s="2">
        <f t="shared" si="286"/>
        <v>43.974867959999997</v>
      </c>
      <c r="L1685" s="2">
        <f t="shared" si="289"/>
        <v>6236.9690939898746</v>
      </c>
      <c r="M1685" s="1">
        <f t="shared" si="290"/>
        <v>1.7679131529047324E+26</v>
      </c>
      <c r="N1685" s="2">
        <f t="shared" si="287"/>
        <v>5729.416334239083</v>
      </c>
      <c r="O1685" s="2">
        <f t="shared" si="291"/>
        <v>43.790551909374315</v>
      </c>
      <c r="P1685" s="2">
        <f t="shared" si="292"/>
        <v>0.18431605062568224</v>
      </c>
      <c r="Q1685" s="2">
        <f t="shared" si="293"/>
        <v>1.3233771797828264E-2</v>
      </c>
      <c r="R1685" s="2">
        <v>6977.0539404564779</v>
      </c>
      <c r="S1685" s="2">
        <f t="shared" si="294"/>
        <v>44.218360402879128</v>
      </c>
      <c r="T1685" s="2">
        <f t="shared" si="295"/>
        <v>-0.24349244287913052</v>
      </c>
      <c r="U1685" s="2">
        <f t="shared" si="296"/>
        <v>2.3095549669916504E-2</v>
      </c>
    </row>
    <row r="1686" spans="1:21" x14ac:dyDescent="0.25">
      <c r="A1686" t="s">
        <v>185</v>
      </c>
      <c r="B1686" s="2">
        <v>1.02789</v>
      </c>
      <c r="C1686" s="2">
        <v>1.7600000000000001E-3</v>
      </c>
      <c r="D1686" s="2">
        <v>24.727699999999999</v>
      </c>
      <c r="E1686" s="2">
        <v>6.4353099999999996E-2</v>
      </c>
      <c r="F1686" s="2">
        <v>1.99519</v>
      </c>
      <c r="G1686" s="2">
        <v>1.3668499999999999</v>
      </c>
      <c r="H1686" s="2">
        <v>-0.193715</v>
      </c>
      <c r="I1686" s="2">
        <v>6.5064999999999998E-2</v>
      </c>
      <c r="J1686" s="2">
        <f t="shared" si="288"/>
        <v>1.4962680999999998</v>
      </c>
      <c r="K1686" s="2">
        <f t="shared" si="286"/>
        <v>44.820320879999997</v>
      </c>
      <c r="L1686" s="2">
        <f t="shared" si="289"/>
        <v>9205.8559728160417</v>
      </c>
      <c r="M1686" s="1">
        <f t="shared" si="290"/>
        <v>1.7820919983925673E+26</v>
      </c>
      <c r="N1686" s="2">
        <f t="shared" si="287"/>
        <v>5775.3668430664993</v>
      </c>
      <c r="O1686" s="2">
        <f t="shared" si="291"/>
        <v>43.807897876032662</v>
      </c>
      <c r="P1686" s="2">
        <f t="shared" si="292"/>
        <v>1.012423003967335</v>
      </c>
      <c r="Q1686" s="2">
        <f t="shared" si="293"/>
        <v>0.45783097822113206</v>
      </c>
      <c r="R1686" s="2">
        <v>7036.0641035100252</v>
      </c>
      <c r="S1686" s="2">
        <f t="shared" si="294"/>
        <v>44.23664893766351</v>
      </c>
      <c r="T1686" s="2">
        <f t="shared" si="295"/>
        <v>0.58367194233648689</v>
      </c>
      <c r="U1686" s="2">
        <f t="shared" si="296"/>
        <v>0.15216641179285778</v>
      </c>
    </row>
    <row r="1687" spans="1:21" x14ac:dyDescent="0.25">
      <c r="A1687" t="s">
        <v>877</v>
      </c>
      <c r="B1687" s="2">
        <v>1.04817</v>
      </c>
      <c r="C1687" s="2">
        <v>1.7799999999999999E-3</v>
      </c>
      <c r="D1687" s="2">
        <v>24.803899999999999</v>
      </c>
      <c r="E1687" s="2">
        <v>8.0654699999999996E-2</v>
      </c>
      <c r="F1687" s="2">
        <v>-0.53054199999999996</v>
      </c>
      <c r="G1687" s="2">
        <v>1.4117200000000001</v>
      </c>
      <c r="H1687" s="2">
        <v>-0.194965</v>
      </c>
      <c r="I1687" s="2">
        <v>0.10051</v>
      </c>
      <c r="J1687" s="2">
        <f t="shared" si="288"/>
        <v>1.5928847000000002</v>
      </c>
      <c r="K1687" s="2">
        <f t="shared" si="286"/>
        <v>44.529150775999994</v>
      </c>
      <c r="L1687" s="2">
        <f t="shared" si="289"/>
        <v>8050.6353368464033</v>
      </c>
      <c r="M1687" s="1">
        <f t="shared" si="290"/>
        <v>1.823214310342496E+26</v>
      </c>
      <c r="N1687" s="2">
        <f t="shared" si="287"/>
        <v>5908.6351800323091</v>
      </c>
      <c r="O1687" s="2">
        <f t="shared" si="291"/>
        <v>43.857435879674895</v>
      </c>
      <c r="P1687" s="2">
        <f t="shared" si="292"/>
        <v>0.67171489632509918</v>
      </c>
      <c r="Q1687" s="2">
        <f t="shared" si="293"/>
        <v>0.17782846411004136</v>
      </c>
      <c r="R1687" s="2">
        <v>7207.3262035773296</v>
      </c>
      <c r="S1687" s="2">
        <f t="shared" si="294"/>
        <v>44.288870893360624</v>
      </c>
      <c r="T1687" s="2">
        <f t="shared" si="295"/>
        <v>0.24027988263937061</v>
      </c>
      <c r="U1687" s="2">
        <f t="shared" si="296"/>
        <v>2.2754439422648053E-2</v>
      </c>
    </row>
    <row r="1688" spans="1:21" x14ac:dyDescent="0.25">
      <c r="A1688" t="s">
        <v>188</v>
      </c>
      <c r="B1688" s="2">
        <v>1.1209199999999999</v>
      </c>
      <c r="C1688" s="2">
        <v>5.3E-3</v>
      </c>
      <c r="D1688" s="2">
        <v>24.860199999999999</v>
      </c>
      <c r="E1688" s="2">
        <v>3.1913700000000003E-2</v>
      </c>
      <c r="F1688" s="2">
        <v>0.59040000000000004</v>
      </c>
      <c r="G1688" s="2">
        <v>0.30512</v>
      </c>
      <c r="H1688" s="2">
        <v>-0.125109</v>
      </c>
      <c r="I1688" s="2">
        <v>5.2219000000000002E-2</v>
      </c>
      <c r="J1688" s="2">
        <f t="shared" si="288"/>
        <v>0.38925270000000001</v>
      </c>
      <c r="K1688" s="2">
        <f t="shared" si="286"/>
        <v>44.531579969999996</v>
      </c>
      <c r="L1688" s="2">
        <f t="shared" si="289"/>
        <v>8059.6465026641245</v>
      </c>
      <c r="M1688" s="1">
        <f t="shared" si="290"/>
        <v>1.9719479549444753E+26</v>
      </c>
      <c r="N1688" s="2">
        <f t="shared" si="287"/>
        <v>6390.6480953349483</v>
      </c>
      <c r="O1688" s="2">
        <f t="shared" si="291"/>
        <v>44.027724517673974</v>
      </c>
      <c r="P1688" s="2">
        <f t="shared" si="292"/>
        <v>0.50385545232602169</v>
      </c>
      <c r="Q1688" s="2">
        <f t="shared" si="293"/>
        <v>1.6755163019967299</v>
      </c>
      <c r="R1688" s="2">
        <v>7828.1347093973518</v>
      </c>
      <c r="S1688" s="2">
        <f t="shared" si="294"/>
        <v>44.468291452740594</v>
      </c>
      <c r="T1688" s="2">
        <f t="shared" si="295"/>
        <v>6.3288517259401544E-2</v>
      </c>
      <c r="U1688" s="2">
        <f t="shared" si="296"/>
        <v>2.6435441908640455E-2</v>
      </c>
    </row>
    <row r="1689" spans="1:21" x14ac:dyDescent="0.25">
      <c r="A1689" t="s">
        <v>878</v>
      </c>
      <c r="B1689" s="2">
        <v>1.2322500000000001</v>
      </c>
      <c r="C1689" s="2">
        <v>1.9300000000000001E-3</v>
      </c>
      <c r="D1689" s="2">
        <v>25.167400000000001</v>
      </c>
      <c r="E1689" s="2">
        <v>0.13478999999999999</v>
      </c>
      <c r="F1689" s="2">
        <v>-1.6344700000000001</v>
      </c>
      <c r="G1689" s="2">
        <v>1.4569000000000001</v>
      </c>
      <c r="H1689" s="2">
        <v>-5.0589000000000002E-2</v>
      </c>
      <c r="I1689" s="2">
        <v>0.1181</v>
      </c>
      <c r="J1689" s="2">
        <f t="shared" si="288"/>
        <v>1.7097900000000001</v>
      </c>
      <c r="K1689" s="2">
        <f t="shared" si="286"/>
        <v>44.278476479999995</v>
      </c>
      <c r="L1689" s="2">
        <f t="shared" si="289"/>
        <v>7172.9085847892038</v>
      </c>
      <c r="M1689" s="1">
        <f t="shared" si="290"/>
        <v>2.2030070837750879E+26</v>
      </c>
      <c r="N1689" s="2">
        <f t="shared" si="287"/>
        <v>7139.4597350481708</v>
      </c>
      <c r="O1689" s="2">
        <f t="shared" si="291"/>
        <v>44.268326743079143</v>
      </c>
      <c r="P1689" s="2">
        <f t="shared" si="292"/>
        <v>1.0149736920851637E-2</v>
      </c>
      <c r="Q1689" s="2">
        <f t="shared" si="293"/>
        <v>3.5239036518752817E-5</v>
      </c>
      <c r="R1689" s="2">
        <v>8796.405008829377</v>
      </c>
      <c r="S1689" s="2">
        <f t="shared" si="294"/>
        <v>44.721526085850755</v>
      </c>
      <c r="T1689" s="2">
        <f t="shared" si="295"/>
        <v>-0.44304960585076003</v>
      </c>
      <c r="U1689" s="2">
        <f t="shared" si="296"/>
        <v>6.714584810077899E-2</v>
      </c>
    </row>
    <row r="1690" spans="1:21" x14ac:dyDescent="0.25">
      <c r="A1690" t="s">
        <v>4</v>
      </c>
      <c r="B1690" s="2">
        <v>1.23597</v>
      </c>
      <c r="C1690" s="2">
        <v>1.9300000000000001E-3</v>
      </c>
      <c r="D1690" s="2">
        <v>25.7743</v>
      </c>
      <c r="E1690" s="2">
        <v>4.20658E-2</v>
      </c>
      <c r="F1690" s="2">
        <v>-0.135575</v>
      </c>
      <c r="G1690" s="2">
        <v>0.66286</v>
      </c>
      <c r="H1690" s="2">
        <v>4.4672000000000003E-2</v>
      </c>
      <c r="I1690" s="2">
        <v>4.5610999999999999E-2</v>
      </c>
      <c r="J1690" s="2">
        <f t="shared" si="288"/>
        <v>0.7505368</v>
      </c>
      <c r="K1690" s="2">
        <f t="shared" si="286"/>
        <v>44.807547114999998</v>
      </c>
      <c r="L1690" s="2">
        <f t="shared" si="289"/>
        <v>9151.8611609635336</v>
      </c>
      <c r="M1690" s="1">
        <f t="shared" si="290"/>
        <v>2.2107956144839594E+26</v>
      </c>
      <c r="N1690" s="2">
        <f t="shared" si="287"/>
        <v>7164.7006440768819</v>
      </c>
      <c r="O1690" s="2">
        <f t="shared" si="291"/>
        <v>44.275990246980484</v>
      </c>
      <c r="P1690" s="2">
        <f t="shared" si="292"/>
        <v>0.53155686801951418</v>
      </c>
      <c r="Q1690" s="2">
        <f t="shared" si="293"/>
        <v>0.50159764085477687</v>
      </c>
      <c r="R1690" s="2">
        <v>8829.1173566564903</v>
      </c>
      <c r="S1690" s="2">
        <f t="shared" si="294"/>
        <v>44.729586447506492</v>
      </c>
      <c r="T1690" s="2">
        <f t="shared" si="295"/>
        <v>7.7960667493506719E-2</v>
      </c>
      <c r="U1690" s="2">
        <f t="shared" si="296"/>
        <v>1.0789643992193666E-2</v>
      </c>
    </row>
    <row r="1691" spans="1:21" x14ac:dyDescent="0.25">
      <c r="A1691" t="s">
        <v>3</v>
      </c>
      <c r="B1691" s="2">
        <v>1.29911</v>
      </c>
      <c r="C1691" s="2">
        <v>5.3499999999999997E-3</v>
      </c>
      <c r="D1691" s="2">
        <v>25.439399999999999</v>
      </c>
      <c r="E1691" s="2">
        <v>4.0806200000000001E-2</v>
      </c>
      <c r="F1691" s="2">
        <v>0.62300999999999995</v>
      </c>
      <c r="G1691" s="2">
        <v>0.34804000000000002</v>
      </c>
      <c r="H1691" s="2">
        <v>-5.6717999999999998E-2</v>
      </c>
      <c r="I1691" s="2">
        <v>5.0217999999999999E-2</v>
      </c>
      <c r="J1691" s="2">
        <f t="shared" si="288"/>
        <v>0.43906420000000002</v>
      </c>
      <c r="K1691" s="2">
        <f t="shared" si="286"/>
        <v>44.90150981</v>
      </c>
      <c r="L1691" s="2">
        <f t="shared" si="289"/>
        <v>9556.568167632051</v>
      </c>
      <c r="M1691" s="1">
        <f t="shared" si="290"/>
        <v>2.3436246613606772E+26</v>
      </c>
      <c r="N1691" s="2">
        <f t="shared" si="287"/>
        <v>7595.1702684396387</v>
      </c>
      <c r="O1691" s="2">
        <f t="shared" si="291"/>
        <v>44.402687571583165</v>
      </c>
      <c r="P1691" s="2">
        <f t="shared" si="292"/>
        <v>0.49882223841683526</v>
      </c>
      <c r="Q1691" s="2">
        <f t="shared" si="293"/>
        <v>1.2907304592702393</v>
      </c>
      <c r="R1691" s="2">
        <v>9387.6907518782991</v>
      </c>
      <c r="S1691" s="2">
        <f t="shared" si="294"/>
        <v>44.862793873441419</v>
      </c>
      <c r="T1691" s="2">
        <f t="shared" si="295"/>
        <v>3.8715936558581632E-2</v>
      </c>
      <c r="U1691" s="2">
        <f t="shared" si="296"/>
        <v>7.7754133185946829E-3</v>
      </c>
    </row>
    <row r="1692" spans="1:21" x14ac:dyDescent="0.25">
      <c r="A1692" t="s">
        <v>879</v>
      </c>
      <c r="B1692" s="2">
        <v>1.3041</v>
      </c>
      <c r="C1692" s="2">
        <v>1.99E-3</v>
      </c>
      <c r="D1692" s="2">
        <v>25.328800000000001</v>
      </c>
      <c r="E1692" s="2">
        <v>8.5574800000000006E-2</v>
      </c>
      <c r="F1692" s="2">
        <v>-0.37250699999999998</v>
      </c>
      <c r="G1692" s="2">
        <v>0.50873999999999997</v>
      </c>
      <c r="H1692" s="2">
        <v>-8.1659999999999996E-2</v>
      </c>
      <c r="I1692" s="2">
        <v>7.9642000000000004E-2</v>
      </c>
      <c r="J1692" s="2">
        <f t="shared" si="288"/>
        <v>0.67395680000000002</v>
      </c>
      <c r="K1692" s="2">
        <f t="shared" si="286"/>
        <v>44.722637270999996</v>
      </c>
      <c r="L1692" s="2">
        <f t="shared" si="289"/>
        <v>8800.9074542123362</v>
      </c>
      <c r="M1692" s="1">
        <f t="shared" si="290"/>
        <v>2.3541721364928207E+26</v>
      </c>
      <c r="N1692" s="2">
        <f t="shared" si="287"/>
        <v>7629.3523074203395</v>
      </c>
      <c r="O1692" s="2">
        <f t="shared" si="291"/>
        <v>44.412438350814384</v>
      </c>
      <c r="P1692" s="2">
        <f t="shared" si="292"/>
        <v>0.31019892018561279</v>
      </c>
      <c r="Q1692" s="2">
        <f t="shared" si="293"/>
        <v>0.2118441347013065</v>
      </c>
      <c r="R1692" s="2">
        <v>9432.0985816109242</v>
      </c>
      <c r="S1692" s="2">
        <f t="shared" si="294"/>
        <v>44.873041656165604</v>
      </c>
      <c r="T1692" s="2">
        <f t="shared" si="295"/>
        <v>-0.15040438516560783</v>
      </c>
      <c r="U1692" s="2">
        <f t="shared" si="296"/>
        <v>4.9803157554560738E-2</v>
      </c>
    </row>
    <row r="1693" spans="1:21" x14ac:dyDescent="0.25">
      <c r="A1693" t="s">
        <v>880</v>
      </c>
      <c r="B1693" s="2">
        <v>1.3061100000000001</v>
      </c>
      <c r="C1693" s="2">
        <v>1.99E-3</v>
      </c>
      <c r="D1693" s="2">
        <v>26.269600000000001</v>
      </c>
      <c r="E1693" s="2">
        <v>0.19058</v>
      </c>
      <c r="F1693" s="2">
        <v>-1.61117</v>
      </c>
      <c r="G1693" s="2">
        <v>1.4374100000000001</v>
      </c>
      <c r="H1693" s="2">
        <v>9.4979999999999995E-2</v>
      </c>
      <c r="I1693" s="2">
        <v>5.3690000000000002E-2</v>
      </c>
      <c r="J1693" s="2">
        <f t="shared" si="288"/>
        <v>1.6816800000000001</v>
      </c>
      <c r="K1693" s="2">
        <f t="shared" si="286"/>
        <v>44.928470610000005</v>
      </c>
      <c r="L1693" s="2">
        <f t="shared" si="289"/>
        <v>9675.9612846721138</v>
      </c>
      <c r="M1693" s="1">
        <f t="shared" si="290"/>
        <v>2.3584227399845638E+26</v>
      </c>
      <c r="N1693" s="2">
        <f t="shared" si="287"/>
        <v>7643.1275751906778</v>
      </c>
      <c r="O1693" s="2">
        <f t="shared" si="291"/>
        <v>44.416355543338284</v>
      </c>
      <c r="P1693" s="2">
        <f t="shared" si="292"/>
        <v>0.51211506666172113</v>
      </c>
      <c r="Q1693" s="2">
        <f t="shared" si="293"/>
        <v>9.2736006078770583E-2</v>
      </c>
      <c r="R1693" s="2">
        <v>9449.9969748431122</v>
      </c>
      <c r="S1693" s="2">
        <f t="shared" si="294"/>
        <v>44.877158347409193</v>
      </c>
      <c r="T1693" s="2">
        <f t="shared" si="295"/>
        <v>5.1312262590812452E-2</v>
      </c>
      <c r="U1693" s="2">
        <f t="shared" si="296"/>
        <v>9.3101271397758858E-4</v>
      </c>
    </row>
    <row r="1694" spans="1:21" x14ac:dyDescent="0.25">
      <c r="A1694" t="s">
        <v>881</v>
      </c>
      <c r="B1694" s="2">
        <v>1.3131699999999999</v>
      </c>
      <c r="C1694" s="2">
        <v>1.99E-3</v>
      </c>
      <c r="D1694" s="2">
        <v>25.438500000000001</v>
      </c>
      <c r="E1694" s="2">
        <v>5.1524399999999998E-2</v>
      </c>
      <c r="F1694" s="2">
        <v>-0.44928099999999999</v>
      </c>
      <c r="G1694" s="2">
        <v>0.58250999999999997</v>
      </c>
      <c r="H1694" s="2">
        <v>-7.2436E-2</v>
      </c>
      <c r="I1694" s="2">
        <v>6.3184000000000004E-2</v>
      </c>
      <c r="J1694" s="2">
        <f t="shared" si="288"/>
        <v>0.69721840000000002</v>
      </c>
      <c r="K1694" s="2">
        <f t="shared" si="286"/>
        <v>44.792180373000001</v>
      </c>
      <c r="L1694" s="2">
        <f t="shared" si="289"/>
        <v>9087.3252954192485</v>
      </c>
      <c r="M1694" s="1">
        <f t="shared" si="290"/>
        <v>2.3733618806505793E+26</v>
      </c>
      <c r="N1694" s="2">
        <f t="shared" si="287"/>
        <v>7691.5420328865966</v>
      </c>
      <c r="O1694" s="2">
        <f t="shared" si="291"/>
        <v>44.430067088628277</v>
      </c>
      <c r="P1694" s="2">
        <f t="shared" si="292"/>
        <v>0.36211328437172341</v>
      </c>
      <c r="Q1694" s="2">
        <f t="shared" si="293"/>
        <v>0.26974365337965911</v>
      </c>
      <c r="R1694" s="2">
        <v>9512.9123257378778</v>
      </c>
      <c r="S1694" s="2">
        <f t="shared" si="294"/>
        <v>44.891567470791621</v>
      </c>
      <c r="T1694" s="2">
        <f t="shared" si="295"/>
        <v>-9.9387097791620249E-2</v>
      </c>
      <c r="U1694" s="2">
        <f t="shared" si="296"/>
        <v>2.0319936110258559E-2</v>
      </c>
    </row>
    <row r="1695" spans="1:21" x14ac:dyDescent="0.25">
      <c r="A1695" t="s">
        <v>882</v>
      </c>
      <c r="B1695" s="2">
        <v>1.3290999999999999</v>
      </c>
      <c r="C1695" s="2">
        <v>2.009E-2</v>
      </c>
      <c r="D1695" s="2">
        <v>25.329799999999999</v>
      </c>
      <c r="E1695" s="2">
        <v>7.93103E-2</v>
      </c>
      <c r="F1695" s="2">
        <v>0.96560000000000001</v>
      </c>
      <c r="G1695" s="2">
        <v>0.77532999999999996</v>
      </c>
      <c r="H1695" s="2">
        <v>-9.5730999999999997E-2</v>
      </c>
      <c r="I1695" s="2">
        <v>4.3541999999999997E-2</v>
      </c>
      <c r="J1695" s="2">
        <f t="shared" si="288"/>
        <v>0.89818229999999999</v>
      </c>
      <c r="K1695" s="2">
        <f t="shared" si="286"/>
        <v>44.964381230000001</v>
      </c>
      <c r="L1695" s="2">
        <f t="shared" si="289"/>
        <v>9837.3074769324412</v>
      </c>
      <c r="M1695" s="1">
        <f t="shared" si="290"/>
        <v>2.4071221650341968E+26</v>
      </c>
      <c r="N1695" s="2">
        <f t="shared" si="287"/>
        <v>7800.9516633756566</v>
      </c>
      <c r="O1695" s="2">
        <f t="shared" si="291"/>
        <v>44.460737934568826</v>
      </c>
      <c r="P1695" s="2">
        <f t="shared" si="292"/>
        <v>0.50364329543117492</v>
      </c>
      <c r="Q1695" s="2">
        <f t="shared" si="293"/>
        <v>0.31442504306588864</v>
      </c>
      <c r="R1695" s="2">
        <v>9655.1474064562262</v>
      </c>
      <c r="S1695" s="2">
        <f t="shared" si="294"/>
        <v>44.923794542996461</v>
      </c>
      <c r="T1695" s="2">
        <f t="shared" si="295"/>
        <v>4.0586687003539623E-2</v>
      </c>
      <c r="U1695" s="2">
        <f t="shared" si="296"/>
        <v>2.0419176345571038E-3</v>
      </c>
    </row>
    <row r="1696" spans="1:21" x14ac:dyDescent="0.25">
      <c r="A1696" t="s">
        <v>189</v>
      </c>
      <c r="B1696" s="2">
        <v>1.34101</v>
      </c>
      <c r="C1696" s="2">
        <v>5.3699999999999998E-3</v>
      </c>
      <c r="D1696" s="2">
        <v>25.545999999999999</v>
      </c>
      <c r="E1696" s="2">
        <v>4.97914E-2</v>
      </c>
      <c r="F1696" s="2">
        <v>0.88483000000000001</v>
      </c>
      <c r="G1696" s="2">
        <v>0.78176999999999996</v>
      </c>
      <c r="H1696" s="2">
        <v>3.4526000000000001E-2</v>
      </c>
      <c r="I1696" s="2">
        <v>4.1052999999999999E-2</v>
      </c>
      <c r="J1696" s="2">
        <f t="shared" si="288"/>
        <v>0.87261440000000001</v>
      </c>
      <c r="K1696" s="2">
        <f t="shared" si="286"/>
        <v>44.761003629999998</v>
      </c>
      <c r="L1696" s="2">
        <f t="shared" si="289"/>
        <v>8957.786886703936</v>
      </c>
      <c r="M1696" s="1">
        <f t="shared" si="290"/>
        <v>2.4324094895015098E+26</v>
      </c>
      <c r="N1696" s="2">
        <f t="shared" si="287"/>
        <v>7882.902300834392</v>
      </c>
      <c r="O1696" s="2">
        <f t="shared" si="291"/>
        <v>44.483430720172379</v>
      </c>
      <c r="P1696" s="2">
        <f t="shared" si="292"/>
        <v>0.27757290982761873</v>
      </c>
      <c r="Q1696" s="2">
        <f t="shared" si="293"/>
        <v>0.10118343185991842</v>
      </c>
      <c r="R1696" s="2">
        <v>9761.7348763748978</v>
      </c>
      <c r="S1696" s="2">
        <f t="shared" si="294"/>
        <v>44.947635041345912</v>
      </c>
      <c r="T1696" s="2">
        <f t="shared" si="295"/>
        <v>-0.18663141134591399</v>
      </c>
      <c r="U1696" s="2">
        <f t="shared" si="296"/>
        <v>4.5743009028702417E-2</v>
      </c>
    </row>
    <row r="1697" spans="1:21" x14ac:dyDescent="0.25">
      <c r="A1697" t="s">
        <v>883</v>
      </c>
      <c r="B1697" s="2">
        <v>1.3513599999999999</v>
      </c>
      <c r="C1697" s="2">
        <v>2.0200000000000001E-3</v>
      </c>
      <c r="D1697" s="2">
        <v>25.232299999999999</v>
      </c>
      <c r="E1697" s="2">
        <v>5.0091999999999998E-2</v>
      </c>
      <c r="F1697" s="2">
        <v>1.1715100000000001</v>
      </c>
      <c r="G1697" s="2">
        <v>0.63543000000000005</v>
      </c>
      <c r="H1697" s="2">
        <v>3.8809999999999999E-3</v>
      </c>
      <c r="I1697" s="2">
        <v>4.9048000000000001E-2</v>
      </c>
      <c r="J1697" s="2">
        <f t="shared" si="288"/>
        <v>0.73457000000000006</v>
      </c>
      <c r="K1697" s="2">
        <f t="shared" si="286"/>
        <v>44.585364439999999</v>
      </c>
      <c r="L1697" s="2">
        <f t="shared" si="289"/>
        <v>8261.7659583970508</v>
      </c>
      <c r="M1697" s="1">
        <f t="shared" si="290"/>
        <v>2.4544166202627512E+26</v>
      </c>
      <c r="N1697" s="2">
        <f t="shared" si="287"/>
        <v>7954.2225544599878</v>
      </c>
      <c r="O1697" s="2">
        <f t="shared" si="291"/>
        <v>44.502988690618253</v>
      </c>
      <c r="P1697" s="2">
        <f t="shared" si="292"/>
        <v>8.2375749381746743E-2</v>
      </c>
      <c r="Q1697" s="2">
        <f t="shared" si="293"/>
        <v>1.2575706168402654E-2</v>
      </c>
      <c r="R1697" s="2">
        <v>9854.5302758322741</v>
      </c>
      <c r="S1697" s="2">
        <f t="shared" si="294"/>
        <v>44.968179640552776</v>
      </c>
      <c r="T1697" s="2">
        <f t="shared" si="295"/>
        <v>-0.38281520055277696</v>
      </c>
      <c r="U1697" s="2">
        <f t="shared" si="296"/>
        <v>0.2715888729401002</v>
      </c>
    </row>
    <row r="1698" spans="1:21" x14ac:dyDescent="0.25">
      <c r="A1698" t="s">
        <v>884</v>
      </c>
      <c r="B1698" s="2">
        <v>1.35608</v>
      </c>
      <c r="C1698" s="2">
        <v>2.0300000000000001E-3</v>
      </c>
      <c r="D1698" s="2">
        <v>25.494499999999999</v>
      </c>
      <c r="E1698" s="2">
        <v>6.7783499999999997E-2</v>
      </c>
      <c r="F1698" s="2">
        <v>-0.70320499999999997</v>
      </c>
      <c r="G1698" s="2">
        <v>0.71101000000000003</v>
      </c>
      <c r="H1698" s="2">
        <v>-7.0879999999999999E-2</v>
      </c>
      <c r="I1698" s="2">
        <v>3.0131000000000002E-2</v>
      </c>
      <c r="J1698" s="2">
        <f t="shared" si="288"/>
        <v>0.80892450000000005</v>
      </c>
      <c r="K1698" s="2">
        <f t="shared" ref="K1698:K1707" si="297">PeakMagnitude+α*(Stretch-1)-β*Color-Mb</f>
        <v>44.805983264999995</v>
      </c>
      <c r="L1698" s="2">
        <f t="shared" si="289"/>
        <v>9145.2725505826784</v>
      </c>
      <c r="M1698" s="1">
        <f t="shared" si="290"/>
        <v>2.4644625225692129E+26</v>
      </c>
      <c r="N1698" s="2">
        <f t="shared" si="287"/>
        <v>7986.7791066142854</v>
      </c>
      <c r="O1698" s="2">
        <f t="shared" si="291"/>
        <v>44.511858365754996</v>
      </c>
      <c r="P1698" s="2">
        <f t="shared" si="292"/>
        <v>0.29412489924499852</v>
      </c>
      <c r="Q1698" s="2">
        <f t="shared" si="293"/>
        <v>0.13220491599085682</v>
      </c>
      <c r="R1698" s="2">
        <v>9896.9003326216916</v>
      </c>
      <c r="S1698" s="2">
        <f t="shared" si="294"/>
        <v>44.977495983481049</v>
      </c>
      <c r="T1698" s="2">
        <f t="shared" si="295"/>
        <v>-0.17151271848105409</v>
      </c>
      <c r="U1698" s="2">
        <f t="shared" si="296"/>
        <v>4.4954863450079596E-2</v>
      </c>
    </row>
    <row r="1699" spans="1:21" x14ac:dyDescent="0.25">
      <c r="A1699" t="s">
        <v>5</v>
      </c>
      <c r="B1699" s="2">
        <v>1.39103</v>
      </c>
      <c r="C1699" s="2">
        <v>5.3800000000000002E-3</v>
      </c>
      <c r="D1699" s="2">
        <v>25.7316</v>
      </c>
      <c r="E1699" s="2">
        <v>0.14426</v>
      </c>
      <c r="F1699" s="2">
        <v>0.83818999999999999</v>
      </c>
      <c r="G1699" s="2">
        <v>1.22285</v>
      </c>
      <c r="H1699" s="2">
        <v>0.11564000000000001</v>
      </c>
      <c r="I1699" s="2">
        <v>4.0722000000000001E-2</v>
      </c>
      <c r="J1699" s="2">
        <f t="shared" si="288"/>
        <v>1.407832</v>
      </c>
      <c r="K1699" s="2">
        <f t="shared" si="297"/>
        <v>44.685860730000002</v>
      </c>
      <c r="L1699" s="2">
        <f t="shared" si="289"/>
        <v>8653.1084342280465</v>
      </c>
      <c r="M1699" s="1">
        <f t="shared" si="290"/>
        <v>2.5390372297893247E+26</v>
      </c>
      <c r="N1699" s="2">
        <f t="shared" ref="N1699:N1708" si="298">M1699/Mpc</f>
        <v>8228.4592734064099</v>
      </c>
      <c r="O1699" s="2">
        <f t="shared" si="291"/>
        <v>44.576592619743678</v>
      </c>
      <c r="P1699" s="2">
        <f t="shared" si="292"/>
        <v>0.10926811025632333</v>
      </c>
      <c r="Q1699" s="2">
        <f t="shared" si="293"/>
        <v>6.024003277047601E-3</v>
      </c>
      <c r="R1699" s="2">
        <v>10211.630768703924</v>
      </c>
      <c r="S1699" s="2">
        <f t="shared" si="294"/>
        <v>45.045475516161723</v>
      </c>
      <c r="T1699" s="2">
        <f t="shared" si="295"/>
        <v>-0.35961478616172116</v>
      </c>
      <c r="U1699" s="2">
        <f t="shared" si="296"/>
        <v>6.5248933182068272E-2</v>
      </c>
    </row>
    <row r="1700" spans="1:21" x14ac:dyDescent="0.25">
      <c r="A1700" t="s">
        <v>885</v>
      </c>
      <c r="B1700" s="2">
        <v>1.4163300000000001</v>
      </c>
      <c r="C1700" s="2">
        <v>2.0799999999999998E-3</v>
      </c>
      <c r="D1700" s="2">
        <v>25.484300000000001</v>
      </c>
      <c r="E1700" s="2">
        <v>0.14313999999999999</v>
      </c>
      <c r="F1700" s="2">
        <v>0.5635</v>
      </c>
      <c r="G1700" s="2">
        <v>1.3913800000000001</v>
      </c>
      <c r="H1700" s="2">
        <v>0.11595</v>
      </c>
      <c r="I1700" s="2">
        <v>9.7701999999999997E-2</v>
      </c>
      <c r="J1700" s="2">
        <f t="shared" si="288"/>
        <v>1.6322220000000001</v>
      </c>
      <c r="K1700" s="2">
        <f t="shared" si="297"/>
        <v>44.397210999999999</v>
      </c>
      <c r="L1700" s="2">
        <f t="shared" si="289"/>
        <v>7576.0389709390101</v>
      </c>
      <c r="M1700" s="1">
        <f t="shared" si="290"/>
        <v>2.5932241941069601E+26</v>
      </c>
      <c r="N1700" s="2">
        <f t="shared" si="298"/>
        <v>8404.0672652097383</v>
      </c>
      <c r="O1700" s="2">
        <f t="shared" si="291"/>
        <v>44.622447598960214</v>
      </c>
      <c r="P1700" s="2">
        <f t="shared" si="292"/>
        <v>-0.22523659896021542</v>
      </c>
      <c r="Q1700" s="2">
        <f t="shared" si="293"/>
        <v>1.904230282813265E-2</v>
      </c>
      <c r="R1700" s="2">
        <v>10440.53458115932</v>
      </c>
      <c r="S1700" s="2">
        <f t="shared" si="294"/>
        <v>45.093613680928819</v>
      </c>
      <c r="T1700" s="2">
        <f t="shared" si="295"/>
        <v>-0.69640268092881996</v>
      </c>
      <c r="U1700" s="2">
        <f t="shared" si="296"/>
        <v>0.18203815041584934</v>
      </c>
    </row>
    <row r="1701" spans="1:21" x14ac:dyDescent="0.25">
      <c r="A1701" t="s">
        <v>886</v>
      </c>
      <c r="B1701" s="2">
        <v>1.5428999999999999</v>
      </c>
      <c r="C1701" s="2">
        <v>4.0059999999999998E-2</v>
      </c>
      <c r="D1701" s="2">
        <v>26.137599999999999</v>
      </c>
      <c r="E1701" s="2">
        <v>0.11558</v>
      </c>
      <c r="F1701" s="2">
        <v>2.3490600000000001</v>
      </c>
      <c r="G1701" s="2">
        <v>0.82442000000000004</v>
      </c>
      <c r="H1701" s="2">
        <v>0.13327</v>
      </c>
      <c r="I1701" s="2">
        <v>7.7060000000000003E-2</v>
      </c>
      <c r="J1701" s="2">
        <f t="shared" si="288"/>
        <v>1.0170600000000001</v>
      </c>
      <c r="K1701" s="2">
        <f t="shared" si="297"/>
        <v>45.25877672</v>
      </c>
      <c r="L1701" s="2">
        <f t="shared" si="289"/>
        <v>11265.626381683342</v>
      </c>
      <c r="M1701" s="1">
        <f t="shared" si="290"/>
        <v>2.8667336601712887E+26</v>
      </c>
      <c r="N1701" s="2">
        <f t="shared" si="298"/>
        <v>9290.4510787264062</v>
      </c>
      <c r="O1701" s="2">
        <f t="shared" si="291"/>
        <v>44.840184003900347</v>
      </c>
      <c r="P1701" s="2">
        <f t="shared" si="292"/>
        <v>0.41859271609965276</v>
      </c>
      <c r="Q1701" s="2">
        <f t="shared" si="293"/>
        <v>0.16939094285176717</v>
      </c>
      <c r="R1701" s="2">
        <v>11598.533332616778</v>
      </c>
      <c r="S1701" s="2">
        <f t="shared" si="294"/>
        <v>45.322015374659301</v>
      </c>
      <c r="T1701" s="2">
        <f t="shared" si="295"/>
        <v>-6.3238654659301119E-2</v>
      </c>
      <c r="U1701" s="2">
        <f t="shared" si="296"/>
        <v>3.8660912099318062E-3</v>
      </c>
    </row>
    <row r="1702" spans="1:21" x14ac:dyDescent="0.25">
      <c r="A1702" t="s">
        <v>195</v>
      </c>
      <c r="B1702" s="2">
        <v>1.54901</v>
      </c>
      <c r="C1702" s="2">
        <v>2.1299999999999999E-3</v>
      </c>
      <c r="D1702" s="2">
        <v>25.748000000000001</v>
      </c>
      <c r="E1702" s="2">
        <v>8.7498099999999995E-2</v>
      </c>
      <c r="F1702" s="2">
        <v>-0.51190999999999998</v>
      </c>
      <c r="G1702" s="2">
        <v>0.41103000000000001</v>
      </c>
      <c r="H1702" s="2">
        <v>-0.20185600000000001</v>
      </c>
      <c r="I1702" s="2">
        <v>7.6883000000000007E-2</v>
      </c>
      <c r="J1702" s="2">
        <f t="shared" si="288"/>
        <v>0.57541110000000006</v>
      </c>
      <c r="K1702" s="2">
        <f t="shared" si="297"/>
        <v>45.497558510000005</v>
      </c>
      <c r="L1702" s="2">
        <f t="shared" si="289"/>
        <v>12575.107373503193</v>
      </c>
      <c r="M1702" s="1">
        <f t="shared" si="290"/>
        <v>2.8800346772629931E+26</v>
      </c>
      <c r="N1702" s="2">
        <f t="shared" si="298"/>
        <v>9333.5567394665813</v>
      </c>
      <c r="O1702" s="2">
        <f t="shared" si="291"/>
        <v>44.850235859660842</v>
      </c>
      <c r="P1702" s="2">
        <f t="shared" si="292"/>
        <v>0.64732265033916292</v>
      </c>
      <c r="Q1702" s="2">
        <f t="shared" si="293"/>
        <v>1.2655669836890484</v>
      </c>
      <c r="R1702" s="2">
        <v>11654.95302951968</v>
      </c>
      <c r="S1702" s="2">
        <f t="shared" si="294"/>
        <v>45.332552638076834</v>
      </c>
      <c r="T1702" s="2">
        <f t="shared" si="295"/>
        <v>0.16500587192317084</v>
      </c>
      <c r="U1702" s="2">
        <f t="shared" si="296"/>
        <v>8.2232279253249246E-2</v>
      </c>
    </row>
    <row r="1703" spans="1:21" x14ac:dyDescent="0.25">
      <c r="A1703" t="s">
        <v>887</v>
      </c>
      <c r="B1703" s="2">
        <v>1.6150500000000001</v>
      </c>
      <c r="C1703" s="2">
        <v>5.45E-3</v>
      </c>
      <c r="D1703" s="2">
        <v>25.9969</v>
      </c>
      <c r="E1703" s="2">
        <v>6.8913299999999997E-2</v>
      </c>
      <c r="F1703" s="2">
        <v>0.94408000000000003</v>
      </c>
      <c r="G1703" s="2">
        <v>1.0896600000000001</v>
      </c>
      <c r="H1703" s="2">
        <v>6.3905000000000003E-2</v>
      </c>
      <c r="I1703" s="2">
        <v>4.3928000000000002E-2</v>
      </c>
      <c r="J1703" s="2">
        <f t="shared" si="288"/>
        <v>1.2025013</v>
      </c>
      <c r="K1703" s="2">
        <f t="shared" si="297"/>
        <v>45.128657109999999</v>
      </c>
      <c r="L1703" s="2">
        <f t="shared" si="289"/>
        <v>10610.39182484676</v>
      </c>
      <c r="M1703" s="1">
        <f t="shared" si="290"/>
        <v>3.0243415774037713E+26</v>
      </c>
      <c r="N1703" s="2">
        <f t="shared" si="298"/>
        <v>9801.2235529927639</v>
      </c>
      <c r="O1703" s="2">
        <f t="shared" si="291"/>
        <v>44.956401474964352</v>
      </c>
      <c r="P1703" s="2">
        <f t="shared" si="292"/>
        <v>0.172255635035647</v>
      </c>
      <c r="Q1703" s="2">
        <f t="shared" si="293"/>
        <v>2.0519924893792237E-2</v>
      </c>
      <c r="R1703" s="2">
        <v>12267.657915845937</v>
      </c>
      <c r="S1703" s="2">
        <f t="shared" si="294"/>
        <v>45.443808285797509</v>
      </c>
      <c r="T1703" s="2">
        <f t="shared" si="295"/>
        <v>-0.31515117579751006</v>
      </c>
      <c r="U1703" s="2">
        <f t="shared" si="296"/>
        <v>6.8685767340483789E-2</v>
      </c>
    </row>
    <row r="1704" spans="1:21" x14ac:dyDescent="0.25">
      <c r="A1704" t="s">
        <v>888</v>
      </c>
      <c r="B1704" s="2">
        <v>1.69706</v>
      </c>
      <c r="C1704" s="2">
        <v>4.0059999999999998E-2</v>
      </c>
      <c r="D1704" s="2">
        <v>25.699000000000002</v>
      </c>
      <c r="E1704" s="2">
        <v>8.8221800000000003E-2</v>
      </c>
      <c r="F1704" s="2">
        <v>0.99124000000000001</v>
      </c>
      <c r="G1704" s="2">
        <v>0.95298000000000005</v>
      </c>
      <c r="H1704" s="2">
        <v>-0.16442200000000001</v>
      </c>
      <c r="I1704" s="2">
        <v>9.9435999999999997E-2</v>
      </c>
      <c r="J1704" s="2">
        <f t="shared" si="288"/>
        <v>1.1406378000000001</v>
      </c>
      <c r="K1704" s="2">
        <f t="shared" si="297"/>
        <v>45.552353140000001</v>
      </c>
      <c r="L1704" s="2">
        <f t="shared" si="289"/>
        <v>12896.46334195344</v>
      </c>
      <c r="M1704" s="1">
        <f t="shared" si="290"/>
        <v>3.204870501005314E+26</v>
      </c>
      <c r="N1704" s="2">
        <f t="shared" si="298"/>
        <v>10386.277950029096</v>
      </c>
      <c r="O1704" s="2">
        <f t="shared" si="291"/>
        <v>45.082299703440697</v>
      </c>
      <c r="P1704" s="2">
        <f t="shared" si="292"/>
        <v>0.47005343655930432</v>
      </c>
      <c r="Q1704" s="2">
        <f t="shared" si="293"/>
        <v>0.16982395265001754</v>
      </c>
      <c r="R1704" s="2">
        <v>13035.614294144947</v>
      </c>
      <c r="S1704" s="2">
        <f t="shared" si="294"/>
        <v>45.575657509041221</v>
      </c>
      <c r="T1704" s="2">
        <f t="shared" si="295"/>
        <v>-2.3304369041220241E-2</v>
      </c>
      <c r="U1704" s="2">
        <f t="shared" si="296"/>
        <v>4.1742569470517161E-4</v>
      </c>
    </row>
    <row r="1705" spans="1:21" x14ac:dyDescent="0.25">
      <c r="A1705" t="s">
        <v>889</v>
      </c>
      <c r="B1705" s="2">
        <v>1.8011900000000001</v>
      </c>
      <c r="C1705" s="2">
        <v>2.0140000000000002E-2</v>
      </c>
      <c r="D1705" s="2">
        <v>26.1937</v>
      </c>
      <c r="E1705" s="2">
        <v>8.0336099999999994E-2</v>
      </c>
      <c r="F1705" s="2">
        <v>-0.54453600000000002</v>
      </c>
      <c r="G1705" s="2">
        <v>0.70360999999999996</v>
      </c>
      <c r="H1705" s="2">
        <v>-2.4483000000000001E-2</v>
      </c>
      <c r="I1705" s="2">
        <v>8.6305999999999994E-2</v>
      </c>
      <c r="J1705" s="2">
        <f t="shared" si="288"/>
        <v>0.87025209999999997</v>
      </c>
      <c r="K1705" s="2">
        <f t="shared" si="297"/>
        <v>45.383284998000001</v>
      </c>
      <c r="L1705" s="2">
        <f t="shared" si="289"/>
        <v>11930.454797410117</v>
      </c>
      <c r="M1705" s="1">
        <f t="shared" si="290"/>
        <v>3.4360675703135805E+26</v>
      </c>
      <c r="N1705" s="2">
        <f t="shared" si="298"/>
        <v>11135.536624385692</v>
      </c>
      <c r="O1705" s="2">
        <f t="shared" si="291"/>
        <v>45.233555753187972</v>
      </c>
      <c r="P1705" s="2">
        <f t="shared" si="292"/>
        <v>0.14972924481202909</v>
      </c>
      <c r="Q1705" s="2">
        <f t="shared" si="293"/>
        <v>2.9602140009922166E-2</v>
      </c>
      <c r="R1705" s="2">
        <v>14021.332932943518</v>
      </c>
      <c r="S1705" s="2">
        <f t="shared" si="294"/>
        <v>45.733946508205079</v>
      </c>
      <c r="T1705" s="2">
        <f t="shared" si="295"/>
        <v>-0.35066151020507874</v>
      </c>
      <c r="U1705" s="2">
        <f t="shared" si="296"/>
        <v>0.1623626151537306</v>
      </c>
    </row>
    <row r="1706" spans="1:21" x14ac:dyDescent="0.25">
      <c r="A1706" t="s">
        <v>890</v>
      </c>
      <c r="B1706" s="2">
        <v>1.9116500000000001</v>
      </c>
      <c r="C1706" s="2">
        <v>2.63E-3</v>
      </c>
      <c r="D1706" s="2">
        <v>26.280200000000001</v>
      </c>
      <c r="E1706" s="2">
        <v>0.17033000000000001</v>
      </c>
      <c r="F1706" s="2">
        <v>-1.6539200000000001</v>
      </c>
      <c r="G1706" s="2">
        <v>0.77302000000000004</v>
      </c>
      <c r="H1706" s="2">
        <v>6.3709000000000002E-2</v>
      </c>
      <c r="I1706" s="2">
        <v>0.14865999999999999</v>
      </c>
      <c r="J1706" s="2">
        <f t="shared" si="288"/>
        <v>1.0920099999999999</v>
      </c>
      <c r="K1706" s="2">
        <f t="shared" si="297"/>
        <v>45.030664590000001</v>
      </c>
      <c r="L1706" s="2">
        <f t="shared" si="289"/>
        <v>10142.217458825236</v>
      </c>
      <c r="M1706" s="1">
        <f t="shared" si="290"/>
        <v>3.6835514505162057E+26</v>
      </c>
      <c r="N1706" s="2">
        <f t="shared" si="298"/>
        <v>11937.577258205331</v>
      </c>
      <c r="O1706" s="2">
        <f t="shared" si="291"/>
        <v>45.384580976447467</v>
      </c>
      <c r="P1706" s="2">
        <f t="shared" si="292"/>
        <v>-0.35391638644746592</v>
      </c>
      <c r="Q1706" s="2">
        <f t="shared" si="293"/>
        <v>0.10503840329502633</v>
      </c>
      <c r="R1706" s="2">
        <v>15079.087258987138</v>
      </c>
      <c r="S1706" s="2">
        <f t="shared" si="294"/>
        <v>45.891875271865693</v>
      </c>
      <c r="T1706" s="2">
        <f t="shared" si="295"/>
        <v>-0.86121068186569261</v>
      </c>
      <c r="U1706" s="2">
        <f t="shared" si="296"/>
        <v>0.62196448261169701</v>
      </c>
    </row>
    <row r="1707" spans="1:21" x14ac:dyDescent="0.25">
      <c r="A1707" t="s">
        <v>891</v>
      </c>
      <c r="B1707" s="2">
        <v>2.2613699999999999</v>
      </c>
      <c r="C1707" s="2">
        <v>2.018E-2</v>
      </c>
      <c r="D1707" s="2">
        <v>26.809699999999999</v>
      </c>
      <c r="E1707" s="2">
        <v>7.1009600000000006E-2</v>
      </c>
      <c r="F1707" s="2">
        <v>3.023E-2</v>
      </c>
      <c r="G1707" s="2">
        <v>1.18197</v>
      </c>
      <c r="H1707" s="2">
        <v>0.11885</v>
      </c>
      <c r="I1707" s="2">
        <v>0.13128999999999999</v>
      </c>
      <c r="J1707" s="2">
        <f t="shared" si="288"/>
        <v>1.3842695999999999</v>
      </c>
      <c r="K1707" s="2">
        <f t="shared" si="297"/>
        <v>45.635143310000004</v>
      </c>
      <c r="L1707" s="2">
        <f t="shared" si="289"/>
        <v>13397.651045758394</v>
      </c>
      <c r="M1707" s="1">
        <f>-(RedShift*Age*(-2*InitialTangentVelocity+UniverseAcceleration*Age))/(2+RedShift)*(1+RedShift)</f>
        <v>4.4802436560059635E+26</v>
      </c>
      <c r="N1707" s="2">
        <f t="shared" si="298"/>
        <v>14519.480859066176</v>
      </c>
      <c r="O1707" s="2">
        <f t="shared" si="291"/>
        <v>45.809755442676618</v>
      </c>
      <c r="P1707" s="2">
        <f t="shared" si="292"/>
        <v>-0.17461213267661435</v>
      </c>
      <c r="Q1707" s="2">
        <f t="shared" si="293"/>
        <v>1.5911366181111344E-2</v>
      </c>
      <c r="R1707" s="2">
        <v>18500.748890961448</v>
      </c>
      <c r="S1707" s="2">
        <f t="shared" si="294"/>
        <v>46.335946542725708</v>
      </c>
      <c r="T1707" s="2">
        <f t="shared" si="295"/>
        <v>-0.70080323272570411</v>
      </c>
      <c r="U1707" s="2">
        <f t="shared" si="296"/>
        <v>0.25630131247998911</v>
      </c>
    </row>
    <row r="1708" spans="1:21" x14ac:dyDescent="0.25">
      <c r="A1708" t="s">
        <v>914</v>
      </c>
      <c r="B1708" s="2">
        <v>3</v>
      </c>
      <c r="M1708" s="1">
        <f t="shared" si="290"/>
        <v>6.2128436004690232E+26</v>
      </c>
      <c r="N1708" s="2">
        <f t="shared" si="298"/>
        <v>20134.454878688342</v>
      </c>
      <c r="Q1708" s="2">
        <f>SUM(Q7:Q1707)</f>
        <v>1785.2575412373965</v>
      </c>
      <c r="R1708" s="2">
        <v>26018.3</v>
      </c>
      <c r="U1708" s="2">
        <f>SUM(U7:U1707)</f>
        <v>2803.8760442529633</v>
      </c>
    </row>
    <row r="1709" spans="1:21" x14ac:dyDescent="0.25">
      <c r="Q1709" s="2">
        <f>Q1708/(COUNT(Q7:Q1707)-1)</f>
        <v>1.0501514948455273</v>
      </c>
      <c r="U1709" s="2">
        <f>U1708/(COUNT(U7:U1707)-3)</f>
        <v>1.6512815337178819</v>
      </c>
    </row>
  </sheetData>
  <sortState xmlns:xlrd2="http://schemas.microsoft.com/office/spreadsheetml/2017/richdata2" ref="A2:O478">
    <sortCondition ref="B2:B478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"/>
  <sheetViews>
    <sheetView zoomScale="110" zoomScaleNormal="110" workbookViewId="0">
      <selection activeCell="M10" sqref="M10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459-316D-412B-98F8-527418E8C421}">
  <dimension ref="A1:G250"/>
  <sheetViews>
    <sheetView workbookViewId="0"/>
  </sheetViews>
  <sheetFormatPr defaultRowHeight="15" x14ac:dyDescent="0.25"/>
  <cols>
    <col min="1" max="1" width="9.140625" style="6"/>
    <col min="2" max="2" width="10.85546875" style="2" customWidth="1"/>
    <col min="5" max="5" width="9.140625" style="2"/>
  </cols>
  <sheetData>
    <row r="1" spans="1:7" x14ac:dyDescent="0.25">
      <c r="A1" s="6">
        <v>3000</v>
      </c>
      <c r="B1" s="2">
        <v>1.0829044000000001</v>
      </c>
      <c r="C1">
        <f>LOG10(B1)</f>
        <v>3.4590118319625177E-2</v>
      </c>
      <c r="E1" s="2">
        <v>3000</v>
      </c>
      <c r="F1" s="1">
        <v>1.0829044000000001</v>
      </c>
      <c r="G1">
        <f t="shared" ref="G1:G64" si="0">LOG10(F1)</f>
        <v>3.4590118319625177E-2</v>
      </c>
    </row>
    <row r="2" spans="1:7" x14ac:dyDescent="0.25">
      <c r="A2" s="6">
        <v>2987.9517999999998</v>
      </c>
      <c r="B2" s="2">
        <v>1.0799277</v>
      </c>
      <c r="C2">
        <f t="shared" ref="C2:C65" si="1">LOG10(B2)</f>
        <v>3.3394680910931888E-2</v>
      </c>
      <c r="E2" s="2">
        <v>2987.9517999999998</v>
      </c>
      <c r="F2" s="1">
        <v>1.0828009000000001</v>
      </c>
      <c r="G2">
        <f t="shared" si="0"/>
        <v>3.4548608074522834E-2</v>
      </c>
    </row>
    <row r="3" spans="1:7" x14ac:dyDescent="0.25">
      <c r="A3" s="6">
        <v>2975.9036000000001</v>
      </c>
      <c r="B3" s="2">
        <v>1.0795197000000001</v>
      </c>
      <c r="C3">
        <f t="shared" si="1"/>
        <v>3.3230572120206137E-2</v>
      </c>
      <c r="E3" s="2">
        <v>2975.9036000000001</v>
      </c>
      <c r="F3" s="1">
        <v>1.082786</v>
      </c>
      <c r="G3">
        <f t="shared" si="0"/>
        <v>3.4542631876772027E-2</v>
      </c>
    </row>
    <row r="4" spans="1:7" x14ac:dyDescent="0.25">
      <c r="A4" s="6">
        <v>2963.8553999999999</v>
      </c>
      <c r="B4" s="2">
        <v>1.0790571</v>
      </c>
      <c r="C4">
        <f t="shared" si="1"/>
        <v>3.3044426665104251E-2</v>
      </c>
      <c r="E4" s="2">
        <v>2963.8553999999999</v>
      </c>
      <c r="F4" s="1">
        <v>1.0827688</v>
      </c>
      <c r="G4">
        <f t="shared" si="0"/>
        <v>3.453573307643789E-2</v>
      </c>
    </row>
    <row r="5" spans="1:7" x14ac:dyDescent="0.25">
      <c r="A5" s="6">
        <v>2951.8072000000002</v>
      </c>
      <c r="B5" s="2">
        <v>1.0785316</v>
      </c>
      <c r="C5">
        <f t="shared" si="1"/>
        <v>3.2832874060334936E-2</v>
      </c>
      <c r="E5" s="2">
        <v>2951.8072000000002</v>
      </c>
      <c r="F5" s="1">
        <v>1.0827488999999999</v>
      </c>
      <c r="G5">
        <f t="shared" si="0"/>
        <v>3.4527751188143795E-2</v>
      </c>
    </row>
    <row r="6" spans="1:7" x14ac:dyDescent="0.25">
      <c r="A6" s="6">
        <v>2939.759</v>
      </c>
      <c r="B6" s="2">
        <v>1.0779350999999999</v>
      </c>
      <c r="C6">
        <f t="shared" si="1"/>
        <v>3.2592613763190156E-2</v>
      </c>
      <c r="E6" s="2">
        <v>2939.759</v>
      </c>
      <c r="F6" s="1">
        <v>1.0827259</v>
      </c>
      <c r="G6">
        <f t="shared" si="0"/>
        <v>3.4518525707353989E-2</v>
      </c>
    </row>
    <row r="7" spans="1:7" x14ac:dyDescent="0.25">
      <c r="A7" s="6">
        <v>2927.7107999999998</v>
      </c>
      <c r="B7" s="2">
        <v>1.0772591</v>
      </c>
      <c r="C7">
        <f t="shared" si="1"/>
        <v>3.2320171419577291E-2</v>
      </c>
      <c r="E7" s="2">
        <v>2927.7107999999998</v>
      </c>
      <c r="F7" s="1">
        <v>1.0826994000000001</v>
      </c>
      <c r="G7">
        <f t="shared" si="0"/>
        <v>3.4507896106073375E-2</v>
      </c>
    </row>
    <row r="8" spans="1:7" x14ac:dyDescent="0.25">
      <c r="A8" s="6">
        <v>2915.6626999999999</v>
      </c>
      <c r="B8" s="2">
        <v>1.0764944000000001</v>
      </c>
      <c r="C8">
        <f t="shared" si="1"/>
        <v>3.2011774934773564E-2</v>
      </c>
      <c r="E8" s="2">
        <v>2915.6626999999999</v>
      </c>
      <c r="F8" s="1">
        <v>1.0826688</v>
      </c>
      <c r="G8">
        <f t="shared" si="0"/>
        <v>3.4495621601305849E-2</v>
      </c>
    </row>
    <row r="9" spans="1:7" x14ac:dyDescent="0.25">
      <c r="A9" s="6">
        <v>2903.6145000000001</v>
      </c>
      <c r="B9" s="2">
        <v>1.0756311999999999</v>
      </c>
      <c r="C9">
        <f t="shared" si="1"/>
        <v>3.1663390977181106E-2</v>
      </c>
      <c r="E9" s="2">
        <v>2903.6145000000001</v>
      </c>
      <c r="F9" s="1">
        <v>1.0826334</v>
      </c>
      <c r="G9">
        <f t="shared" si="0"/>
        <v>3.4481421251201599E-2</v>
      </c>
    </row>
    <row r="10" spans="1:7" x14ac:dyDescent="0.25">
      <c r="A10" s="6">
        <v>2891.5663</v>
      </c>
      <c r="B10" s="2">
        <v>1.0746591999999999</v>
      </c>
      <c r="C10">
        <f t="shared" si="1"/>
        <v>3.1270760972264632E-2</v>
      </c>
      <c r="E10" s="2">
        <v>2891.5663</v>
      </c>
      <c r="F10" s="1">
        <v>1.0825925999999999</v>
      </c>
      <c r="G10">
        <f t="shared" si="0"/>
        <v>3.4465054170015823E-2</v>
      </c>
    </row>
    <row r="11" spans="1:7" x14ac:dyDescent="0.25">
      <c r="A11" s="6">
        <v>2879.5180999999998</v>
      </c>
      <c r="B11" s="2">
        <v>1.0735678</v>
      </c>
      <c r="C11">
        <f t="shared" si="1"/>
        <v>3.0829477031293878E-2</v>
      </c>
      <c r="E11" s="2">
        <v>2879.5180999999998</v>
      </c>
      <c r="F11" s="1">
        <v>1.0825456</v>
      </c>
      <c r="G11">
        <f t="shared" si="0"/>
        <v>3.4446199169764463E-2</v>
      </c>
    </row>
    <row r="12" spans="1:7" x14ac:dyDescent="0.25">
      <c r="A12" s="6">
        <v>2867.4699000000001</v>
      </c>
      <c r="B12" s="2">
        <v>1.0723465999999999</v>
      </c>
      <c r="C12">
        <f t="shared" si="1"/>
        <v>3.0335179142661109E-2</v>
      </c>
      <c r="E12" s="2">
        <v>2867.4699000000001</v>
      </c>
      <c r="F12" s="1">
        <v>1.0824914999999999</v>
      </c>
      <c r="G12">
        <f t="shared" si="0"/>
        <v>3.4424494847491292E-2</v>
      </c>
    </row>
    <row r="13" spans="1:7" x14ac:dyDescent="0.25">
      <c r="A13" s="6">
        <v>2855.4216999999999</v>
      </c>
      <c r="B13" s="2">
        <v>1.0709853</v>
      </c>
      <c r="C13">
        <f t="shared" si="1"/>
        <v>2.9783509886293528E-2</v>
      </c>
      <c r="E13" s="2">
        <v>2855.4216999999999</v>
      </c>
      <c r="F13" s="1">
        <v>1.0824293</v>
      </c>
      <c r="G13">
        <f t="shared" si="0"/>
        <v>3.4399539554178231E-2</v>
      </c>
    </row>
    <row r="14" spans="1:7" x14ac:dyDescent="0.25">
      <c r="A14" s="6">
        <v>2843.3735000000001</v>
      </c>
      <c r="B14" s="2">
        <v>1.0694741999999999</v>
      </c>
      <c r="C14">
        <f t="shared" si="1"/>
        <v>2.9170312112049523E-2</v>
      </c>
      <c r="E14" s="2">
        <v>2843.3735000000001</v>
      </c>
      <c r="F14" s="1">
        <v>1.0823579999999999</v>
      </c>
      <c r="G14">
        <f t="shared" si="0"/>
        <v>3.437093148116252E-2</v>
      </c>
    </row>
    <row r="15" spans="1:7" x14ac:dyDescent="0.25">
      <c r="A15" s="6">
        <v>2831.3253</v>
      </c>
      <c r="B15" s="2">
        <v>1.0678048</v>
      </c>
      <c r="C15">
        <f t="shared" si="1"/>
        <v>2.8491868768404142E-2</v>
      </c>
      <c r="E15" s="2">
        <v>2831.3253</v>
      </c>
      <c r="F15" s="1">
        <v>1.0822765999999999</v>
      </c>
      <c r="G15">
        <f t="shared" si="0"/>
        <v>3.433826862818623E-2</v>
      </c>
    </row>
    <row r="16" spans="1:7" x14ac:dyDescent="0.25">
      <c r="A16" s="6">
        <v>2819.2770999999998</v>
      </c>
      <c r="B16" s="2">
        <v>1.0659704999999999</v>
      </c>
      <c r="C16">
        <f t="shared" si="1"/>
        <v>2.7745186055945715E-2</v>
      </c>
      <c r="E16" s="2">
        <v>2819.2770999999998</v>
      </c>
      <c r="F16" s="1">
        <v>1.0821841000000001</v>
      </c>
      <c r="G16">
        <f t="shared" si="0"/>
        <v>3.4301148767705111E-2</v>
      </c>
    </row>
    <row r="17" spans="1:7" x14ac:dyDescent="0.25">
      <c r="A17" s="6">
        <v>2807.2289000000001</v>
      </c>
      <c r="B17" s="2">
        <v>1.0639666000000001</v>
      </c>
      <c r="C17">
        <f t="shared" si="1"/>
        <v>2.6927994816764157E-2</v>
      </c>
      <c r="E17" s="2">
        <v>2807.2289000000001</v>
      </c>
      <c r="F17" s="1">
        <v>1.0820795000000001</v>
      </c>
      <c r="G17">
        <f t="shared" si="0"/>
        <v>3.4259169405447709E-2</v>
      </c>
    </row>
    <row r="18" spans="1:7" x14ac:dyDescent="0.25">
      <c r="A18" s="6">
        <v>2795.1806999999999</v>
      </c>
      <c r="B18" s="2">
        <v>1.0617913999999999</v>
      </c>
      <c r="C18">
        <f t="shared" si="1"/>
        <v>2.6039203442819528E-2</v>
      </c>
      <c r="E18" s="2">
        <v>2795.1806999999999</v>
      </c>
      <c r="F18" s="1">
        <v>1.0819618</v>
      </c>
      <c r="G18">
        <f t="shared" si="0"/>
        <v>3.4211927737212947E-2</v>
      </c>
    </row>
    <row r="19" spans="1:7" x14ac:dyDescent="0.25">
      <c r="A19" s="6">
        <v>2783.1325000000002</v>
      </c>
      <c r="B19" s="2">
        <v>1.0594465</v>
      </c>
      <c r="C19">
        <f t="shared" si="1"/>
        <v>2.5079030568826533E-2</v>
      </c>
      <c r="E19" s="2">
        <v>2783.1325000000002</v>
      </c>
      <c r="F19" s="1">
        <v>1.0818302</v>
      </c>
      <c r="G19">
        <f t="shared" si="0"/>
        <v>3.4159100890742547E-2</v>
      </c>
    </row>
    <row r="20" spans="1:7" x14ac:dyDescent="0.25">
      <c r="A20" s="6">
        <v>2771.0843</v>
      </c>
      <c r="B20" s="2">
        <v>1.0569375999999999</v>
      </c>
      <c r="C20">
        <f t="shared" si="1"/>
        <v>2.4049347973816165E-2</v>
      </c>
      <c r="E20" s="2">
        <v>2771.0843</v>
      </c>
      <c r="F20" s="1">
        <v>1.0816840999999999</v>
      </c>
      <c r="G20">
        <f t="shared" si="0"/>
        <v>3.4100445929319337E-2</v>
      </c>
    </row>
    <row r="21" spans="1:7" x14ac:dyDescent="0.25">
      <c r="A21" s="6">
        <v>2759.0360999999998</v>
      </c>
      <c r="B21" s="2">
        <v>1.0542745</v>
      </c>
      <c r="C21">
        <f t="shared" si="1"/>
        <v>2.2953702256190266E-2</v>
      </c>
      <c r="E21" s="2">
        <v>2759.0360999999998</v>
      </c>
      <c r="F21" s="1">
        <v>1.0815231999999999</v>
      </c>
      <c r="G21">
        <f t="shared" si="0"/>
        <v>3.4035840024682178E-2</v>
      </c>
    </row>
    <row r="22" spans="1:7" x14ac:dyDescent="0.25">
      <c r="A22" s="6">
        <v>2746.9879999999998</v>
      </c>
      <c r="B22" s="2">
        <v>1.0514714000000001</v>
      </c>
      <c r="C22">
        <f t="shared" si="1"/>
        <v>2.1797464382203022E-2</v>
      </c>
      <c r="E22" s="2">
        <v>2746.9879999999998</v>
      </c>
      <c r="F22" s="1">
        <v>1.0813470999999999</v>
      </c>
      <c r="G22">
        <f t="shared" si="0"/>
        <v>3.396511987245468E-2</v>
      </c>
    </row>
    <row r="23" spans="1:7" x14ac:dyDescent="0.25">
      <c r="A23" s="6">
        <v>2734.9398000000001</v>
      </c>
      <c r="B23" s="2">
        <v>1.0485473999999999</v>
      </c>
      <c r="C23">
        <f t="shared" si="1"/>
        <v>2.0588067698974484E-2</v>
      </c>
      <c r="E23" s="2">
        <v>2734.9398000000001</v>
      </c>
      <c r="F23" s="1">
        <v>1.0811557999999999</v>
      </c>
      <c r="G23">
        <f t="shared" si="0"/>
        <v>3.3888282486844869E-2</v>
      </c>
    </row>
    <row r="24" spans="1:7" x14ac:dyDescent="0.25">
      <c r="A24" s="6">
        <v>2722.8915999999999</v>
      </c>
      <c r="B24" s="2">
        <v>1.0455255999999999</v>
      </c>
      <c r="C24">
        <f t="shared" si="1"/>
        <v>1.933467111124456E-2</v>
      </c>
      <c r="E24" s="2">
        <v>2722.8915999999999</v>
      </c>
      <c r="F24" s="1">
        <v>1.0809496000000001</v>
      </c>
      <c r="G24">
        <f t="shared" si="0"/>
        <v>3.3805445153900902E-2</v>
      </c>
    </row>
    <row r="25" spans="1:7" x14ac:dyDescent="0.25">
      <c r="A25" s="6">
        <v>2710.8434000000002</v>
      </c>
      <c r="B25" s="2">
        <v>1.0424331</v>
      </c>
      <c r="C25">
        <f t="shared" si="1"/>
        <v>1.8048192918576782E-2</v>
      </c>
      <c r="E25" s="2">
        <v>2710.8434000000002</v>
      </c>
      <c r="F25" s="1">
        <v>1.0807287999999999</v>
      </c>
      <c r="G25">
        <f t="shared" si="0"/>
        <v>3.3716724998360856E-2</v>
      </c>
    </row>
    <row r="26" spans="1:7" x14ac:dyDescent="0.25">
      <c r="A26" s="6">
        <v>2698.7952</v>
      </c>
      <c r="B26" s="2">
        <v>1.0393000999999999</v>
      </c>
      <c r="C26">
        <f t="shared" si="1"/>
        <v>1.674096907346851E-2</v>
      </c>
      <c r="E26" s="2">
        <v>2698.7952</v>
      </c>
      <c r="F26" s="1">
        <v>1.0804940000000001</v>
      </c>
      <c r="G26">
        <f t="shared" si="0"/>
        <v>3.3622359581938238E-2</v>
      </c>
    </row>
    <row r="27" spans="1:7" x14ac:dyDescent="0.25">
      <c r="A27" s="6">
        <v>2686.7469999999998</v>
      </c>
      <c r="B27" s="2">
        <v>1.0361590000000001</v>
      </c>
      <c r="C27">
        <f t="shared" si="1"/>
        <v>1.5426403598622618E-2</v>
      </c>
      <c r="E27" s="2">
        <v>2686.7469999999998</v>
      </c>
      <c r="F27" s="1">
        <v>1.0802457999999999</v>
      </c>
      <c r="G27">
        <f t="shared" si="0"/>
        <v>3.3522586447863933E-2</v>
      </c>
    </row>
    <row r="28" spans="1:7" x14ac:dyDescent="0.25">
      <c r="A28" s="6">
        <v>2674.6988000000001</v>
      </c>
      <c r="B28" s="2">
        <v>1.0330429999999999</v>
      </c>
      <c r="C28">
        <f t="shared" si="1"/>
        <v>1.4118399229256349E-2</v>
      </c>
      <c r="E28" s="2">
        <v>2674.6988000000001</v>
      </c>
      <c r="F28" s="1">
        <v>1.0799851</v>
      </c>
      <c r="G28">
        <f t="shared" si="0"/>
        <v>3.3417763790265828E-2</v>
      </c>
    </row>
    <row r="29" spans="1:7" x14ac:dyDescent="0.25">
      <c r="A29" s="6">
        <v>2662.6505999999999</v>
      </c>
      <c r="B29" s="2">
        <v>1.0299855</v>
      </c>
      <c r="C29">
        <f t="shared" si="1"/>
        <v>1.2831110807780498E-2</v>
      </c>
      <c r="E29" s="2">
        <v>2662.6505999999999</v>
      </c>
      <c r="F29" s="1">
        <v>1.0797125999999999</v>
      </c>
      <c r="G29">
        <f t="shared" si="0"/>
        <v>3.3308169519783701E-2</v>
      </c>
    </row>
    <row r="30" spans="1:7" x14ac:dyDescent="0.25">
      <c r="A30" s="6">
        <v>2650.6024000000002</v>
      </c>
      <c r="B30" s="2">
        <v>1.0270181</v>
      </c>
      <c r="C30">
        <f t="shared" si="1"/>
        <v>1.1578097600057112E-2</v>
      </c>
      <c r="E30" s="2">
        <v>2650.6024000000002</v>
      </c>
      <c r="F30" s="1">
        <v>1.0794291</v>
      </c>
      <c r="G30">
        <f t="shared" si="0"/>
        <v>3.3194121899539901E-2</v>
      </c>
    </row>
    <row r="31" spans="1:7" x14ac:dyDescent="0.25">
      <c r="A31" s="6">
        <v>2638.5542</v>
      </c>
      <c r="B31" s="2">
        <v>1.0241699</v>
      </c>
      <c r="C31">
        <f t="shared" si="1"/>
        <v>1.0372007920952829E-2</v>
      </c>
      <c r="E31" s="2">
        <v>2638.5542</v>
      </c>
      <c r="F31" s="1">
        <v>1.0791356000000001</v>
      </c>
      <c r="G31">
        <f t="shared" si="0"/>
        <v>3.3076019874408016E-2</v>
      </c>
    </row>
    <row r="32" spans="1:7" x14ac:dyDescent="0.25">
      <c r="A32" s="6">
        <v>2626.5059999999999</v>
      </c>
      <c r="B32" s="2">
        <v>1.0214662999999999</v>
      </c>
      <c r="C32">
        <f t="shared" si="1"/>
        <v>9.2240430531782287E-3</v>
      </c>
      <c r="E32" s="2">
        <v>2626.5059999999999</v>
      </c>
      <c r="F32" s="1">
        <v>1.0788329000000001</v>
      </c>
      <c r="G32">
        <f t="shared" si="0"/>
        <v>3.2954182191852116E-2</v>
      </c>
    </row>
    <row r="33" spans="1:7" x14ac:dyDescent="0.25">
      <c r="A33" s="6">
        <v>2614.4578000000001</v>
      </c>
      <c r="B33" s="2">
        <v>1.0189284000000001</v>
      </c>
      <c r="C33">
        <f t="shared" si="1"/>
        <v>8.1436672474303109E-3</v>
      </c>
      <c r="E33" s="2">
        <v>2614.4578000000001</v>
      </c>
      <c r="F33" s="1">
        <v>1.0785217</v>
      </c>
      <c r="G33">
        <f t="shared" si="0"/>
        <v>3.2828887589188512E-2</v>
      </c>
    </row>
    <row r="34" spans="1:7" x14ac:dyDescent="0.25">
      <c r="A34" s="6">
        <v>2602.4096</v>
      </c>
      <c r="B34" s="2">
        <v>1.0165717999999999</v>
      </c>
      <c r="C34">
        <f t="shared" si="1"/>
        <v>7.1380580774291422E-3</v>
      </c>
      <c r="E34" s="2">
        <v>2602.4096</v>
      </c>
      <c r="F34" s="1">
        <v>1.0782027999999999</v>
      </c>
      <c r="G34">
        <f t="shared" si="0"/>
        <v>3.2700455319523709E-2</v>
      </c>
    </row>
    <row r="35" spans="1:7" x14ac:dyDescent="0.25">
      <c r="A35" s="6">
        <v>2590.3613999999998</v>
      </c>
      <c r="B35" s="2">
        <v>1.0144073</v>
      </c>
      <c r="C35">
        <f t="shared" si="1"/>
        <v>6.212365871165402E-3</v>
      </c>
      <c r="E35" s="2">
        <v>2590.3613999999998</v>
      </c>
      <c r="F35" s="1">
        <v>1.077877</v>
      </c>
      <c r="G35">
        <f t="shared" si="0"/>
        <v>3.2569204942537684E-2</v>
      </c>
    </row>
    <row r="36" spans="1:7" x14ac:dyDescent="0.25">
      <c r="A36" s="6">
        <v>2578.3132999999998</v>
      </c>
      <c r="B36" s="2">
        <v>1.0124401000000001</v>
      </c>
      <c r="C36">
        <f t="shared" si="1"/>
        <v>5.3693380506528755E-3</v>
      </c>
      <c r="E36" s="2">
        <v>2578.3132999999998</v>
      </c>
      <c r="F36" s="1">
        <v>1.0775447</v>
      </c>
      <c r="G36">
        <f t="shared" si="0"/>
        <v>3.2435295130383707E-2</v>
      </c>
    </row>
    <row r="37" spans="1:7" x14ac:dyDescent="0.25">
      <c r="A37" s="6">
        <v>2566.2651000000001</v>
      </c>
      <c r="B37" s="2">
        <v>1.0106705</v>
      </c>
      <c r="C37">
        <f t="shared" si="1"/>
        <v>4.609589462342409E-3</v>
      </c>
      <c r="E37" s="2">
        <v>2566.2651000000001</v>
      </c>
      <c r="F37" s="1">
        <v>1.0772067000000001</v>
      </c>
      <c r="G37">
        <f t="shared" si="0"/>
        <v>3.2299045968566469E-2</v>
      </c>
    </row>
    <row r="38" spans="1:7" x14ac:dyDescent="0.25">
      <c r="A38" s="6">
        <v>2554.2168999999999</v>
      </c>
      <c r="B38" s="2">
        <v>1.0090946000000001</v>
      </c>
      <c r="C38">
        <f t="shared" si="1"/>
        <v>3.931882126064744E-3</v>
      </c>
      <c r="E38" s="2">
        <v>2554.2168999999999</v>
      </c>
      <c r="F38" s="1">
        <v>1.0768633999999999</v>
      </c>
      <c r="G38">
        <f t="shared" si="0"/>
        <v>3.2160616586068877E-2</v>
      </c>
    </row>
    <row r="39" spans="1:7" x14ac:dyDescent="0.25">
      <c r="A39" s="6">
        <v>2542.1687000000002</v>
      </c>
      <c r="B39" s="2">
        <v>1.0077043999999999</v>
      </c>
      <c r="C39">
        <f t="shared" si="1"/>
        <v>3.3331548514413541E-3</v>
      </c>
      <c r="E39" s="2">
        <v>2542.1687000000002</v>
      </c>
      <c r="F39" s="1">
        <v>1.0765152</v>
      </c>
      <c r="G39">
        <f t="shared" si="0"/>
        <v>3.2020166281680557E-2</v>
      </c>
    </row>
    <row r="40" spans="1:7" x14ac:dyDescent="0.25">
      <c r="A40" s="6">
        <v>2530.1205</v>
      </c>
      <c r="B40" s="2">
        <v>1.0064891</v>
      </c>
      <c r="C40">
        <f t="shared" si="1"/>
        <v>2.8090759604054868E-3</v>
      </c>
      <c r="E40" s="2">
        <v>2530.1205</v>
      </c>
      <c r="F40" s="1">
        <v>1.0761624000000001</v>
      </c>
      <c r="G40">
        <f t="shared" si="0"/>
        <v>3.1877814176017136E-2</v>
      </c>
    </row>
    <row r="41" spans="1:7" x14ac:dyDescent="0.25">
      <c r="A41" s="6">
        <v>2518.0722999999998</v>
      </c>
      <c r="B41" s="2">
        <v>1.0054358999999999</v>
      </c>
      <c r="C41">
        <f t="shared" si="1"/>
        <v>2.3543880469684593E-3</v>
      </c>
      <c r="E41" s="2">
        <v>2518.0722999999998</v>
      </c>
      <c r="F41" s="1">
        <v>1.0758053999999999</v>
      </c>
      <c r="G41">
        <f t="shared" si="0"/>
        <v>3.1733719890348136E-2</v>
      </c>
    </row>
    <row r="42" spans="1:7" x14ac:dyDescent="0.25">
      <c r="A42" s="6">
        <v>2506.0241000000001</v>
      </c>
      <c r="B42" s="2">
        <v>1.0045305</v>
      </c>
      <c r="C42">
        <f t="shared" si="1"/>
        <v>1.9631275258865065E-3</v>
      </c>
      <c r="E42" s="2">
        <v>2506.0241000000001</v>
      </c>
      <c r="F42" s="1">
        <v>1.0754444000000001</v>
      </c>
      <c r="G42">
        <f t="shared" si="0"/>
        <v>3.1587962471159858E-2</v>
      </c>
    </row>
    <row r="43" spans="1:7" x14ac:dyDescent="0.25">
      <c r="A43" s="6">
        <v>2493.9758999999999</v>
      </c>
      <c r="B43" s="2">
        <v>1.0037579999999999</v>
      </c>
      <c r="C43">
        <f t="shared" si="1"/>
        <v>1.6290196486399868E-3</v>
      </c>
      <c r="E43" s="2">
        <v>2493.9758999999999</v>
      </c>
      <c r="F43" s="1">
        <v>1.0750796</v>
      </c>
      <c r="G43">
        <f t="shared" si="0"/>
        <v>3.144062105249356E-2</v>
      </c>
    </row>
    <row r="44" spans="1:7" x14ac:dyDescent="0.25">
      <c r="A44" s="6">
        <v>2481.9277000000002</v>
      </c>
      <c r="B44" s="2">
        <v>1.0031034000000001</v>
      </c>
      <c r="C44">
        <f t="shared" si="1"/>
        <v>1.3457024470275366E-3</v>
      </c>
      <c r="E44" s="2">
        <v>2481.9277000000002</v>
      </c>
      <c r="F44" s="1">
        <v>1.074711</v>
      </c>
      <c r="G44">
        <f t="shared" si="0"/>
        <v>3.1291694038301336E-2</v>
      </c>
    </row>
    <row r="45" spans="1:7" x14ac:dyDescent="0.25">
      <c r="A45" s="6">
        <v>2469.8795</v>
      </c>
      <c r="B45" s="2">
        <v>1.0025523000000001</v>
      </c>
      <c r="C45">
        <f t="shared" si="1"/>
        <v>1.1070376602445493E-3</v>
      </c>
      <c r="E45" s="2">
        <v>2469.8795</v>
      </c>
      <c r="F45" s="1">
        <v>1.0743388</v>
      </c>
      <c r="G45">
        <f t="shared" si="0"/>
        <v>3.1141260662787586E-2</v>
      </c>
    </row>
    <row r="46" spans="1:7" x14ac:dyDescent="0.25">
      <c r="A46" s="6">
        <v>2457.8312999999998</v>
      </c>
      <c r="B46" s="2">
        <v>1.0020910000000001</v>
      </c>
      <c r="C46">
        <f t="shared" si="1"/>
        <v>9.0716165433547954E-4</v>
      </c>
      <c r="E46" s="2">
        <v>2457.8312999999998</v>
      </c>
      <c r="F46" s="1">
        <v>1.0739628999999999</v>
      </c>
      <c r="G46">
        <f t="shared" si="0"/>
        <v>3.0989278939351321E-2</v>
      </c>
    </row>
    <row r="47" spans="1:7" x14ac:dyDescent="0.25">
      <c r="A47" s="6">
        <v>2445.7831000000001</v>
      </c>
      <c r="B47" s="2">
        <v>1.0017069999999999</v>
      </c>
      <c r="C47">
        <f t="shared" si="1"/>
        <v>7.407086654689205E-4</v>
      </c>
      <c r="E47" s="2">
        <v>2445.7831000000001</v>
      </c>
      <c r="F47" s="1">
        <v>1.0735832999999999</v>
      </c>
      <c r="G47">
        <f t="shared" si="0"/>
        <v>3.0835747260221497E-2</v>
      </c>
    </row>
    <row r="48" spans="1:7" x14ac:dyDescent="0.25">
      <c r="A48" s="6">
        <v>2433.7348999999999</v>
      </c>
      <c r="B48" s="2">
        <v>1.0013888</v>
      </c>
      <c r="C48">
        <f t="shared" si="1"/>
        <v>6.0272973774714222E-4</v>
      </c>
      <c r="E48" s="2">
        <v>2433.7348999999999</v>
      </c>
      <c r="F48" s="1">
        <v>1.0731999999999999</v>
      </c>
      <c r="G48">
        <f t="shared" si="0"/>
        <v>3.0680663999901367E-2</v>
      </c>
    </row>
    <row r="49" spans="1:7" x14ac:dyDescent="0.25">
      <c r="A49" s="6">
        <v>2421.6867000000002</v>
      </c>
      <c r="B49" s="2">
        <v>1.0011262999999999</v>
      </c>
      <c r="C49">
        <f t="shared" si="1"/>
        <v>4.8887061912915384E-4</v>
      </c>
      <c r="E49" s="2">
        <v>2421.6867000000002</v>
      </c>
      <c r="F49" s="1">
        <v>1.0728129</v>
      </c>
      <c r="G49">
        <f t="shared" si="0"/>
        <v>3.0523987033264234E-2</v>
      </c>
    </row>
    <row r="50" spans="1:7" x14ac:dyDescent="0.25">
      <c r="A50" s="6">
        <v>2409.6386000000002</v>
      </c>
      <c r="B50" s="2">
        <v>1.0009106999999999</v>
      </c>
      <c r="C50">
        <f t="shared" si="1"/>
        <v>3.953319975549299E-4</v>
      </c>
      <c r="E50" s="2">
        <v>2409.6386000000002</v>
      </c>
      <c r="F50" s="1">
        <v>1.0724218000000001</v>
      </c>
      <c r="G50">
        <f t="shared" si="0"/>
        <v>3.0365633661715546E-2</v>
      </c>
    </row>
    <row r="51" spans="1:7" x14ac:dyDescent="0.25">
      <c r="A51" s="6">
        <v>2397.5904</v>
      </c>
      <c r="B51" s="2">
        <v>1.0007341000000001</v>
      </c>
      <c r="C51">
        <f t="shared" si="1"/>
        <v>3.1869861514556612E-4</v>
      </c>
      <c r="E51" s="2">
        <v>2397.5904</v>
      </c>
      <c r="F51" s="1">
        <v>1.0720266000000001</v>
      </c>
      <c r="G51">
        <f t="shared" si="0"/>
        <v>3.0205561560012164E-2</v>
      </c>
    </row>
    <row r="52" spans="1:7" x14ac:dyDescent="0.25">
      <c r="A52" s="6">
        <v>2385.5421999999999</v>
      </c>
      <c r="B52" s="2">
        <v>1.0005900999999999</v>
      </c>
      <c r="C52">
        <f t="shared" si="1"/>
        <v>2.562015889245728E-4</v>
      </c>
      <c r="E52" s="2">
        <v>2385.5421999999999</v>
      </c>
      <c r="F52" s="1">
        <v>1.0716270000000001</v>
      </c>
      <c r="G52">
        <f t="shared" si="0"/>
        <v>3.0043647268469285E-2</v>
      </c>
    </row>
    <row r="53" spans="1:7" x14ac:dyDescent="0.25">
      <c r="A53" s="6">
        <v>2373.4940000000001</v>
      </c>
      <c r="B53" s="2">
        <v>1.0004729000000001</v>
      </c>
      <c r="C53">
        <f t="shared" si="1"/>
        <v>2.0532931420140616E-4</v>
      </c>
      <c r="E53" s="2">
        <v>2373.4940000000001</v>
      </c>
      <c r="F53" s="1">
        <v>1.071223</v>
      </c>
      <c r="G53">
        <f t="shared" si="0"/>
        <v>2.9879888748024271E-2</v>
      </c>
    </row>
    <row r="54" spans="1:7" x14ac:dyDescent="0.25">
      <c r="A54" s="6">
        <v>2361.4458</v>
      </c>
      <c r="B54" s="2">
        <v>1.0003778000000001</v>
      </c>
      <c r="C54">
        <f t="shared" si="1"/>
        <v>1.6404546902484536E-4</v>
      </c>
      <c r="E54" s="2">
        <v>2361.4458</v>
      </c>
      <c r="F54" s="1">
        <v>1.0708141</v>
      </c>
      <c r="G54">
        <f t="shared" si="0"/>
        <v>2.9714081147579525E-2</v>
      </c>
    </row>
    <row r="55" spans="1:7" x14ac:dyDescent="0.25">
      <c r="A55" s="6">
        <v>2349.3975999999998</v>
      </c>
      <c r="B55" s="2">
        <v>1.0003008</v>
      </c>
      <c r="C55">
        <f t="shared" si="1"/>
        <v>1.306161364742726E-4</v>
      </c>
      <c r="E55" s="2">
        <v>2349.3975999999998</v>
      </c>
      <c r="F55" s="1">
        <v>1.0704001999999999</v>
      </c>
      <c r="G55">
        <f t="shared" si="0"/>
        <v>2.954618156994392E-2</v>
      </c>
    </row>
    <row r="56" spans="1:7" x14ac:dyDescent="0.25">
      <c r="A56" s="6">
        <v>2337.3494000000001</v>
      </c>
      <c r="B56" s="2">
        <v>1.0002386000000001</v>
      </c>
      <c r="C56">
        <f t="shared" si="1"/>
        <v>1.0361030316447247E-4</v>
      </c>
      <c r="E56" s="2">
        <v>2337.3494000000001</v>
      </c>
      <c r="F56" s="1">
        <v>1.0699810000000001</v>
      </c>
      <c r="G56">
        <f t="shared" si="0"/>
        <v>2.9376065845565881E-2</v>
      </c>
    </row>
    <row r="57" spans="1:7" x14ac:dyDescent="0.25">
      <c r="A57" s="6">
        <v>2325.3011999999999</v>
      </c>
      <c r="B57" s="2">
        <v>1.0001884999999999</v>
      </c>
      <c r="C57">
        <f t="shared" si="1"/>
        <v>8.1856795078151046E-5</v>
      </c>
      <c r="E57" s="2">
        <v>2325.3011999999999</v>
      </c>
      <c r="F57" s="1">
        <v>1.0695562000000001</v>
      </c>
      <c r="G57">
        <f t="shared" si="0"/>
        <v>2.9203609579475483E-2</v>
      </c>
    </row>
    <row r="58" spans="1:7" x14ac:dyDescent="0.25">
      <c r="A58" s="6">
        <v>2313.2530000000002</v>
      </c>
      <c r="B58" s="2">
        <v>1.0001481999999999</v>
      </c>
      <c r="C58">
        <f t="shared" si="1"/>
        <v>6.4357673432214135E-5</v>
      </c>
      <c r="E58" s="2">
        <v>2313.2530000000002</v>
      </c>
      <c r="F58" s="1">
        <v>1.0691256</v>
      </c>
      <c r="G58">
        <f t="shared" si="0"/>
        <v>2.9028728766037511E-2</v>
      </c>
    </row>
    <row r="59" spans="1:7" x14ac:dyDescent="0.25">
      <c r="A59" s="6">
        <v>2301.2048</v>
      </c>
      <c r="B59" s="2">
        <v>1.0001157000000001</v>
      </c>
      <c r="C59">
        <f t="shared" si="1"/>
        <v>5.024496494105399E-5</v>
      </c>
      <c r="E59" s="2">
        <v>2301.2048</v>
      </c>
      <c r="F59" s="1">
        <v>1.0686886</v>
      </c>
      <c r="G59">
        <f t="shared" si="0"/>
        <v>2.885117667452726E-2</v>
      </c>
    </row>
    <row r="60" spans="1:7" x14ac:dyDescent="0.25">
      <c r="A60" s="6">
        <v>2289.1565999999998</v>
      </c>
      <c r="B60" s="2">
        <v>1.0000895999999999</v>
      </c>
      <c r="C60">
        <f t="shared" si="1"/>
        <v>3.8911042389824914E-5</v>
      </c>
      <c r="E60" s="2">
        <v>2289.1565999999998</v>
      </c>
      <c r="F60" s="1">
        <v>1.0682450999999999</v>
      </c>
      <c r="G60">
        <f t="shared" si="0"/>
        <v>2.8670909401387681E-2</v>
      </c>
    </row>
    <row r="61" spans="1:7" x14ac:dyDescent="0.25">
      <c r="A61" s="6">
        <v>2277.1084000000001</v>
      </c>
      <c r="B61" s="2">
        <v>1.0000686000000001</v>
      </c>
      <c r="C61">
        <f t="shared" si="1"/>
        <v>2.9791579619101931E-5</v>
      </c>
      <c r="E61" s="2">
        <v>2277.1084000000001</v>
      </c>
      <c r="F61" s="1">
        <v>1.0677947000000001</v>
      </c>
      <c r="G61">
        <f t="shared" si="0"/>
        <v>2.8487760906169474E-2</v>
      </c>
    </row>
    <row r="62" spans="1:7" x14ac:dyDescent="0.25">
      <c r="A62" s="6">
        <v>2265.0601999999999</v>
      </c>
      <c r="B62" s="2">
        <v>1.0000517</v>
      </c>
      <c r="C62">
        <f t="shared" si="1"/>
        <v>2.2452444323708029E-5</v>
      </c>
      <c r="E62" s="2">
        <v>2265.0601999999999</v>
      </c>
      <c r="F62" s="1">
        <v>1.067337</v>
      </c>
      <c r="G62">
        <f t="shared" si="0"/>
        <v>2.8301564815865581E-2</v>
      </c>
    </row>
    <row r="63" spans="1:7" x14ac:dyDescent="0.25">
      <c r="A63" s="6">
        <v>2253.0120000000002</v>
      </c>
      <c r="B63" s="2">
        <v>1.000038</v>
      </c>
      <c r="C63">
        <f t="shared" si="1"/>
        <v>1.650287675964334E-5</v>
      </c>
      <c r="E63" s="2">
        <v>2253.0120000000002</v>
      </c>
      <c r="F63" s="1">
        <v>1.0668717000000001</v>
      </c>
      <c r="G63">
        <f t="shared" si="0"/>
        <v>2.8112195120548255E-2</v>
      </c>
    </row>
    <row r="64" spans="1:7" x14ac:dyDescent="0.25">
      <c r="A64" s="6">
        <v>2240.9639000000002</v>
      </c>
      <c r="B64" s="2">
        <v>1.0000268000000001</v>
      </c>
      <c r="C64">
        <f t="shared" si="1"/>
        <v>1.1638936154004696E-5</v>
      </c>
      <c r="E64" s="2">
        <v>2240.9639000000002</v>
      </c>
      <c r="F64" s="1">
        <v>1.0663982000000001</v>
      </c>
      <c r="G64">
        <f t="shared" si="0"/>
        <v>2.7919403349982139E-2</v>
      </c>
    </row>
    <row r="65" spans="1:7" x14ac:dyDescent="0.25">
      <c r="A65" s="6">
        <v>2228.9157</v>
      </c>
      <c r="B65" s="2">
        <v>1.0000175</v>
      </c>
      <c r="C65">
        <f t="shared" si="1"/>
        <v>7.600086932741778E-6</v>
      </c>
      <c r="E65" s="2">
        <v>2228.9157</v>
      </c>
      <c r="F65" s="1">
        <v>1.0659164000000001</v>
      </c>
      <c r="G65">
        <f t="shared" ref="G65:G128" si="2">LOG10(F65)</f>
        <v>2.7723144237990046E-2</v>
      </c>
    </row>
    <row r="66" spans="1:7" x14ac:dyDescent="0.25">
      <c r="A66" s="6">
        <v>2216.8674999999998</v>
      </c>
      <c r="B66" s="2">
        <v>1.0000097999999999</v>
      </c>
      <c r="C66">
        <f>LOG10(B66)</f>
        <v>4.256065067944835E-6</v>
      </c>
      <c r="E66" s="2">
        <v>2216.8674999999998</v>
      </c>
      <c r="F66" s="1">
        <v>1.0654256</v>
      </c>
      <c r="G66">
        <f t="shared" si="2"/>
        <v>2.7523127783112493E-2</v>
      </c>
    </row>
    <row r="67" spans="1:7" x14ac:dyDescent="0.25">
      <c r="A67" s="6">
        <v>2204.8193000000001</v>
      </c>
      <c r="B67" s="2">
        <v>1.0000032000000001</v>
      </c>
      <c r="C67">
        <f t="shared" ref="C67:C130" si="3">LOG10(B67)</f>
        <v>1.389740118547365E-6</v>
      </c>
      <c r="E67" s="2">
        <v>2204.8193000000001</v>
      </c>
      <c r="F67" s="1">
        <v>1.0649256</v>
      </c>
      <c r="G67">
        <f t="shared" si="2"/>
        <v>2.7319267269466829E-2</v>
      </c>
    </row>
    <row r="68" spans="1:7" x14ac:dyDescent="0.25">
      <c r="A68" s="6">
        <v>2192.7710999999999</v>
      </c>
      <c r="B68" s="2">
        <v>0.99999731000000003</v>
      </c>
      <c r="C68">
        <f t="shared" si="3"/>
        <v>-1.1682537276095038E-6</v>
      </c>
      <c r="E68" s="2">
        <v>2192.7710999999999</v>
      </c>
      <c r="F68" s="1">
        <v>1.0644157999999999</v>
      </c>
      <c r="G68">
        <f t="shared" si="2"/>
        <v>2.7111312517725625E-2</v>
      </c>
    </row>
    <row r="69" spans="1:7" x14ac:dyDescent="0.25">
      <c r="A69" s="6">
        <v>2180.7229000000002</v>
      </c>
      <c r="B69" s="2">
        <v>0.99999199999999999</v>
      </c>
      <c r="C69">
        <f t="shared" si="3"/>
        <v>-3.4743697527270301E-6</v>
      </c>
      <c r="E69" s="2">
        <v>2180.7229000000002</v>
      </c>
      <c r="F69" s="1">
        <v>1.0638958000000001</v>
      </c>
      <c r="G69">
        <f t="shared" si="2"/>
        <v>2.6899094405412265E-2</v>
      </c>
    </row>
    <row r="70" spans="1:7" x14ac:dyDescent="0.25">
      <c r="A70" s="6">
        <v>2168.6747</v>
      </c>
      <c r="B70" s="2">
        <v>0.99998697000000003</v>
      </c>
      <c r="C70">
        <f t="shared" si="3"/>
        <v>-5.6588939669603656E-6</v>
      </c>
      <c r="E70" s="2">
        <v>2168.6747</v>
      </c>
      <c r="F70" s="1">
        <v>1.0633652</v>
      </c>
      <c r="G70">
        <f t="shared" si="2"/>
        <v>2.6682443362708304E-2</v>
      </c>
    </row>
    <row r="71" spans="1:7" x14ac:dyDescent="0.25">
      <c r="A71" s="6">
        <v>2156.6264999999999</v>
      </c>
      <c r="B71" s="2">
        <v>0.99998202999999997</v>
      </c>
      <c r="C71">
        <f t="shared" si="3"/>
        <v>-7.8043419620386572E-6</v>
      </c>
      <c r="E71" s="2">
        <v>2156.6264999999999</v>
      </c>
      <c r="F71" s="1">
        <v>1.0628234999999999</v>
      </c>
      <c r="G71">
        <f t="shared" si="2"/>
        <v>2.6461148492749449E-2</v>
      </c>
    </row>
    <row r="72" spans="1:7" x14ac:dyDescent="0.25">
      <c r="A72" s="6">
        <v>2144.5783000000001</v>
      </c>
      <c r="B72" s="2">
        <v>0.99997696999999997</v>
      </c>
      <c r="C72">
        <f t="shared" si="3"/>
        <v>-1.000191709076445E-5</v>
      </c>
      <c r="E72" s="2">
        <v>2144.5783000000001</v>
      </c>
      <c r="F72">
        <v>1.0622701000000001</v>
      </c>
      <c r="G72">
        <f t="shared" si="2"/>
        <v>2.6234957447123987E-2</v>
      </c>
    </row>
    <row r="73" spans="1:7" x14ac:dyDescent="0.25">
      <c r="A73" s="6">
        <v>2132.5300999999999</v>
      </c>
      <c r="B73" s="2">
        <v>0.99997161999999995</v>
      </c>
      <c r="C73">
        <f t="shared" si="3"/>
        <v>-1.2325452295431368E-5</v>
      </c>
      <c r="E73" s="2">
        <v>2132.5300999999999</v>
      </c>
      <c r="F73">
        <v>1.0617046000000001</v>
      </c>
      <c r="G73">
        <f t="shared" si="2"/>
        <v>2.6003699009516972E-2</v>
      </c>
    </row>
    <row r="74" spans="1:7" x14ac:dyDescent="0.25">
      <c r="A74" s="6">
        <v>2120.4819000000002</v>
      </c>
      <c r="B74" s="2">
        <v>0.99996580000000002</v>
      </c>
      <c r="C74">
        <f t="shared" si="3"/>
        <v>-1.4853125270974261E-5</v>
      </c>
      <c r="E74" s="2">
        <v>2120.4819000000002</v>
      </c>
      <c r="F74">
        <v>1.0611264</v>
      </c>
      <c r="G74">
        <f t="shared" si="2"/>
        <v>2.576711957795022E-2</v>
      </c>
    </row>
    <row r="75" spans="1:7" x14ac:dyDescent="0.25">
      <c r="A75" s="6">
        <v>2108.4337</v>
      </c>
      <c r="B75" s="2">
        <v>0.99995931999999998</v>
      </c>
      <c r="C75">
        <f t="shared" si="3"/>
        <v>-1.7667458882381016E-5</v>
      </c>
      <c r="E75" s="2">
        <v>2108.4337</v>
      </c>
      <c r="F75">
        <v>1.0605351000000001</v>
      </c>
      <c r="G75">
        <f t="shared" si="2"/>
        <v>2.5525046717790351E-2</v>
      </c>
    </row>
    <row r="76" spans="1:7" x14ac:dyDescent="0.25">
      <c r="A76" s="6">
        <v>2096.3854999999999</v>
      </c>
      <c r="B76" s="2">
        <v>0.99995197000000002</v>
      </c>
      <c r="C76">
        <f t="shared" si="3"/>
        <v>-2.0859664914666154E-5</v>
      </c>
      <c r="E76" s="2">
        <v>2096.3854999999999</v>
      </c>
      <c r="F76">
        <v>1.0599301000000001</v>
      </c>
      <c r="G76">
        <f t="shared" si="2"/>
        <v>2.5277225467358055E-2</v>
      </c>
    </row>
    <row r="77" spans="1:7" x14ac:dyDescent="0.25">
      <c r="A77" s="6">
        <v>2084.3373000000001</v>
      </c>
      <c r="B77" s="2">
        <v>0.99994353000000002</v>
      </c>
      <c r="C77">
        <f t="shared" si="3"/>
        <v>-2.4525301871481679E-5</v>
      </c>
      <c r="E77" s="2">
        <v>2084.3373000000001</v>
      </c>
      <c r="F77">
        <v>1.0593108</v>
      </c>
      <c r="G77">
        <f t="shared" si="2"/>
        <v>2.50234000713884E-2</v>
      </c>
    </row>
    <row r="78" spans="1:7" x14ac:dyDescent="0.25">
      <c r="A78" s="6">
        <v>2072.2892000000002</v>
      </c>
      <c r="B78" s="2">
        <v>0.99993374999999995</v>
      </c>
      <c r="C78">
        <f t="shared" si="3"/>
        <v>-2.8772962541018547E-5</v>
      </c>
      <c r="E78" s="2">
        <v>2072.2892000000002</v>
      </c>
      <c r="F78">
        <v>1.0586766000000001</v>
      </c>
      <c r="G78">
        <f t="shared" si="2"/>
        <v>2.4763313945611817E-2</v>
      </c>
    </row>
    <row r="79" spans="1:7" x14ac:dyDescent="0.25">
      <c r="A79" s="6">
        <v>2060.241</v>
      </c>
      <c r="B79" s="2">
        <v>0.99992232000000003</v>
      </c>
      <c r="C79">
        <f t="shared" si="3"/>
        <v>-3.3737305728150985E-5</v>
      </c>
      <c r="E79" s="2">
        <v>2060.241</v>
      </c>
      <c r="F79">
        <v>1.0580270000000001</v>
      </c>
      <c r="G79">
        <f t="shared" si="2"/>
        <v>2.4496750687249852E-2</v>
      </c>
    </row>
    <row r="80" spans="1:7" x14ac:dyDescent="0.25">
      <c r="A80" s="6">
        <v>2048.1927999999998</v>
      </c>
      <c r="B80" s="2">
        <v>0.99990891000000004</v>
      </c>
      <c r="C80">
        <f t="shared" si="3"/>
        <v>-3.956168622090506E-5</v>
      </c>
      <c r="E80" s="2">
        <v>2048.1927999999998</v>
      </c>
      <c r="F80">
        <v>1.0573612999999999</v>
      </c>
      <c r="G80">
        <f t="shared" si="2"/>
        <v>2.4223410945182849E-2</v>
      </c>
    </row>
    <row r="81" spans="1:7" x14ac:dyDescent="0.25">
      <c r="A81" s="6">
        <v>2036.1446000000001</v>
      </c>
      <c r="B81" s="2">
        <v>0.99989309000000004</v>
      </c>
      <c r="C81">
        <f t="shared" si="3"/>
        <v>-4.6432905175434206E-5</v>
      </c>
      <c r="E81" s="2">
        <v>2036.1446000000001</v>
      </c>
      <c r="F81">
        <v>1.0566789999999999</v>
      </c>
      <c r="G81">
        <f t="shared" si="2"/>
        <v>2.3943076520818896E-2</v>
      </c>
    </row>
    <row r="82" spans="1:7" x14ac:dyDescent="0.25">
      <c r="A82" s="6">
        <v>2024.0963999999999</v>
      </c>
      <c r="B82" s="2">
        <v>0.99987437000000001</v>
      </c>
      <c r="C82">
        <f t="shared" si="3"/>
        <v>-5.4563843261083762E-5</v>
      </c>
      <c r="E82" s="2">
        <v>2024.0963999999999</v>
      </c>
      <c r="F82">
        <v>1.0559794</v>
      </c>
      <c r="G82">
        <f t="shared" si="2"/>
        <v>2.3655446082651153E-2</v>
      </c>
    </row>
    <row r="83" spans="1:7" x14ac:dyDescent="0.25">
      <c r="A83" s="6">
        <v>2012.0482</v>
      </c>
      <c r="B83" s="2">
        <v>0.99985214</v>
      </c>
      <c r="C83">
        <f t="shared" si="3"/>
        <v>-6.4219529961073726E-5</v>
      </c>
      <c r="E83" s="2">
        <v>2012.0482</v>
      </c>
      <c r="F83">
        <v>1.0552618</v>
      </c>
      <c r="G83">
        <f t="shared" si="2"/>
        <v>2.3360217160237888E-2</v>
      </c>
    </row>
    <row r="84" spans="1:7" x14ac:dyDescent="0.25">
      <c r="A84" s="6">
        <v>2000</v>
      </c>
      <c r="B84" s="2">
        <v>0.99982568999999999</v>
      </c>
      <c r="C84">
        <f t="shared" si="3"/>
        <v>-7.5708469703947992E-5</v>
      </c>
      <c r="E84" s="2">
        <v>2000</v>
      </c>
      <c r="F84">
        <v>1.0545256000000001</v>
      </c>
      <c r="G84">
        <f t="shared" si="2"/>
        <v>2.3057127274921364E-2</v>
      </c>
    </row>
    <row r="85" spans="1:7" x14ac:dyDescent="0.25">
      <c r="A85" s="6">
        <v>1987.9518</v>
      </c>
      <c r="B85" s="2">
        <v>0.99979412000000001</v>
      </c>
      <c r="C85">
        <f t="shared" si="3"/>
        <v>-8.9421753325414496E-5</v>
      </c>
      <c r="E85" s="2">
        <v>1987.9518</v>
      </c>
      <c r="F85">
        <v>1.0537700000000001</v>
      </c>
      <c r="G85">
        <f t="shared" si="2"/>
        <v>2.2745830391717632E-2</v>
      </c>
    </row>
    <row r="86" spans="1:7" x14ac:dyDescent="0.25">
      <c r="A86" s="6">
        <v>1975.9036000000001</v>
      </c>
      <c r="B86" s="2">
        <v>0.99975634999999996</v>
      </c>
      <c r="C86">
        <f t="shared" si="3"/>
        <v>-1.0582874362604703E-4</v>
      </c>
      <c r="E86" s="2">
        <v>1975.9036000000001</v>
      </c>
      <c r="F86">
        <v>1.0529945000000001</v>
      </c>
      <c r="G86">
        <f t="shared" si="2"/>
        <v>2.2426102784832622E-2</v>
      </c>
    </row>
    <row r="87" spans="1:7" x14ac:dyDescent="0.25">
      <c r="A87" s="6">
        <v>1963.8553999999999</v>
      </c>
      <c r="B87" s="2">
        <v>0.99971107999999997</v>
      </c>
      <c r="C87">
        <f t="shared" si="3"/>
        <v>-1.254944915188383E-4</v>
      </c>
      <c r="E87" s="2">
        <v>1963.8553999999999</v>
      </c>
      <c r="F87">
        <v>1.0521982999999999</v>
      </c>
      <c r="G87">
        <f t="shared" si="2"/>
        <v>2.2097595787299106E-2</v>
      </c>
    </row>
    <row r="88" spans="1:7" x14ac:dyDescent="0.25">
      <c r="A88" s="6">
        <v>1951.8072</v>
      </c>
      <c r="B88" s="2">
        <v>0.99965667000000002</v>
      </c>
      <c r="C88">
        <f t="shared" si="3"/>
        <v>-1.4913192666919238E-4</v>
      </c>
      <c r="E88" s="2">
        <v>1951.8072</v>
      </c>
      <c r="F88">
        <v>1.0513806999999999</v>
      </c>
      <c r="G88">
        <f t="shared" si="2"/>
        <v>2.1760000492533273E-2</v>
      </c>
    </row>
    <row r="89" spans="1:7" x14ac:dyDescent="0.25">
      <c r="A89" s="6">
        <v>1939.759</v>
      </c>
      <c r="B89" s="2">
        <v>0.99959114000000004</v>
      </c>
      <c r="C89">
        <f t="shared" si="3"/>
        <v>-1.7760195151248913E-4</v>
      </c>
      <c r="E89" s="2">
        <v>1939.759</v>
      </c>
      <c r="F89">
        <v>1.0505409000000001</v>
      </c>
      <c r="G89">
        <f t="shared" si="2"/>
        <v>2.1412965165136428E-2</v>
      </c>
    </row>
    <row r="90" spans="1:7" x14ac:dyDescent="0.25">
      <c r="A90" s="6">
        <v>1927.7108000000001</v>
      </c>
      <c r="B90" s="2">
        <v>0.99951203</v>
      </c>
      <c r="C90">
        <f t="shared" si="3"/>
        <v>-2.1197440111579989E-4</v>
      </c>
      <c r="E90" s="2">
        <v>1927.7108000000001</v>
      </c>
      <c r="F90">
        <v>1.0496782</v>
      </c>
      <c r="G90">
        <f t="shared" si="2"/>
        <v>2.1056177751280089E-2</v>
      </c>
    </row>
    <row r="91" spans="1:7" x14ac:dyDescent="0.25">
      <c r="A91" s="6">
        <v>1915.6627000000001</v>
      </c>
      <c r="B91" s="2">
        <v>0.99941630000000004</v>
      </c>
      <c r="C91">
        <f t="shared" si="3"/>
        <v>-2.5357170118945032E-4</v>
      </c>
      <c r="E91" s="2">
        <v>1915.6627000000001</v>
      </c>
      <c r="F91">
        <v>1.0487918000000001</v>
      </c>
      <c r="G91">
        <f t="shared" si="2"/>
        <v>2.0689283155070137E-2</v>
      </c>
    </row>
    <row r="92" spans="1:7" x14ac:dyDescent="0.25">
      <c r="A92" s="6">
        <v>1903.6144999999999</v>
      </c>
      <c r="B92" s="2">
        <v>0.99930021000000002</v>
      </c>
      <c r="C92">
        <f t="shared" si="3"/>
        <v>-3.0402132344313276E-4</v>
      </c>
      <c r="E92" s="2">
        <v>1903.6144999999999</v>
      </c>
      <c r="F92">
        <v>1.0478810999999999</v>
      </c>
      <c r="G92">
        <f t="shared" si="2"/>
        <v>2.0312007320062841E-2</v>
      </c>
    </row>
    <row r="93" spans="1:7" x14ac:dyDescent="0.25">
      <c r="A93" s="6">
        <v>1891.5663</v>
      </c>
      <c r="B93" s="2">
        <v>0.99915909000000003</v>
      </c>
      <c r="C93">
        <f t="shared" si="3"/>
        <v>-3.6535621016116864E-4</v>
      </c>
      <c r="E93" s="2">
        <v>1891.5663</v>
      </c>
      <c r="F93">
        <v>1.046945</v>
      </c>
      <c r="G93">
        <f t="shared" si="2"/>
        <v>1.9923867138336097E-2</v>
      </c>
    </row>
    <row r="94" spans="1:7" x14ac:dyDescent="0.25">
      <c r="A94" s="6">
        <v>1879.5181</v>
      </c>
      <c r="B94" s="2">
        <v>0.99898712000000001</v>
      </c>
      <c r="C94">
        <f t="shared" si="3"/>
        <v>-4.4011112235281839E-4</v>
      </c>
      <c r="E94" s="2">
        <v>1879.5181</v>
      </c>
      <c r="F94">
        <v>1.0459830000000001</v>
      </c>
      <c r="G94">
        <f t="shared" si="2"/>
        <v>1.9524626150577894E-2</v>
      </c>
    </row>
    <row r="95" spans="1:7" x14ac:dyDescent="0.25">
      <c r="A95" s="6">
        <v>1867.4699000000001</v>
      </c>
      <c r="B95" s="2">
        <v>0.99877707000000004</v>
      </c>
      <c r="C95">
        <f t="shared" si="3"/>
        <v>-5.3143677201312068E-4</v>
      </c>
      <c r="E95" s="2">
        <v>1867.4699000000001</v>
      </c>
      <c r="F95">
        <v>1.0449941</v>
      </c>
      <c r="G95">
        <f t="shared" si="2"/>
        <v>1.911383844259756E-2</v>
      </c>
    </row>
    <row r="96" spans="1:7" x14ac:dyDescent="0.25">
      <c r="A96" s="6">
        <v>1855.4217000000001</v>
      </c>
      <c r="B96" s="2">
        <v>0.99851988999999997</v>
      </c>
      <c r="C96">
        <f t="shared" si="3"/>
        <v>-6.4327978555598687E-4</v>
      </c>
      <c r="E96" s="2">
        <v>1855.4217000000001</v>
      </c>
      <c r="F96">
        <v>1.0439775</v>
      </c>
      <c r="G96">
        <f t="shared" si="2"/>
        <v>1.8691138770513441E-2</v>
      </c>
    </row>
    <row r="97" spans="1:7" x14ac:dyDescent="0.25">
      <c r="A97" s="6">
        <v>1843.3734999999999</v>
      </c>
      <c r="B97" s="2">
        <v>0.99820425000000002</v>
      </c>
      <c r="C97">
        <f t="shared" si="3"/>
        <v>-7.805853939408838E-4</v>
      </c>
      <c r="E97" s="2">
        <v>1843.3734999999999</v>
      </c>
      <c r="F97">
        <v>1.0429324</v>
      </c>
      <c r="G97">
        <f t="shared" si="2"/>
        <v>1.8256159568986928E-2</v>
      </c>
    </row>
    <row r="98" spans="1:7" x14ac:dyDescent="0.25">
      <c r="A98" s="6">
        <v>1831.3253</v>
      </c>
      <c r="B98" s="2">
        <v>0.99781591999999997</v>
      </c>
      <c r="C98">
        <f t="shared" si="3"/>
        <v>-9.4957123969547481E-4</v>
      </c>
      <c r="E98" s="2">
        <v>1831.3253</v>
      </c>
      <c r="F98">
        <v>1.0418578000000001</v>
      </c>
      <c r="G98">
        <f t="shared" si="2"/>
        <v>1.7808447476341357E-2</v>
      </c>
    </row>
    <row r="99" spans="1:7" x14ac:dyDescent="0.25">
      <c r="A99" s="6">
        <v>1819.2771</v>
      </c>
      <c r="B99" s="2">
        <v>0.99733702000000002</v>
      </c>
      <c r="C99">
        <f t="shared" si="3"/>
        <v>-1.1580601502025425E-3</v>
      </c>
      <c r="E99" s="2">
        <v>1819.2771</v>
      </c>
      <c r="F99">
        <v>1.0407527000000001</v>
      </c>
      <c r="G99">
        <f t="shared" si="2"/>
        <v>1.7347546240131507E-2</v>
      </c>
    </row>
    <row r="100" spans="1:7" x14ac:dyDescent="0.25">
      <c r="A100" s="6">
        <v>1807.2289000000001</v>
      </c>
      <c r="B100" s="2">
        <v>0.99674503000000003</v>
      </c>
      <c r="C100">
        <f t="shared" si="3"/>
        <v>-1.4159211523563022E-3</v>
      </c>
      <c r="E100" s="2">
        <v>1807.2289000000001</v>
      </c>
      <c r="F100">
        <v>1.0396160999999999</v>
      </c>
      <c r="G100">
        <f t="shared" si="2"/>
        <v>1.6872996576393698E-2</v>
      </c>
    </row>
    <row r="101" spans="1:7" x14ac:dyDescent="0.25">
      <c r="A101" s="6">
        <v>1795.1806999999999</v>
      </c>
      <c r="B101" s="2">
        <v>0.99601154999999997</v>
      </c>
      <c r="C101">
        <f t="shared" si="3"/>
        <v>-1.7356253592511969E-3</v>
      </c>
      <c r="E101" s="2">
        <v>1795.1806999999999</v>
      </c>
      <c r="F101">
        <v>1.0384469000000001</v>
      </c>
      <c r="G101">
        <f t="shared" si="2"/>
        <v>1.6384294201323847E-2</v>
      </c>
    </row>
    <row r="102" spans="1:7" x14ac:dyDescent="0.25">
      <c r="A102" s="6">
        <v>1783.1324999999999</v>
      </c>
      <c r="B102" s="2">
        <v>0.99510072999999999</v>
      </c>
      <c r="C102">
        <f t="shared" si="3"/>
        <v>-2.132955164879464E-3</v>
      </c>
      <c r="E102" s="2">
        <v>1783.1324999999999</v>
      </c>
      <c r="F102">
        <v>1.0372437000000001</v>
      </c>
      <c r="G102">
        <f t="shared" si="2"/>
        <v>1.5880805695712926E-2</v>
      </c>
    </row>
    <row r="103" spans="1:7" x14ac:dyDescent="0.25">
      <c r="A103" s="6">
        <v>1771.0843</v>
      </c>
      <c r="B103" s="2">
        <v>0.99396726000000002</v>
      </c>
      <c r="C103">
        <f t="shared" si="3"/>
        <v>-2.6279204673842985E-3</v>
      </c>
      <c r="E103" s="2">
        <v>1771.0843</v>
      </c>
      <c r="F103">
        <v>1.0360050000000001</v>
      </c>
      <c r="G103">
        <f t="shared" si="2"/>
        <v>1.5361851419995609E-2</v>
      </c>
    </row>
    <row r="104" spans="1:7" x14ac:dyDescent="0.25">
      <c r="A104" s="6">
        <v>1759.0361</v>
      </c>
      <c r="B104" s="2">
        <v>0.99255393000000003</v>
      </c>
      <c r="C104">
        <f t="shared" si="3"/>
        <v>-3.2458867158812591E-3</v>
      </c>
      <c r="E104" s="2">
        <v>1759.0361</v>
      </c>
      <c r="F104">
        <v>1.0347291000000001</v>
      </c>
      <c r="G104">
        <f t="shared" si="2"/>
        <v>1.4826663054107406E-2</v>
      </c>
    </row>
    <row r="105" spans="1:7" x14ac:dyDescent="0.25">
      <c r="A105" s="6">
        <v>1746.9880000000001</v>
      </c>
      <c r="B105" s="2">
        <v>0.99078853</v>
      </c>
      <c r="C105">
        <f t="shared" si="3"/>
        <v>-4.0190297270373283E-3</v>
      </c>
      <c r="E105" s="2">
        <v>1746.9880000000001</v>
      </c>
      <c r="F105">
        <v>1.0334136</v>
      </c>
      <c r="G105">
        <f t="shared" si="2"/>
        <v>1.4274172679053397E-2</v>
      </c>
    </row>
    <row r="106" spans="1:7" x14ac:dyDescent="0.25">
      <c r="A106" s="6">
        <v>1734.9398000000001</v>
      </c>
      <c r="B106" s="2">
        <v>0.98858000000000001</v>
      </c>
      <c r="C106">
        <f t="shared" si="3"/>
        <v>-4.9881800147319562E-3</v>
      </c>
      <c r="E106" s="2">
        <v>1734.9398000000001</v>
      </c>
      <c r="F106">
        <v>1.0320560000000001</v>
      </c>
      <c r="G106">
        <f t="shared" si="2"/>
        <v>1.3703263019053214E-2</v>
      </c>
    </row>
    <row r="107" spans="1:7" x14ac:dyDescent="0.25">
      <c r="A107" s="6">
        <v>1722.8915999999999</v>
      </c>
      <c r="B107" s="2">
        <v>0.98581399000000003</v>
      </c>
      <c r="C107">
        <f t="shared" si="3"/>
        <v>-6.2050229263849515E-3</v>
      </c>
      <c r="E107" s="2">
        <v>1722.8915999999999</v>
      </c>
      <c r="F107">
        <v>1.0306526</v>
      </c>
      <c r="G107">
        <f t="shared" si="2"/>
        <v>1.3112303181151527E-2</v>
      </c>
    </row>
    <row r="108" spans="1:7" x14ac:dyDescent="0.25">
      <c r="A108" s="6">
        <v>1710.8434</v>
      </c>
      <c r="B108" s="2">
        <v>0.98234741999999997</v>
      </c>
      <c r="C108">
        <f t="shared" si="3"/>
        <v>-7.7348911285722707E-3</v>
      </c>
      <c r="E108" s="2">
        <v>1710.8434</v>
      </c>
      <c r="F108">
        <v>1.029199</v>
      </c>
      <c r="G108">
        <f t="shared" si="2"/>
        <v>1.2499355565229979E-2</v>
      </c>
    </row>
    <row r="109" spans="1:7" x14ac:dyDescent="0.25">
      <c r="A109" s="6">
        <v>1698.7952</v>
      </c>
      <c r="B109" s="2">
        <v>0.97800253999999998</v>
      </c>
      <c r="C109">
        <f t="shared" si="3"/>
        <v>-9.6600172915891885E-3</v>
      </c>
      <c r="E109" s="2">
        <v>1698.7952</v>
      </c>
      <c r="F109">
        <v>1.0276892</v>
      </c>
      <c r="G109">
        <f t="shared" si="2"/>
        <v>1.1861792544995673E-2</v>
      </c>
    </row>
    <row r="110" spans="1:7" x14ac:dyDescent="0.25">
      <c r="A110" s="6">
        <v>1686.7470000000001</v>
      </c>
      <c r="B110" s="2">
        <v>0.97256052999999998</v>
      </c>
      <c r="C110">
        <f t="shared" si="3"/>
        <v>-1.2083359640378892E-2</v>
      </c>
      <c r="E110" s="2">
        <v>1686.7470000000001</v>
      </c>
      <c r="F110">
        <v>1.0261153000000001</v>
      </c>
      <c r="G110">
        <f t="shared" si="2"/>
        <v>1.1196163251775465E-2</v>
      </c>
    </row>
    <row r="111" spans="1:7" x14ac:dyDescent="0.25">
      <c r="A111" s="6">
        <v>1674.6987999999999</v>
      </c>
      <c r="B111" s="2">
        <v>0.96575557000000001</v>
      </c>
      <c r="C111">
        <f t="shared" si="3"/>
        <v>-1.513277838035838E-2</v>
      </c>
      <c r="E111" s="2">
        <v>1674.6987999999999</v>
      </c>
      <c r="F111">
        <v>1.024467</v>
      </c>
      <c r="G111">
        <f t="shared" si="2"/>
        <v>1.0497973524206432E-2</v>
      </c>
    </row>
    <row r="112" spans="1:7" x14ac:dyDescent="0.25">
      <c r="A112" s="6">
        <v>1662.6505999999999</v>
      </c>
      <c r="B112" s="2">
        <v>0.95727024999999999</v>
      </c>
      <c r="C112">
        <f t="shared" si="3"/>
        <v>-1.8965437860672511E-2</v>
      </c>
      <c r="E112" s="2">
        <v>1662.6505999999999</v>
      </c>
      <c r="F112">
        <v>1.0227302</v>
      </c>
      <c r="G112">
        <f t="shared" si="2"/>
        <v>9.7610803346944199E-3</v>
      </c>
    </row>
    <row r="113" spans="1:7" x14ac:dyDescent="0.25">
      <c r="A113" s="6">
        <v>1650.6024</v>
      </c>
      <c r="B113" s="2">
        <v>0.94673454999999995</v>
      </c>
      <c r="C113">
        <f t="shared" si="3"/>
        <v>-2.3771773510537227E-2</v>
      </c>
      <c r="E113" s="2">
        <v>1650.6024</v>
      </c>
      <c r="F113">
        <v>1.0208862000000001</v>
      </c>
      <c r="G113">
        <f t="shared" si="2"/>
        <v>8.9773332068348276E-3</v>
      </c>
    </row>
    <row r="114" spans="1:7" x14ac:dyDescent="0.25">
      <c r="A114" s="6">
        <v>1638.5542</v>
      </c>
      <c r="B114" s="2">
        <v>0.93373052000000001</v>
      </c>
      <c r="C114">
        <f t="shared" si="3"/>
        <v>-2.9778445572535207E-2</v>
      </c>
      <c r="E114" s="2">
        <v>1638.5542</v>
      </c>
      <c r="F114">
        <v>1.0189101</v>
      </c>
      <c r="G114">
        <f t="shared" si="2"/>
        <v>8.1358672289116151E-3</v>
      </c>
    </row>
    <row r="115" spans="1:7" x14ac:dyDescent="0.25">
      <c r="A115" s="6">
        <v>1626.5060000000001</v>
      </c>
      <c r="B115" s="2">
        <v>0.91780618000000003</v>
      </c>
      <c r="C115">
        <f t="shared" si="3"/>
        <v>-3.7249022332292062E-2</v>
      </c>
      <c r="E115" s="2">
        <v>1626.5060000000001</v>
      </c>
      <c r="F115">
        <v>1.0167683000000001</v>
      </c>
      <c r="G115">
        <f t="shared" si="2"/>
        <v>7.2219976662463003E-3</v>
      </c>
    </row>
    <row r="116" spans="1:7" x14ac:dyDescent="0.25">
      <c r="A116" s="6">
        <v>1614.4577999999999</v>
      </c>
      <c r="B116" s="2">
        <v>0.89850125000000003</v>
      </c>
      <c r="C116">
        <f t="shared" si="3"/>
        <v>-4.6481314361657602E-2</v>
      </c>
      <c r="E116" s="2">
        <v>1614.4577999999999</v>
      </c>
      <c r="F116">
        <v>1.0144162999999999</v>
      </c>
      <c r="G116">
        <f t="shared" si="2"/>
        <v>6.2162189911085276E-3</v>
      </c>
    </row>
    <row r="117" spans="1:7" x14ac:dyDescent="0.25">
      <c r="A117" s="6">
        <v>1602.4096</v>
      </c>
      <c r="B117" s="2">
        <v>0.87538669999999996</v>
      </c>
      <c r="C117">
        <f t="shared" si="3"/>
        <v>-5.7800056032806746E-2</v>
      </c>
      <c r="E117" s="2">
        <v>1602.4096</v>
      </c>
      <c r="F117">
        <v>1.011795</v>
      </c>
      <c r="G117">
        <f t="shared" si="2"/>
        <v>5.0925289193810312E-3</v>
      </c>
    </row>
    <row r="118" spans="1:7" x14ac:dyDescent="0.25">
      <c r="A118" s="6">
        <v>1590.3614</v>
      </c>
      <c r="B118" s="2">
        <v>0.84811672000000005</v>
      </c>
      <c r="C118">
        <f t="shared" si="3"/>
        <v>-7.1544374908775368E-2</v>
      </c>
      <c r="E118" s="2">
        <v>1590.3614</v>
      </c>
      <c r="F118">
        <v>1.0088273000000001</v>
      </c>
      <c r="G118">
        <f t="shared" si="2"/>
        <v>3.8168262205892176E-3</v>
      </c>
    </row>
    <row r="119" spans="1:7" x14ac:dyDescent="0.25">
      <c r="A119" s="6">
        <v>1578.3133</v>
      </c>
      <c r="B119" s="2">
        <v>0.81648763999999996</v>
      </c>
      <c r="C119">
        <f t="shared" si="3"/>
        <v>-8.8050385232794542E-2</v>
      </c>
      <c r="E119" s="2">
        <v>1578.3133</v>
      </c>
      <c r="F119">
        <v>1.005414</v>
      </c>
      <c r="G119">
        <f t="shared" si="2"/>
        <v>2.3449283163798984E-3</v>
      </c>
    </row>
    <row r="120" spans="1:7" x14ac:dyDescent="0.25">
      <c r="A120" s="6">
        <v>1566.2651000000001</v>
      </c>
      <c r="B120" s="2">
        <v>0.78049352000000005</v>
      </c>
      <c r="C120">
        <f t="shared" si="3"/>
        <v>-0.10763069829012892</v>
      </c>
      <c r="E120" s="2">
        <v>1566.2651000000001</v>
      </c>
      <c r="F120">
        <v>1.0014305999999999</v>
      </c>
      <c r="G120">
        <f t="shared" si="2"/>
        <v>6.2085769211605169E-4</v>
      </c>
    </row>
    <row r="121" spans="1:7" x14ac:dyDescent="0.25">
      <c r="A121" s="6">
        <v>1554.2168999999999</v>
      </c>
      <c r="B121" s="2">
        <v>0.74036537999999996</v>
      </c>
      <c r="C121">
        <f t="shared" si="3"/>
        <v>-0.13055389735631337</v>
      </c>
      <c r="E121" s="2">
        <v>1554.2168999999999</v>
      </c>
      <c r="F121">
        <v>0.99672576999999996</v>
      </c>
      <c r="G121">
        <f t="shared" si="2"/>
        <v>-1.4243130603007277E-3</v>
      </c>
    </row>
    <row r="122" spans="1:7" x14ac:dyDescent="0.25">
      <c r="A122" s="6">
        <v>1542.1686999999999</v>
      </c>
      <c r="B122" s="2">
        <v>0.69658235999999996</v>
      </c>
      <c r="C122">
        <f t="shared" si="3"/>
        <v>-0.15702752765507452</v>
      </c>
      <c r="E122" s="2">
        <v>1542.1686999999999</v>
      </c>
      <c r="F122">
        <v>0.99112445000000005</v>
      </c>
      <c r="G122">
        <f t="shared" si="2"/>
        <v>-3.8718101414852162E-3</v>
      </c>
    </row>
    <row r="123" spans="1:7" x14ac:dyDescent="0.25">
      <c r="A123" s="6">
        <v>1530.1205</v>
      </c>
      <c r="B123" s="2">
        <v>0.64984900000000001</v>
      </c>
      <c r="C123">
        <f t="shared" si="3"/>
        <v>-0.18718754502658816</v>
      </c>
      <c r="E123" s="2">
        <v>1530.1205</v>
      </c>
      <c r="F123">
        <v>0.98443486999999996</v>
      </c>
      <c r="G123">
        <f t="shared" si="2"/>
        <v>-6.8130114052640462E-3</v>
      </c>
    </row>
    <row r="124" spans="1:7" x14ac:dyDescent="0.25">
      <c r="A124" s="6">
        <v>1518.0723</v>
      </c>
      <c r="B124" s="2">
        <v>0.60104120000000005</v>
      </c>
      <c r="C124">
        <f t="shared" si="3"/>
        <v>-0.22109575708314963</v>
      </c>
      <c r="E124" s="2">
        <v>1518.0723</v>
      </c>
      <c r="F124">
        <v>0.97646157</v>
      </c>
      <c r="G124">
        <f t="shared" si="2"/>
        <v>-1.0344844301741809E-2</v>
      </c>
    </row>
    <row r="125" spans="1:7" x14ac:dyDescent="0.25">
      <c r="A125" s="6">
        <v>1506.0241000000001</v>
      </c>
      <c r="B125" s="2">
        <v>0.55113159</v>
      </c>
      <c r="C125">
        <f t="shared" si="3"/>
        <v>-0.25874469518122561</v>
      </c>
      <c r="E125" s="2">
        <v>1506.0241000000001</v>
      </c>
      <c r="F125">
        <v>0.96702136999999999</v>
      </c>
      <c r="G125">
        <f t="shared" si="2"/>
        <v>-1.4563928429377343E-2</v>
      </c>
    </row>
    <row r="126" spans="1:7" x14ac:dyDescent="0.25">
      <c r="A126" s="6">
        <v>1493.9758999999999</v>
      </c>
      <c r="B126" s="2">
        <v>0.50110865999999998</v>
      </c>
      <c r="C126">
        <f t="shared" si="3"/>
        <v>-0.30006809185398114</v>
      </c>
      <c r="E126" s="2">
        <v>1493.9758999999999</v>
      </c>
      <c r="F126">
        <v>0.9559588</v>
      </c>
      <c r="G126">
        <f t="shared" si="2"/>
        <v>-1.9560824583967396E-2</v>
      </c>
    </row>
    <row r="127" spans="1:7" x14ac:dyDescent="0.25">
      <c r="A127" s="6">
        <v>1481.9277</v>
      </c>
      <c r="B127" s="2">
        <v>0.45190348000000002</v>
      </c>
      <c r="C127">
        <f t="shared" si="3"/>
        <v>-0.3449543142585797</v>
      </c>
      <c r="E127" s="2">
        <v>1481.9277</v>
      </c>
      <c r="F127">
        <v>0.94315773000000003</v>
      </c>
      <c r="G127">
        <f t="shared" si="2"/>
        <v>-2.5415671482852415E-2</v>
      </c>
    </row>
    <row r="128" spans="1:7" x14ac:dyDescent="0.25">
      <c r="A128" s="6">
        <v>1469.8795</v>
      </c>
      <c r="B128" s="2">
        <v>0.40433337000000003</v>
      </c>
      <c r="C128">
        <f t="shared" si="3"/>
        <v>-0.39326041446942017</v>
      </c>
      <c r="E128" s="2">
        <v>1469.8795</v>
      </c>
      <c r="F128">
        <v>0.92854718999999997</v>
      </c>
      <c r="G128">
        <f t="shared" si="2"/>
        <v>-3.2196019941629989E-2</v>
      </c>
    </row>
    <row r="129" spans="1:7" x14ac:dyDescent="0.25">
      <c r="A129" s="6">
        <v>1457.8313000000001</v>
      </c>
      <c r="B129" s="2">
        <v>0.35906666999999998</v>
      </c>
      <c r="C129">
        <f t="shared" si="3"/>
        <v>-0.44482490594849189</v>
      </c>
      <c r="E129" s="2">
        <v>1457.8313000000001</v>
      </c>
      <c r="F129">
        <v>0.91210188000000003</v>
      </c>
      <c r="G129">
        <f t="shared" ref="G129:G192" si="4">LOG10(F129)</f>
        <v>-3.995664911606546E-2</v>
      </c>
    </row>
    <row r="130" spans="1:7" x14ac:dyDescent="0.25">
      <c r="A130" s="6">
        <v>1445.7831000000001</v>
      </c>
      <c r="B130" s="2">
        <v>0.31660772999999998</v>
      </c>
      <c r="C130">
        <f t="shared" si="3"/>
        <v>-0.49947848601389377</v>
      </c>
      <c r="E130" s="2">
        <v>1445.7831000000001</v>
      </c>
      <c r="F130">
        <v>0.89383886999999995</v>
      </c>
      <c r="G130">
        <f t="shared" si="4"/>
        <v>-4.874076328110033E-2</v>
      </c>
    </row>
    <row r="131" spans="1:7" x14ac:dyDescent="0.25">
      <c r="A131" s="6">
        <v>1433.7348999999999</v>
      </c>
      <c r="B131" s="2">
        <v>0.27729869000000001</v>
      </c>
      <c r="C131">
        <f t="shared" ref="C131:C194" si="5">LOG10(B131)</f>
        <v>-0.55705218208861917</v>
      </c>
      <c r="E131" s="2">
        <v>1433.7348999999999</v>
      </c>
      <c r="F131">
        <v>0.87381231000000004</v>
      </c>
      <c r="G131">
        <f t="shared" si="4"/>
        <v>-5.8581841375804307E-2</v>
      </c>
    </row>
    <row r="132" spans="1:7" x14ac:dyDescent="0.25">
      <c r="A132" s="6">
        <v>1421.6867</v>
      </c>
      <c r="B132" s="2">
        <v>0.24133303</v>
      </c>
      <c r="C132">
        <f t="shared" si="5"/>
        <v>-0.61738323439023224</v>
      </c>
      <c r="E132" s="2">
        <v>1421.6867</v>
      </c>
      <c r="F132">
        <v>0.85210733999999999</v>
      </c>
      <c r="G132">
        <f t="shared" si="4"/>
        <v>-6.9505693691773229E-2</v>
      </c>
    </row>
    <row r="133" spans="1:7" x14ac:dyDescent="0.25">
      <c r="A133" s="6">
        <v>1409.6386</v>
      </c>
      <c r="B133" s="2">
        <v>0.20877628000000001</v>
      </c>
      <c r="C133">
        <f t="shared" si="5"/>
        <v>-0.68031884499106943</v>
      </c>
      <c r="E133" s="2">
        <v>1409.6386</v>
      </c>
      <c r="F133">
        <v>0.82883412999999995</v>
      </c>
      <c r="G133">
        <f t="shared" si="4"/>
        <v>-8.1532373711920264E-2</v>
      </c>
    </row>
    <row r="134" spans="1:7" x14ac:dyDescent="0.25">
      <c r="A134" s="6">
        <v>1397.5904</v>
      </c>
      <c r="B134" s="2">
        <v>0.17958973</v>
      </c>
      <c r="C134">
        <f t="shared" si="5"/>
        <v>-0.74571850247860927</v>
      </c>
      <c r="E134" s="2">
        <v>1397.5904</v>
      </c>
      <c r="F134">
        <v>0.80412225000000004</v>
      </c>
      <c r="G134">
        <f t="shared" si="4"/>
        <v>-9.4677920823184269E-2</v>
      </c>
    </row>
    <row r="135" spans="1:7" x14ac:dyDescent="0.25">
      <c r="A135" s="6">
        <v>1385.5422000000001</v>
      </c>
      <c r="B135" s="2">
        <v>0.15365439</v>
      </c>
      <c r="C135">
        <f t="shared" si="5"/>
        <v>-0.81345502717109397</v>
      </c>
      <c r="E135" s="2">
        <v>1385.5422000000001</v>
      </c>
      <c r="F135">
        <v>0.77811565999999999</v>
      </c>
      <c r="G135">
        <f t="shared" si="4"/>
        <v>-0.10895584418456232</v>
      </c>
    </row>
    <row r="136" spans="1:7" x14ac:dyDescent="0.25">
      <c r="A136" s="6">
        <v>1373.4939999999999</v>
      </c>
      <c r="B136" s="2">
        <v>0.13079325</v>
      </c>
      <c r="C136">
        <f t="shared" si="5"/>
        <v>-0.88341466857594042</v>
      </c>
      <c r="E136" s="2">
        <v>1373.4939999999999</v>
      </c>
      <c r="F136">
        <v>0.75096825</v>
      </c>
      <c r="G136">
        <f t="shared" si="4"/>
        <v>-0.12437842403615651</v>
      </c>
    </row>
    <row r="137" spans="1:7" x14ac:dyDescent="0.25">
      <c r="A137" s="6">
        <v>1361.4458</v>
      </c>
      <c r="B137" s="2">
        <v>0.11079066</v>
      </c>
      <c r="C137">
        <f t="shared" si="5"/>
        <v>-0.9554968504508744</v>
      </c>
      <c r="E137" s="2">
        <v>1361.4458</v>
      </c>
      <c r="F137">
        <v>0.72284002999999997</v>
      </c>
      <c r="G137">
        <f t="shared" si="4"/>
        <v>-0.14095780474596056</v>
      </c>
    </row>
    <row r="138" spans="1:7" x14ac:dyDescent="0.25">
      <c r="A138" s="6">
        <v>1349.3976</v>
      </c>
      <c r="B138" s="2">
        <v>9.3408565999999998E-2</v>
      </c>
      <c r="C138">
        <f t="shared" si="5"/>
        <v>-1.0296132951194947</v>
      </c>
      <c r="E138" s="2">
        <v>1349.3976</v>
      </c>
      <c r="F138">
        <v>0.69389383000000004</v>
      </c>
      <c r="G138">
        <f t="shared" si="4"/>
        <v>-0.15870697417403085</v>
      </c>
    </row>
    <row r="139" spans="1:7" x14ac:dyDescent="0.25">
      <c r="A139" s="6">
        <v>1337.3494000000001</v>
      </c>
      <c r="B139" s="2">
        <v>7.8399442999999999E-2</v>
      </c>
      <c r="C139">
        <f t="shared" si="5"/>
        <v>-1.105687022811553</v>
      </c>
      <c r="E139" s="2">
        <v>1337.3494000000001</v>
      </c>
      <c r="F139">
        <v>0.66429273</v>
      </c>
      <c r="G139">
        <f t="shared" si="4"/>
        <v>-0.17764050043841464</v>
      </c>
    </row>
    <row r="140" spans="1:7" x14ac:dyDescent="0.25">
      <c r="A140" s="6">
        <v>1325.3012000000001</v>
      </c>
      <c r="B140" s="2">
        <v>6.5516220999999999E-2</v>
      </c>
      <c r="C140">
        <f t="shared" si="5"/>
        <v>-1.1836511607924896</v>
      </c>
      <c r="E140" s="2">
        <v>1325.3012000000001</v>
      </c>
      <c r="F140">
        <v>0.63419793999999996</v>
      </c>
      <c r="G140">
        <f t="shared" si="4"/>
        <v>-0.19777517298077768</v>
      </c>
    </row>
    <row r="141" spans="1:7" x14ac:dyDescent="0.25">
      <c r="A141" s="6">
        <v>1313.2529999999999</v>
      </c>
      <c r="B141" s="2">
        <v>5.4519564999999999E-2</v>
      </c>
      <c r="C141">
        <f t="shared" si="5"/>
        <v>-1.2634476179667349</v>
      </c>
      <c r="E141" s="2">
        <v>1313.2529999999999</v>
      </c>
      <c r="F141">
        <v>0.60376722000000005</v>
      </c>
      <c r="G141">
        <f t="shared" si="4"/>
        <v>-0.21913046958315643</v>
      </c>
    </row>
    <row r="142" spans="1:7" x14ac:dyDescent="0.25">
      <c r="A142" s="6">
        <v>1301.2048</v>
      </c>
      <c r="B142" s="2">
        <v>4.5182912999999998E-2</v>
      </c>
      <c r="C142">
        <f t="shared" si="5"/>
        <v>-1.3450257729941506</v>
      </c>
      <c r="E142" s="2">
        <v>1301.2048</v>
      </c>
      <c r="F142">
        <v>0.57315369000000005</v>
      </c>
      <c r="G142">
        <f t="shared" si="4"/>
        <v>-0.24172890723134466</v>
      </c>
    </row>
    <row r="143" spans="1:7" x14ac:dyDescent="0.25">
      <c r="A143" s="6">
        <v>1289.1566</v>
      </c>
      <c r="B143" s="2">
        <v>3.7295709000000003E-2</v>
      </c>
      <c r="C143">
        <f t="shared" si="5"/>
        <v>-1.4283411323956583</v>
      </c>
      <c r="E143" s="2">
        <v>1289.1566</v>
      </c>
      <c r="F143">
        <v>0.54250507000000003</v>
      </c>
      <c r="G143">
        <f t="shared" si="4"/>
        <v>-0.26559619874628193</v>
      </c>
    </row>
    <row r="144" spans="1:7" x14ac:dyDescent="0.25">
      <c r="A144" s="6">
        <v>1277.1084000000001</v>
      </c>
      <c r="B144" s="2">
        <v>3.0665259E-2</v>
      </c>
      <c r="C144">
        <f t="shared" si="5"/>
        <v>-1.5133533628924902</v>
      </c>
      <c r="E144" s="2">
        <v>1277.1084000000001</v>
      </c>
      <c r="F144">
        <v>0.51196311000000005</v>
      </c>
      <c r="G144">
        <f t="shared" si="4"/>
        <v>-0.29076133140821681</v>
      </c>
    </row>
    <row r="145" spans="1:7" x14ac:dyDescent="0.25">
      <c r="A145" s="6">
        <v>1265.0601999999999</v>
      </c>
      <c r="B145" s="2">
        <v>2.5117364999999999E-2</v>
      </c>
      <c r="C145">
        <f t="shared" si="5"/>
        <v>-1.6000259232940772</v>
      </c>
      <c r="E145" s="2">
        <v>1265.0601999999999</v>
      </c>
      <c r="F145">
        <v>0.48166323999999999</v>
      </c>
      <c r="G145">
        <f t="shared" si="4"/>
        <v>-0.31725649729017874</v>
      </c>
    </row>
    <row r="146" spans="1:7" x14ac:dyDescent="0.25">
      <c r="A146" s="6">
        <v>1253.0119999999999</v>
      </c>
      <c r="B146" s="2">
        <v>2.0496349000000001E-2</v>
      </c>
      <c r="C146">
        <f t="shared" si="5"/>
        <v>-1.6883234926206729</v>
      </c>
      <c r="E146" s="2">
        <v>1253.0119999999999</v>
      </c>
      <c r="F146">
        <v>0.45173437999999999</v>
      </c>
      <c r="G146">
        <f t="shared" si="4"/>
        <v>-0.34511685547336918</v>
      </c>
    </row>
    <row r="147" spans="1:7" x14ac:dyDescent="0.25">
      <c r="A147" s="6">
        <v>1240.9639</v>
      </c>
      <c r="B147" s="2">
        <v>1.6664398E-2</v>
      </c>
      <c r="C147">
        <f t="shared" si="5"/>
        <v>-1.7782103705723316</v>
      </c>
      <c r="E147" s="2">
        <v>1240.9639</v>
      </c>
      <c r="F147">
        <v>0.42229867999999998</v>
      </c>
      <c r="G147">
        <f t="shared" si="4"/>
        <v>-0.37438027606884572</v>
      </c>
    </row>
    <row r="148" spans="1:7" x14ac:dyDescent="0.25">
      <c r="A148" s="6">
        <v>1228.9157</v>
      </c>
      <c r="B148" s="2">
        <v>1.3500513E-2</v>
      </c>
      <c r="C148">
        <f t="shared" si="5"/>
        <v>-1.8696497286282343</v>
      </c>
      <c r="E148" s="2">
        <v>1228.9157</v>
      </c>
      <c r="F148">
        <v>0.39347135</v>
      </c>
      <c r="G148">
        <f t="shared" si="4"/>
        <v>-0.40508688462610459</v>
      </c>
    </row>
    <row r="149" spans="1:7" x14ac:dyDescent="0.25">
      <c r="A149" s="6">
        <v>1216.8675000000001</v>
      </c>
      <c r="B149" s="2">
        <v>1.0899297E-2</v>
      </c>
      <c r="C149">
        <f t="shared" si="5"/>
        <v>-1.9626015129645797</v>
      </c>
      <c r="E149" s="2">
        <v>1216.8675000000001</v>
      </c>
      <c r="F149">
        <v>0.36536035</v>
      </c>
      <c r="G149">
        <f t="shared" si="4"/>
        <v>-0.43727858536482889</v>
      </c>
    </row>
    <row r="150" spans="1:7" x14ac:dyDescent="0.25">
      <c r="A150" s="6">
        <v>1204.8193000000001</v>
      </c>
      <c r="B150" s="2">
        <v>8.7696357000000003E-3</v>
      </c>
      <c r="C150">
        <f t="shared" si="5"/>
        <v>-2.0570184473142206</v>
      </c>
      <c r="E150" s="2">
        <v>1204.8193000000001</v>
      </c>
      <c r="F150">
        <v>0.33806602000000002</v>
      </c>
      <c r="G150">
        <f t="shared" si="4"/>
        <v>-0.47099847924346244</v>
      </c>
    </row>
    <row r="151" spans="1:7" x14ac:dyDescent="0.25">
      <c r="A151" s="6">
        <v>1192.7710999999999</v>
      </c>
      <c r="B151" s="2">
        <v>7.0331685E-3</v>
      </c>
      <c r="C151">
        <f t="shared" si="5"/>
        <v>-2.15284897767495</v>
      </c>
      <c r="E151" s="2">
        <v>1192.7710999999999</v>
      </c>
      <c r="F151">
        <v>0.31168056</v>
      </c>
      <c r="G151">
        <f t="shared" si="4"/>
        <v>-0.5062902844989523</v>
      </c>
    </row>
    <row r="152" spans="1:7" x14ac:dyDescent="0.25">
      <c r="A152" s="6">
        <v>1180.7229</v>
      </c>
      <c r="B152" s="2">
        <v>5.6229918999999998E-3</v>
      </c>
      <c r="C152">
        <f t="shared" si="5"/>
        <v>-2.2500325420975393</v>
      </c>
      <c r="E152" s="2">
        <v>1180.7229</v>
      </c>
      <c r="F152">
        <v>0.28628745999999999</v>
      </c>
      <c r="G152">
        <f t="shared" si="4"/>
        <v>-0.54319767458432411</v>
      </c>
    </row>
    <row r="153" spans="1:7" x14ac:dyDescent="0.25">
      <c r="A153" s="6">
        <v>1168.6747</v>
      </c>
      <c r="B153" s="2">
        <v>4.4824421999999997E-3</v>
      </c>
      <c r="C153">
        <f t="shared" si="5"/>
        <v>-2.3484853018511997</v>
      </c>
      <c r="E153" s="2">
        <v>1168.6747</v>
      </c>
      <c r="F153">
        <v>0.26196086000000002</v>
      </c>
      <c r="G153">
        <f t="shared" si="4"/>
        <v>-0.58176359248112963</v>
      </c>
    </row>
    <row r="154" spans="1:7" x14ac:dyDescent="0.25">
      <c r="A154" s="6">
        <v>1156.6265000000001</v>
      </c>
      <c r="B154" s="2">
        <v>3.5633789000000002E-3</v>
      </c>
      <c r="C154">
        <f t="shared" si="5"/>
        <v>-2.4481379959396881</v>
      </c>
      <c r="E154" s="2">
        <v>1156.6265000000001</v>
      </c>
      <c r="F154">
        <v>0.23876479</v>
      </c>
      <c r="G154">
        <f t="shared" si="4"/>
        <v>-0.6220297170575394</v>
      </c>
    </row>
    <row r="155" spans="1:7" x14ac:dyDescent="0.25">
      <c r="A155" s="6">
        <v>1144.5782999999999</v>
      </c>
      <c r="B155" s="2">
        <v>2.8256874E-3</v>
      </c>
      <c r="C155">
        <f t="shared" si="5"/>
        <v>-2.5488758849376429</v>
      </c>
      <c r="E155" s="2">
        <v>1144.5782999999999</v>
      </c>
      <c r="F155">
        <v>0.21675262000000001</v>
      </c>
      <c r="G155">
        <f t="shared" si="4"/>
        <v>-0.66403564428005357</v>
      </c>
    </row>
    <row r="156" spans="1:7" x14ac:dyDescent="0.25">
      <c r="A156" s="6">
        <v>1132.5300999999999</v>
      </c>
      <c r="B156" s="2">
        <v>2.2357100000000001E-3</v>
      </c>
      <c r="C156">
        <f t="shared" si="5"/>
        <v>-2.6505845306459714</v>
      </c>
      <c r="E156" s="2">
        <v>1132.5300999999999</v>
      </c>
      <c r="F156">
        <v>0.19596635000000001</v>
      </c>
      <c r="G156">
        <f t="shared" si="4"/>
        <v>-0.70781849631675375</v>
      </c>
    </row>
    <row r="157" spans="1:7" x14ac:dyDescent="0.25">
      <c r="A157" s="6">
        <v>1120.4819</v>
      </c>
      <c r="B157" s="2">
        <v>1.7655275E-3</v>
      </c>
      <c r="C157">
        <f t="shared" si="5"/>
        <v>-2.7531255134420123</v>
      </c>
      <c r="E157" s="2">
        <v>1120.4819</v>
      </c>
      <c r="F157">
        <v>0.17643628</v>
      </c>
      <c r="G157">
        <f t="shared" si="4"/>
        <v>-0.75341210750496579</v>
      </c>
    </row>
    <row r="158" spans="1:7" x14ac:dyDescent="0.25">
      <c r="A158" s="6">
        <v>1108.4337</v>
      </c>
      <c r="B158" s="2">
        <v>1.3920641E-3</v>
      </c>
      <c r="C158">
        <f t="shared" si="5"/>
        <v>-2.8563407664242</v>
      </c>
      <c r="E158" s="2">
        <v>1108.4337</v>
      </c>
      <c r="F158">
        <v>0.15818070000000001</v>
      </c>
      <c r="G158">
        <f t="shared" si="4"/>
        <v>-0.80084650689919312</v>
      </c>
    </row>
    <row r="159" spans="1:7" x14ac:dyDescent="0.25">
      <c r="A159" s="6">
        <v>1096.3855000000001</v>
      </c>
      <c r="B159" s="2">
        <v>1.0963303000000001E-3</v>
      </c>
      <c r="C159">
        <f t="shared" si="5"/>
        <v>-2.9600585828439558</v>
      </c>
      <c r="E159" s="2">
        <v>1096.3855000000001</v>
      </c>
      <c r="F159">
        <v>0.14120583</v>
      </c>
      <c r="G159">
        <f t="shared" si="4"/>
        <v>-0.85014737209044433</v>
      </c>
    </row>
    <row r="160" spans="1:7" x14ac:dyDescent="0.25">
      <c r="A160" s="6">
        <v>1084.3372999999999</v>
      </c>
      <c r="B160" s="2">
        <v>8.6281545E-4</v>
      </c>
      <c r="C160">
        <f t="shared" si="5"/>
        <v>-3.0640820868081686</v>
      </c>
      <c r="E160" s="2">
        <v>1084.3372999999999</v>
      </c>
      <c r="F160">
        <v>0.12550610000000001</v>
      </c>
      <c r="G160">
        <f t="shared" si="4"/>
        <v>-0.90133516556175708</v>
      </c>
    </row>
    <row r="161" spans="1:7" x14ac:dyDescent="0.25">
      <c r="A161" s="6">
        <v>1072.2891999999999</v>
      </c>
      <c r="B161" s="2">
        <v>6.7888484000000005E-4</v>
      </c>
      <c r="C161">
        <f t="shared" si="5"/>
        <v>-3.1682038893339413</v>
      </c>
      <c r="E161" s="2">
        <v>1072.2891999999999</v>
      </c>
      <c r="F161">
        <v>0.11106455</v>
      </c>
      <c r="G161">
        <f t="shared" si="4"/>
        <v>-0.95442453868430832</v>
      </c>
    </row>
    <row r="162" spans="1:7" x14ac:dyDescent="0.25">
      <c r="A162" s="6">
        <v>1060.241</v>
      </c>
      <c r="B162" s="2">
        <v>5.3430950999999998E-4</v>
      </c>
      <c r="C162">
        <f t="shared" si="5"/>
        <v>-3.272207095883036</v>
      </c>
      <c r="E162" s="2">
        <v>1060.241</v>
      </c>
      <c r="F162">
        <v>9.7853551999999996E-2</v>
      </c>
      <c r="G162">
        <f t="shared" si="4"/>
        <v>-1.0094234052026934</v>
      </c>
    </row>
    <row r="163" spans="1:7" x14ac:dyDescent="0.25">
      <c r="A163" s="6">
        <v>1048.1928</v>
      </c>
      <c r="B163" s="2">
        <v>4.2085841999999998E-4</v>
      </c>
      <c r="C163">
        <f t="shared" si="5"/>
        <v>-3.3758639795895262</v>
      </c>
      <c r="E163" s="2">
        <v>1048.1928</v>
      </c>
      <c r="F163">
        <v>8.5835764999999994E-2</v>
      </c>
      <c r="G163">
        <f t="shared" si="4"/>
        <v>-1.0663317179118936</v>
      </c>
    </row>
    <row r="164" spans="1:7" x14ac:dyDescent="0.25">
      <c r="A164" s="6">
        <v>1036.1446000000001</v>
      </c>
      <c r="B164" s="2">
        <v>3.3193679E-4</v>
      </c>
      <c r="C164">
        <f t="shared" si="5"/>
        <v>-3.4789446101749517</v>
      </c>
      <c r="E164" s="2">
        <v>1036.1446000000001</v>
      </c>
      <c r="F164">
        <v>7.4965214000000002E-2</v>
      </c>
      <c r="G164">
        <f t="shared" si="4"/>
        <v>-1.1251402149073733</v>
      </c>
    </row>
    <row r="165" spans="1:7" x14ac:dyDescent="0.25">
      <c r="A165" s="6">
        <v>1024.0963999999999</v>
      </c>
      <c r="B165" s="2">
        <v>2.6228040000000002E-4</v>
      </c>
      <c r="C165">
        <f t="shared" si="5"/>
        <v>-3.5812341626688582</v>
      </c>
      <c r="E165" s="2">
        <v>1024.0963999999999</v>
      </c>
      <c r="F165">
        <v>6.5188566000000003E-2</v>
      </c>
      <c r="G165">
        <f t="shared" si="4"/>
        <v>-1.1858285723443329</v>
      </c>
    </row>
    <row r="166" spans="1:7" x14ac:dyDescent="0.25">
      <c r="A166" s="6">
        <v>1012.0482</v>
      </c>
      <c r="B166" s="2">
        <v>2.0771240000000001E-4</v>
      </c>
      <c r="C166">
        <f t="shared" si="5"/>
        <v>-3.6825375762100707</v>
      </c>
      <c r="E166" s="2">
        <v>1012.0482</v>
      </c>
      <c r="F166">
        <v>5.6446472999999997E-2</v>
      </c>
      <c r="G166">
        <f t="shared" si="4"/>
        <v>-1.2483631893367422</v>
      </c>
    </row>
    <row r="167" spans="1:7" x14ac:dyDescent="0.25">
      <c r="A167" s="6">
        <v>1000</v>
      </c>
      <c r="B167" s="2">
        <v>1.6493817E-4</v>
      </c>
      <c r="C167">
        <f t="shared" si="5"/>
        <v>-3.7826788282724078</v>
      </c>
      <c r="E167" s="2">
        <v>1000</v>
      </c>
      <c r="F167">
        <v>4.8674971999999997E-2</v>
      </c>
      <c r="G167">
        <f t="shared" si="4"/>
        <v>-1.3126942896332823</v>
      </c>
    </row>
    <row r="168" spans="1:7" x14ac:dyDescent="0.25">
      <c r="A168" s="6">
        <v>987.95181000000002</v>
      </c>
      <c r="B168" s="2">
        <v>1.3136476E-4</v>
      </c>
      <c r="C168">
        <f t="shared" si="5"/>
        <v>-3.8815211232858391</v>
      </c>
      <c r="E168" s="2">
        <v>987.95181000000002</v>
      </c>
      <c r="F168">
        <v>4.1806863E-2</v>
      </c>
      <c r="G168">
        <f t="shared" si="4"/>
        <v>-1.3787524187423854</v>
      </c>
    </row>
    <row r="169" spans="1:7" x14ac:dyDescent="0.25">
      <c r="A169" s="6">
        <v>975.90360999999996</v>
      </c>
      <c r="B169" s="2">
        <v>1.049616E-4</v>
      </c>
      <c r="C169">
        <f t="shared" si="5"/>
        <v>-3.9789695576761623</v>
      </c>
      <c r="E169" s="2">
        <v>975.90360999999996</v>
      </c>
      <c r="F169">
        <v>3.5773051E-2</v>
      </c>
      <c r="G169">
        <f t="shared" si="4"/>
        <v>-1.4464440183090059</v>
      </c>
    </row>
    <row r="170" spans="1:7" x14ac:dyDescent="0.25">
      <c r="A170" s="6">
        <v>963.85541999999998</v>
      </c>
      <c r="B170" s="2">
        <v>8.4148684999999995E-5</v>
      </c>
      <c r="C170">
        <f t="shared" si="5"/>
        <v>-4.0749526663988638</v>
      </c>
      <c r="E170" s="2">
        <v>963.85541999999998</v>
      </c>
      <c r="F170">
        <v>3.0503780000000001E-2</v>
      </c>
      <c r="G170">
        <f t="shared" si="4"/>
        <v>-1.5156463399508349</v>
      </c>
    </row>
    <row r="171" spans="1:7" x14ac:dyDescent="0.25">
      <c r="A171" s="6">
        <v>951.80723</v>
      </c>
      <c r="B171" s="2">
        <v>6.7694666000000001E-5</v>
      </c>
      <c r="C171">
        <f t="shared" si="5"/>
        <v>-4.1694455501926901</v>
      </c>
      <c r="E171" s="2">
        <v>951.80723</v>
      </c>
      <c r="F171">
        <v>2.5929766999999999E-2</v>
      </c>
      <c r="G171">
        <f t="shared" si="4"/>
        <v>-1.5862013857014901</v>
      </c>
    </row>
    <row r="172" spans="1:7" x14ac:dyDescent="0.25">
      <c r="A172" s="6">
        <v>939.75904000000003</v>
      </c>
      <c r="B172" s="2">
        <v>5.4658464E-5</v>
      </c>
      <c r="C172">
        <f t="shared" si="5"/>
        <v>-4.2623425769188268</v>
      </c>
      <c r="E172" s="2">
        <v>939.75904000000003</v>
      </c>
      <c r="F172">
        <v>2.1983175000000001E-2</v>
      </c>
      <c r="G172">
        <f t="shared" si="4"/>
        <v>-1.6579095828224459</v>
      </c>
    </row>
    <row r="173" spans="1:7" x14ac:dyDescent="0.25">
      <c r="A173" s="6">
        <v>927.71083999999996</v>
      </c>
      <c r="B173" s="2">
        <v>4.4267588999999999E-5</v>
      </c>
      <c r="C173">
        <f t="shared" si="5"/>
        <v>-4.3539141308901304</v>
      </c>
      <c r="E173" s="2">
        <v>927.71083999999996</v>
      </c>
      <c r="F173">
        <v>1.8598447000000001E-2</v>
      </c>
      <c r="G173">
        <f t="shared" si="4"/>
        <v>-1.7305233185503002</v>
      </c>
    </row>
    <row r="174" spans="1:7" x14ac:dyDescent="0.25">
      <c r="A174" s="6">
        <v>915.66264999999999</v>
      </c>
      <c r="B174" s="2">
        <v>3.5976166000000003E-5</v>
      </c>
      <c r="C174">
        <f t="shared" si="5"/>
        <v>-4.4439851215286827</v>
      </c>
      <c r="E174" s="2">
        <v>915.66264999999999</v>
      </c>
      <c r="F174">
        <v>1.5712977999999999E-2</v>
      </c>
      <c r="G174">
        <f t="shared" si="4"/>
        <v>-1.8037414975570754</v>
      </c>
    </row>
    <row r="175" spans="1:7" x14ac:dyDescent="0.25">
      <c r="A175" s="6">
        <v>903.61446000000001</v>
      </c>
      <c r="B175" s="2">
        <v>2.9338457999999999E-5</v>
      </c>
      <c r="C175">
        <f t="shared" si="5"/>
        <v>-4.5325627159763657</v>
      </c>
      <c r="E175" s="2">
        <v>903.61446000000001</v>
      </c>
      <c r="F175">
        <v>1.3267637000000001E-2</v>
      </c>
      <c r="G175">
        <f t="shared" si="4"/>
        <v>-1.8772064192036204</v>
      </c>
    </row>
    <row r="176" spans="1:7" x14ac:dyDescent="0.25">
      <c r="A176" s="6">
        <v>891.56627000000003</v>
      </c>
      <c r="B176" s="2">
        <v>2.4011805E-5</v>
      </c>
      <c r="C176">
        <f t="shared" si="5"/>
        <v>-4.6195751922097106</v>
      </c>
      <c r="E176" s="2">
        <v>891.56627000000003</v>
      </c>
      <c r="F176">
        <v>1.1207155E-2</v>
      </c>
      <c r="G176">
        <f t="shared" si="4"/>
        <v>-1.9505046215366684</v>
      </c>
    </row>
    <row r="177" spans="1:7" x14ac:dyDescent="0.25">
      <c r="A177" s="6">
        <v>879.51806999999997</v>
      </c>
      <c r="B177" s="2">
        <v>1.9729706000000002E-5</v>
      </c>
      <c r="C177">
        <f t="shared" si="5"/>
        <v>-4.7048793862900791</v>
      </c>
      <c r="E177" s="2">
        <v>879.51806999999997</v>
      </c>
      <c r="F177">
        <v>9.4803929000000006E-3</v>
      </c>
      <c r="G177">
        <f t="shared" si="4"/>
        <v>-2.0231736636359785</v>
      </c>
    </row>
    <row r="178" spans="1:7" x14ac:dyDescent="0.25">
      <c r="A178" s="6">
        <v>867.46987999999999</v>
      </c>
      <c r="B178" s="2">
        <v>1.6283583000000001E-5</v>
      </c>
      <c r="C178">
        <f t="shared" si="5"/>
        <v>-4.7882500278302089</v>
      </c>
      <c r="E178" s="2">
        <v>867.46987999999999</v>
      </c>
      <c r="F178">
        <v>8.0405062000000003E-3</v>
      </c>
      <c r="G178">
        <f t="shared" si="4"/>
        <v>-2.0947166088452738</v>
      </c>
    </row>
    <row r="179" spans="1:7" x14ac:dyDescent="0.25">
      <c r="A179" s="6">
        <v>855.42169000000001</v>
      </c>
      <c r="B179" s="2">
        <v>1.3509167000000001E-5</v>
      </c>
      <c r="C179">
        <f t="shared" si="5"/>
        <v>-4.8693714295462014</v>
      </c>
      <c r="E179" s="2">
        <v>855.42169000000001</v>
      </c>
      <c r="F179">
        <v>6.8450365999999999E-3</v>
      </c>
      <c r="G179">
        <f t="shared" si="4"/>
        <v>-2.1646242253772456</v>
      </c>
    </row>
    <row r="180" spans="1:7" x14ac:dyDescent="0.25">
      <c r="A180" s="6">
        <v>843.37348999999995</v>
      </c>
      <c r="B180" s="2">
        <v>1.1276103E-5</v>
      </c>
      <c r="C180">
        <f t="shared" si="5"/>
        <v>-4.947840965779565</v>
      </c>
      <c r="E180" s="2">
        <v>843.37348999999995</v>
      </c>
      <c r="F180">
        <v>5.8559320999999999E-3</v>
      </c>
      <c r="G180">
        <f t="shared" si="4"/>
        <v>-2.2324039675996445</v>
      </c>
    </row>
    <row r="181" spans="1:7" x14ac:dyDescent="0.25">
      <c r="A181" s="6">
        <v>831.32529999999997</v>
      </c>
      <c r="B181" s="2">
        <v>9.4796123000000008E-6</v>
      </c>
      <c r="C181">
        <f t="shared" si="5"/>
        <v>-5.0232094242034666</v>
      </c>
      <c r="E181" s="2">
        <v>831.32529999999997</v>
      </c>
      <c r="F181">
        <v>5.0395068999999999E-3</v>
      </c>
      <c r="G181">
        <f t="shared" si="4"/>
        <v>-2.2976119558333772</v>
      </c>
    </row>
    <row r="182" spans="1:7" x14ac:dyDescent="0.25">
      <c r="A182" s="6">
        <v>819.27710999999999</v>
      </c>
      <c r="B182" s="2">
        <v>8.0348506999999994E-6</v>
      </c>
      <c r="C182">
        <f t="shared" si="5"/>
        <v>-5.095022188691372</v>
      </c>
      <c r="E182" s="2">
        <v>819.27710999999999</v>
      </c>
      <c r="F182">
        <v>4.3663375000000003E-3</v>
      </c>
      <c r="G182">
        <f t="shared" si="4"/>
        <v>-2.3598826981452725</v>
      </c>
    </row>
    <row r="183" spans="1:7" x14ac:dyDescent="0.25">
      <c r="A183" s="6">
        <v>807.22892000000002</v>
      </c>
      <c r="B183" s="2">
        <v>6.8726332000000002E-6</v>
      </c>
      <c r="C183">
        <f t="shared" si="5"/>
        <v>-5.1628768342470401</v>
      </c>
      <c r="E183" s="2">
        <v>807.22892000000002</v>
      </c>
      <c r="F183">
        <v>3.8110868999999999E-3</v>
      </c>
      <c r="G183">
        <f t="shared" si="4"/>
        <v>-2.4189511483781345</v>
      </c>
    </row>
    <row r="184" spans="1:7" x14ac:dyDescent="0.25">
      <c r="A184" s="6">
        <v>795.18071999999995</v>
      </c>
      <c r="B184" s="2">
        <v>5.9363576999999999E-6</v>
      </c>
      <c r="C184">
        <f t="shared" si="5"/>
        <v>-5.2264799381778504</v>
      </c>
      <c r="E184" s="2">
        <v>795.18071999999995</v>
      </c>
      <c r="F184">
        <v>3.3522539999999998E-3</v>
      </c>
      <c r="G184">
        <f t="shared" si="4"/>
        <v>-2.4746630823391422</v>
      </c>
    </row>
    <row r="185" spans="1:7" x14ac:dyDescent="0.25">
      <c r="A185" s="6">
        <v>783.13252999999997</v>
      </c>
      <c r="B185" s="2">
        <v>5.1798058999999997E-6</v>
      </c>
      <c r="C185">
        <f t="shared" si="5"/>
        <v>-5.2856865140266427</v>
      </c>
      <c r="E185" s="2">
        <v>783.13252999999997</v>
      </c>
      <c r="F185">
        <v>2.9718507000000001E-3</v>
      </c>
      <c r="G185">
        <f t="shared" si="4"/>
        <v>-2.5269730124736571</v>
      </c>
    </row>
    <row r="186" spans="1:7" x14ac:dyDescent="0.25">
      <c r="A186" s="6">
        <v>771.08434</v>
      </c>
      <c r="B186" s="2">
        <v>4.5655782999999996E-6</v>
      </c>
      <c r="C186">
        <f t="shared" si="5"/>
        <v>-5.340504204637444</v>
      </c>
      <c r="E186" s="2">
        <v>771.08434</v>
      </c>
      <c r="F186">
        <v>2.6550277000000001E-3</v>
      </c>
      <c r="G186">
        <f t="shared" si="4"/>
        <v>-2.5759309435488422</v>
      </c>
    </row>
    <row r="187" spans="1:7" x14ac:dyDescent="0.25">
      <c r="A187" s="6">
        <v>759.03614000000005</v>
      </c>
      <c r="B187" s="2">
        <v>4.0636815999999999E-6</v>
      </c>
      <c r="C187">
        <f t="shared" si="5"/>
        <v>-5.3910803274909114</v>
      </c>
      <c r="E187" s="2">
        <v>759.03614000000005</v>
      </c>
      <c r="F187">
        <v>2.3896643999999998E-3</v>
      </c>
      <c r="G187">
        <f t="shared" si="4"/>
        <v>-2.6216630862744656</v>
      </c>
    </row>
    <row r="188" spans="1:7" x14ac:dyDescent="0.25">
      <c r="A188" s="6">
        <v>746.98794999999996</v>
      </c>
      <c r="B188" s="2">
        <v>3.6503358999999998E-6</v>
      </c>
      <c r="C188">
        <f t="shared" si="5"/>
        <v>-5.4376671703916273</v>
      </c>
      <c r="E188" s="2">
        <v>746.98794999999996</v>
      </c>
      <c r="F188">
        <v>2.1659625000000002E-3</v>
      </c>
      <c r="G188">
        <f t="shared" si="4"/>
        <v>-2.6643490667245735</v>
      </c>
    </row>
    <row r="189" spans="1:7" x14ac:dyDescent="0.25">
      <c r="A189" s="6">
        <v>734.93975999999998</v>
      </c>
      <c r="B189" s="2">
        <v>3.3068764E-6</v>
      </c>
      <c r="C189">
        <f t="shared" si="5"/>
        <v>-5.4805820372608114</v>
      </c>
      <c r="E189" s="2">
        <v>734.93975999999998</v>
      </c>
      <c r="F189">
        <v>1.9760520999999999E-3</v>
      </c>
      <c r="G189">
        <f t="shared" si="4"/>
        <v>-2.7042016091187251</v>
      </c>
    </row>
    <row r="190" spans="1:7" x14ac:dyDescent="0.25">
      <c r="A190" s="6">
        <v>722.89157</v>
      </c>
      <c r="B190" s="2">
        <v>3.0187598000000001E-6</v>
      </c>
      <c r="C190">
        <f t="shared" si="5"/>
        <v>-5.520171442023166</v>
      </c>
      <c r="E190" s="2">
        <v>722.89157</v>
      </c>
      <c r="F190">
        <v>1.8136437E-3</v>
      </c>
      <c r="G190">
        <f t="shared" si="4"/>
        <v>-2.7414480283688514</v>
      </c>
    </row>
    <row r="191" spans="1:7" x14ac:dyDescent="0.25">
      <c r="A191" s="6">
        <v>710.84337000000005</v>
      </c>
      <c r="B191" s="2">
        <v>2.7747251999999998E-6</v>
      </c>
      <c r="C191">
        <f t="shared" si="5"/>
        <v>-5.5567800215622647</v>
      </c>
      <c r="E191" s="2">
        <v>710.84337000000005</v>
      </c>
      <c r="F191">
        <v>1.6737185E-3</v>
      </c>
      <c r="G191">
        <f t="shared" si="4"/>
        <v>-2.7763175834854841</v>
      </c>
    </row>
    <row r="192" spans="1:7" x14ac:dyDescent="0.25">
      <c r="A192" s="6">
        <v>698.79517999999996</v>
      </c>
      <c r="B192" s="2">
        <v>2.5660320000000001E-6</v>
      </c>
      <c r="C192">
        <f t="shared" si="5"/>
        <v>-5.5907379320075572</v>
      </c>
      <c r="E192" s="2">
        <v>698.79517999999996</v>
      </c>
      <c r="F192">
        <v>1.5522755E-3</v>
      </c>
      <c r="G192">
        <f t="shared" si="4"/>
        <v>-2.8090311970523931</v>
      </c>
    </row>
    <row r="193" spans="1:7" x14ac:dyDescent="0.25">
      <c r="A193" s="6">
        <v>686.74698999999998</v>
      </c>
      <c r="B193" s="2">
        <v>2.3859096999999999E-6</v>
      </c>
      <c r="C193">
        <f t="shared" si="5"/>
        <v>-5.6223459971844658</v>
      </c>
      <c r="E193" s="2">
        <v>686.74698999999998</v>
      </c>
      <c r="F193">
        <v>1.4461163E-3</v>
      </c>
      <c r="G193">
        <f t="shared" ref="G193:G250" si="6">LOG10(F193)</f>
        <v>-2.8397967786755212</v>
      </c>
    </row>
    <row r="194" spans="1:7" x14ac:dyDescent="0.25">
      <c r="A194" s="6">
        <v>674.69880000000001</v>
      </c>
      <c r="B194" s="2">
        <v>2.2290798E-6</v>
      </c>
      <c r="C194">
        <f t="shared" si="5"/>
        <v>-5.6518743837049117</v>
      </c>
      <c r="E194" s="2">
        <v>674.69880000000001</v>
      </c>
      <c r="F194">
        <v>1.3526815000000001E-3</v>
      </c>
      <c r="G194">
        <f t="shared" si="6"/>
        <v>-2.8688044495781555</v>
      </c>
    </row>
    <row r="195" spans="1:7" x14ac:dyDescent="0.25">
      <c r="A195" s="6">
        <v>662.65060000000005</v>
      </c>
      <c r="B195" s="2">
        <v>2.0914266999999999E-6</v>
      </c>
      <c r="C195">
        <f t="shared" ref="C195:C250" si="7">LOG10(B195)</f>
        <v>-5.6795573519025568</v>
      </c>
      <c r="E195" s="2">
        <v>662.65060000000005</v>
      </c>
      <c r="F195">
        <v>1.2699075E-3</v>
      </c>
      <c r="G195">
        <f t="shared" si="6"/>
        <v>-2.8962279118807457</v>
      </c>
    </row>
    <row r="196" spans="1:7" x14ac:dyDescent="0.25">
      <c r="A196" s="6">
        <v>650.60240999999996</v>
      </c>
      <c r="B196" s="2">
        <v>1.9696936E-6</v>
      </c>
      <c r="C196">
        <f t="shared" si="7"/>
        <v>-5.7056013262133041</v>
      </c>
      <c r="E196" s="2">
        <v>650.60240999999996</v>
      </c>
      <c r="F196">
        <v>1.1961325000000001E-3</v>
      </c>
      <c r="G196">
        <f t="shared" si="6"/>
        <v>-2.9222207092844363</v>
      </c>
    </row>
    <row r="197" spans="1:7" x14ac:dyDescent="0.25">
      <c r="A197" s="6">
        <v>638.55421999999999</v>
      </c>
      <c r="B197" s="2">
        <v>1.8612902000000001E-6</v>
      </c>
      <c r="C197">
        <f t="shared" si="7"/>
        <v>-5.7301859092802587</v>
      </c>
      <c r="E197" s="2">
        <v>638.55421999999999</v>
      </c>
      <c r="F197">
        <v>1.1299971E-3</v>
      </c>
      <c r="G197">
        <f t="shared" si="6"/>
        <v>-2.9469226710790704</v>
      </c>
    </row>
    <row r="198" spans="1:7" x14ac:dyDescent="0.25">
      <c r="A198" s="6">
        <v>626.50602000000003</v>
      </c>
      <c r="B198" s="2">
        <v>1.7641567E-6</v>
      </c>
      <c r="C198">
        <f t="shared" si="7"/>
        <v>-5.7534628415835627</v>
      </c>
      <c r="E198" s="2">
        <v>626.50602000000003</v>
      </c>
      <c r="F198">
        <v>1.0704006E-3</v>
      </c>
      <c r="G198">
        <f t="shared" si="6"/>
        <v>-2.9704536561377095</v>
      </c>
    </row>
    <row r="199" spans="1:7" x14ac:dyDescent="0.25">
      <c r="A199" s="6">
        <v>614.45782999999994</v>
      </c>
      <c r="B199" s="2">
        <v>1.6766173E-6</v>
      </c>
      <c r="C199">
        <f t="shared" si="7"/>
        <v>-5.7755660569320595</v>
      </c>
      <c r="E199" s="2">
        <v>614.45782999999994</v>
      </c>
      <c r="F199">
        <v>1.0164245999999999E-3</v>
      </c>
      <c r="G199">
        <f t="shared" si="6"/>
        <v>-2.9929248324892712</v>
      </c>
    </row>
    <row r="200" spans="1:7" x14ac:dyDescent="0.25">
      <c r="A200" s="6">
        <v>602.40963999999997</v>
      </c>
      <c r="B200" s="2">
        <v>1.5973132E-6</v>
      </c>
      <c r="C200">
        <f t="shared" si="7"/>
        <v>-5.7966099193684624</v>
      </c>
      <c r="E200" s="2">
        <v>602.40963999999997</v>
      </c>
      <c r="F200">
        <v>9.6732090999999997E-4</v>
      </c>
      <c r="G200">
        <f t="shared" si="6"/>
        <v>-3.0144294242400265</v>
      </c>
    </row>
    <row r="201" spans="1:7" x14ac:dyDescent="0.25">
      <c r="A201" s="6">
        <v>590.36144999999999</v>
      </c>
      <c r="B201" s="2">
        <v>1.5251192E-6</v>
      </c>
      <c r="C201">
        <f t="shared" si="7"/>
        <v>-5.816696211478404</v>
      </c>
      <c r="E201" s="2">
        <v>590.36144999999999</v>
      </c>
      <c r="F201">
        <v>9.2245805000000004E-4</v>
      </c>
      <c r="G201">
        <f t="shared" si="6"/>
        <v>-3.0350533748358592</v>
      </c>
    </row>
    <row r="202" spans="1:7" x14ac:dyDescent="0.25">
      <c r="A202" s="6">
        <v>578.31325000000004</v>
      </c>
      <c r="B202" s="2">
        <v>1.4591221000000001E-6</v>
      </c>
      <c r="C202">
        <f t="shared" si="7"/>
        <v>-5.835908364626424</v>
      </c>
      <c r="E202" s="2">
        <v>578.31325000000004</v>
      </c>
      <c r="F202">
        <v>8.8130984000000005E-4</v>
      </c>
      <c r="G202">
        <f t="shared" si="6"/>
        <v>-3.0548713808663694</v>
      </c>
    </row>
    <row r="203" spans="1:7" x14ac:dyDescent="0.25">
      <c r="A203" s="6">
        <v>566.26505999999995</v>
      </c>
      <c r="B203" s="2">
        <v>1.3985301E-6</v>
      </c>
      <c r="C203">
        <f t="shared" si="7"/>
        <v>-5.854328182046669</v>
      </c>
      <c r="E203" s="2">
        <v>566.26505999999995</v>
      </c>
      <c r="F203">
        <v>8.4343188000000002E-4</v>
      </c>
      <c r="G203">
        <f t="shared" si="6"/>
        <v>-3.0739499875677554</v>
      </c>
    </row>
    <row r="204" spans="1:7" x14ac:dyDescent="0.25">
      <c r="A204" s="6">
        <v>554.21686999999997</v>
      </c>
      <c r="B204" s="2">
        <v>1.3427155E-6</v>
      </c>
      <c r="C204">
        <f t="shared" si="7"/>
        <v>-5.8720159976581892</v>
      </c>
      <c r="E204" s="2">
        <v>554.21686999999997</v>
      </c>
      <c r="F204">
        <v>8.0844703E-4</v>
      </c>
      <c r="G204">
        <f t="shared" si="6"/>
        <v>-3.0923484300956479</v>
      </c>
    </row>
    <row r="205" spans="1:7" x14ac:dyDescent="0.25">
      <c r="A205" s="6">
        <v>542.16867000000002</v>
      </c>
      <c r="B205" s="2">
        <v>1.291107E-6</v>
      </c>
      <c r="C205">
        <f t="shared" si="7"/>
        <v>-5.8890377642526044</v>
      </c>
      <c r="E205" s="2">
        <v>542.16867000000002</v>
      </c>
      <c r="F205">
        <v>7.7603332999999996E-4</v>
      </c>
      <c r="G205">
        <f t="shared" si="6"/>
        <v>-3.1101196257466674</v>
      </c>
    </row>
    <row r="206" spans="1:7" x14ac:dyDescent="0.25">
      <c r="A206" s="6">
        <v>530.12048000000004</v>
      </c>
      <c r="B206" s="2">
        <v>1.2432447999999999E-6</v>
      </c>
      <c r="C206">
        <f t="shared" si="7"/>
        <v>-5.9054433485735407</v>
      </c>
      <c r="E206" s="2">
        <v>530.12048000000004</v>
      </c>
      <c r="F206">
        <v>7.4591423000000003E-4</v>
      </c>
      <c r="G206">
        <f t="shared" si="6"/>
        <v>-3.1273111076201197</v>
      </c>
    </row>
    <row r="207" spans="1:7" x14ac:dyDescent="0.25">
      <c r="A207" s="6">
        <v>518.07228999999995</v>
      </c>
      <c r="B207" s="2">
        <v>1.198727E-6</v>
      </c>
      <c r="C207">
        <f t="shared" si="7"/>
        <v>-5.9212797125586398</v>
      </c>
      <c r="E207" s="2">
        <v>518.07228999999995</v>
      </c>
      <c r="F207">
        <v>7.1785128E-4</v>
      </c>
      <c r="G207">
        <f t="shared" si="6"/>
        <v>-3.1439655208905504</v>
      </c>
    </row>
    <row r="208" spans="1:7" x14ac:dyDescent="0.25">
      <c r="A208" s="6">
        <v>506.02409999999998</v>
      </c>
      <c r="B208" s="2">
        <v>1.1571945000000001E-6</v>
      </c>
      <c r="C208">
        <f t="shared" si="7"/>
        <v>-5.9365936391662313</v>
      </c>
      <c r="E208" s="2">
        <v>506.02409999999998</v>
      </c>
      <c r="F208">
        <v>6.9163779999999999E-4</v>
      </c>
      <c r="G208">
        <f t="shared" si="6"/>
        <v>-3.1601212793038296</v>
      </c>
    </row>
    <row r="209" spans="1:7" x14ac:dyDescent="0.25">
      <c r="A209" s="6">
        <v>493.97590000000002</v>
      </c>
      <c r="B209" s="2">
        <v>1.1183658E-6</v>
      </c>
      <c r="C209">
        <f t="shared" si="7"/>
        <v>-5.9514161222657593</v>
      </c>
      <c r="E209" s="2">
        <v>493.97590000000002</v>
      </c>
      <c r="F209">
        <v>6.6709326000000005E-4</v>
      </c>
      <c r="G209">
        <f t="shared" si="6"/>
        <v>-3.1758134472346828</v>
      </c>
    </row>
    <row r="210" spans="1:7" x14ac:dyDescent="0.25">
      <c r="A210" s="6">
        <v>481.92770999999999</v>
      </c>
      <c r="B210" s="2">
        <v>1.0819612E-6</v>
      </c>
      <c r="C210">
        <f t="shared" si="7"/>
        <v>-5.9657883131000897</v>
      </c>
      <c r="E210" s="2">
        <v>481.92770999999999</v>
      </c>
      <c r="F210">
        <v>6.4406003999999996E-4</v>
      </c>
      <c r="G210">
        <f t="shared" si="6"/>
        <v>-3.1910736453338471</v>
      </c>
    </row>
    <row r="211" spans="1:7" x14ac:dyDescent="0.25">
      <c r="A211" s="6">
        <v>469.87952000000001</v>
      </c>
      <c r="B211" s="2">
        <v>1.0477578999999999E-6</v>
      </c>
      <c r="C211">
        <f t="shared" si="7"/>
        <v>-5.979739055940577</v>
      </c>
      <c r="E211" s="2">
        <v>469.87952000000001</v>
      </c>
      <c r="F211">
        <v>6.2239930000000004E-4</v>
      </c>
      <c r="G211">
        <f t="shared" si="6"/>
        <v>-3.2059309044603794</v>
      </c>
    </row>
    <row r="212" spans="1:7" x14ac:dyDescent="0.25">
      <c r="A212" s="6">
        <v>457.83132999999998</v>
      </c>
      <c r="B212" s="2">
        <v>1.0155526000000001E-6</v>
      </c>
      <c r="C212">
        <f t="shared" si="7"/>
        <v>-5.9932975776278159</v>
      </c>
      <c r="E212" s="2">
        <v>457.83132999999998</v>
      </c>
      <c r="F212">
        <v>6.0198830999999998E-4</v>
      </c>
      <c r="G212">
        <f t="shared" si="6"/>
        <v>-3.2204119422169053</v>
      </c>
    </row>
    <row r="213" spans="1:7" x14ac:dyDescent="0.25">
      <c r="A213" s="6">
        <v>445.78313000000003</v>
      </c>
      <c r="B213" s="2">
        <v>9.8516589000000005E-7</v>
      </c>
      <c r="C213">
        <f t="shared" si="7"/>
        <v>-6.0064906334155861</v>
      </c>
      <c r="E213" s="2">
        <v>445.78313000000003</v>
      </c>
      <c r="F213">
        <v>5.8271851E-4</v>
      </c>
      <c r="G213">
        <f t="shared" si="6"/>
        <v>-3.2345411863663749</v>
      </c>
    </row>
    <row r="214" spans="1:7" x14ac:dyDescent="0.25">
      <c r="A214" s="6">
        <v>433.73493999999999</v>
      </c>
      <c r="B214" s="2">
        <v>9.564416300000001E-7</v>
      </c>
      <c r="C214">
        <f t="shared" si="7"/>
        <v>-6.0193415290788383</v>
      </c>
      <c r="E214" s="2">
        <v>433.73493999999999</v>
      </c>
      <c r="F214">
        <v>5.6449314999999995E-4</v>
      </c>
      <c r="G214">
        <f t="shared" si="6"/>
        <v>-3.2483413237748877</v>
      </c>
    </row>
    <row r="215" spans="1:7" x14ac:dyDescent="0.25">
      <c r="A215" s="6">
        <v>421.68675000000002</v>
      </c>
      <c r="B215" s="2">
        <v>9.2923762999999995E-7</v>
      </c>
      <c r="C215">
        <f t="shared" si="7"/>
        <v>-6.0318732115166043</v>
      </c>
      <c r="E215" s="2">
        <v>421.68675000000002</v>
      </c>
      <c r="F215">
        <v>5.4722582000000001E-4</v>
      </c>
      <c r="G215">
        <f t="shared" si="6"/>
        <v>-3.2618334192942027</v>
      </c>
    </row>
    <row r="216" spans="1:7" x14ac:dyDescent="0.25">
      <c r="A216" s="6">
        <v>409.63855000000001</v>
      </c>
      <c r="B216" s="2">
        <v>9.0342987999999997E-7</v>
      </c>
      <c r="C216">
        <f t="shared" si="7"/>
        <v>-6.0441055497005474</v>
      </c>
      <c r="E216" s="2">
        <v>409.63855000000001</v>
      </c>
      <c r="F216">
        <v>5.3083904000000002E-4</v>
      </c>
      <c r="G216">
        <f t="shared" si="6"/>
        <v>-3.2750371449012445</v>
      </c>
    </row>
    <row r="217" spans="1:7" x14ac:dyDescent="0.25">
      <c r="A217" s="6">
        <v>397.59035999999998</v>
      </c>
      <c r="B217" s="2">
        <v>8.7890171000000002E-7</v>
      </c>
      <c r="C217">
        <f t="shared" si="7"/>
        <v>-6.0560596905592528</v>
      </c>
      <c r="E217" s="2">
        <v>397.59035999999998</v>
      </c>
      <c r="F217">
        <v>5.1526312000000002E-4</v>
      </c>
      <c r="G217">
        <f t="shared" si="6"/>
        <v>-3.2879709410896338</v>
      </c>
    </row>
    <row r="218" spans="1:7" x14ac:dyDescent="0.25">
      <c r="A218" s="6">
        <v>385.54217</v>
      </c>
      <c r="B218" s="2">
        <v>8.5555424999999997E-7</v>
      </c>
      <c r="C218">
        <f t="shared" si="7"/>
        <v>-6.0677524469894477</v>
      </c>
      <c r="E218" s="2">
        <v>385.54217</v>
      </c>
      <c r="F218">
        <v>5.0043517E-4</v>
      </c>
      <c r="G218">
        <f t="shared" si="6"/>
        <v>-3.30065217619646</v>
      </c>
    </row>
    <row r="219" spans="1:7" x14ac:dyDescent="0.25">
      <c r="A219" s="6">
        <v>373.49398000000002</v>
      </c>
      <c r="B219" s="2">
        <v>8.3329639999999999E-7</v>
      </c>
      <c r="C219">
        <f t="shared" si="7"/>
        <v>-6.0792004944056099</v>
      </c>
      <c r="E219" s="2">
        <v>373.49398000000002</v>
      </c>
      <c r="F219">
        <v>4.8629818000000001E-4</v>
      </c>
      <c r="G219">
        <f t="shared" si="6"/>
        <v>-3.3130973558018333</v>
      </c>
    </row>
    <row r="220" spans="1:7" x14ac:dyDescent="0.25">
      <c r="A220" s="6">
        <v>361.44578000000001</v>
      </c>
      <c r="B220" s="2">
        <v>8.1204554000000004E-7</v>
      </c>
      <c r="C220">
        <f t="shared" si="7"/>
        <v>-6.0904196145813358</v>
      </c>
      <c r="E220" s="2">
        <v>361.44578000000001</v>
      </c>
      <c r="F220">
        <v>4.7280036999999999E-4</v>
      </c>
      <c r="G220">
        <f t="shared" si="6"/>
        <v>-3.3253221922602711</v>
      </c>
    </row>
    <row r="221" spans="1:7" x14ac:dyDescent="0.25">
      <c r="A221" s="6">
        <v>349.39758999999998</v>
      </c>
      <c r="B221" s="2">
        <v>7.917261E-7</v>
      </c>
      <c r="C221">
        <f t="shared" si="7"/>
        <v>-6.1014250378957815</v>
      </c>
      <c r="E221" s="2">
        <v>349.39758999999998</v>
      </c>
      <c r="F221">
        <v>4.5989450999999999E-4</v>
      </c>
      <c r="G221">
        <f t="shared" si="6"/>
        <v>-3.337341774794166</v>
      </c>
    </row>
    <row r="222" spans="1:7" x14ac:dyDescent="0.25">
      <c r="A222" s="6">
        <v>337.3494</v>
      </c>
      <c r="B222" s="2">
        <v>7.7227035000000002E-7</v>
      </c>
      <c r="C222">
        <f t="shared" si="7"/>
        <v>-6.1122306388358192</v>
      </c>
      <c r="E222" s="2">
        <v>337.3494</v>
      </c>
      <c r="F222">
        <v>4.4753734999999998E-4</v>
      </c>
      <c r="G222">
        <f t="shared" si="6"/>
        <v>-3.3491707140419043</v>
      </c>
    </row>
    <row r="223" spans="1:7" x14ac:dyDescent="0.25">
      <c r="A223" s="6">
        <v>325.30119999999999</v>
      </c>
      <c r="B223" s="2">
        <v>7.5361648000000004E-7</v>
      </c>
      <c r="C223">
        <f t="shared" si="7"/>
        <v>-6.1228496130086967</v>
      </c>
      <c r="E223" s="2">
        <v>325.30119999999999</v>
      </c>
      <c r="F223">
        <v>4.3568917999999999E-4</v>
      </c>
      <c r="G223">
        <f t="shared" si="6"/>
        <v>-3.3608232252940891</v>
      </c>
    </row>
    <row r="224" spans="1:7" x14ac:dyDescent="0.25">
      <c r="A224" s="6">
        <v>313.25301000000002</v>
      </c>
      <c r="B224" s="2">
        <v>7.3570695000000002E-7</v>
      </c>
      <c r="C224">
        <f t="shared" si="7"/>
        <v>-6.1332951412901195</v>
      </c>
      <c r="E224" s="2">
        <v>313.25301000000002</v>
      </c>
      <c r="F224">
        <v>4.2431334E-4</v>
      </c>
      <c r="G224">
        <f t="shared" si="6"/>
        <v>-3.3723133142213246</v>
      </c>
    </row>
    <row r="225" spans="1:7" x14ac:dyDescent="0.25">
      <c r="A225" s="6">
        <v>301.20481999999998</v>
      </c>
      <c r="B225" s="2">
        <v>7.1849100999999998E-7</v>
      </c>
      <c r="C225">
        <f t="shared" si="7"/>
        <v>-6.1435786615336783</v>
      </c>
      <c r="E225" s="2">
        <v>301.20481999999998</v>
      </c>
      <c r="F225">
        <v>4.1337587E-4</v>
      </c>
      <c r="G225">
        <f t="shared" si="6"/>
        <v>-3.3836548780515057</v>
      </c>
    </row>
    <row r="226" spans="1:7" x14ac:dyDescent="0.25">
      <c r="A226" s="6">
        <v>289.15663000000001</v>
      </c>
      <c r="B226" s="2">
        <v>7.01919E-7</v>
      </c>
      <c r="C226">
        <f t="shared" si="7"/>
        <v>-6.1537130016631885</v>
      </c>
      <c r="E226" s="2">
        <v>289.15663000000001</v>
      </c>
      <c r="F226">
        <v>4.0284517000000001E-4</v>
      </c>
      <c r="G226">
        <f t="shared" si="6"/>
        <v>-3.3948618390570995</v>
      </c>
    </row>
    <row r="227" spans="1:7" x14ac:dyDescent="0.25">
      <c r="A227" s="6">
        <v>277.10843</v>
      </c>
      <c r="B227" s="2">
        <v>6.8594850000000004E-7</v>
      </c>
      <c r="C227">
        <f t="shared" si="7"/>
        <v>-6.1637084892573979</v>
      </c>
      <c r="E227" s="2">
        <v>277.10843</v>
      </c>
      <c r="F227">
        <v>3.9269164999999998E-4</v>
      </c>
      <c r="G227">
        <f t="shared" si="6"/>
        <v>-3.4059483332533356</v>
      </c>
    </row>
    <row r="228" spans="1:7" x14ac:dyDescent="0.25">
      <c r="A228" s="6">
        <v>265.06024000000002</v>
      </c>
      <c r="B228" s="2">
        <v>6.7053750999999999E-7</v>
      </c>
      <c r="C228">
        <f t="shared" si="7"/>
        <v>-6.1735769226142256</v>
      </c>
      <c r="E228" s="2">
        <v>265.06024000000002</v>
      </c>
      <c r="F228">
        <v>3.8288744999999999E-4</v>
      </c>
      <c r="G228">
        <f t="shared" si="6"/>
        <v>-3.4169288684004751</v>
      </c>
    </row>
    <row r="229" spans="1:7" x14ac:dyDescent="0.25">
      <c r="A229" s="6">
        <v>253.01204999999999</v>
      </c>
      <c r="B229" s="2">
        <v>6.5564848000000002E-7</v>
      </c>
      <c r="C229">
        <f t="shared" si="7"/>
        <v>-6.1833289412851054</v>
      </c>
      <c r="E229" s="2">
        <v>253.01204999999999</v>
      </c>
      <c r="F229">
        <v>3.7340616000000002E-4</v>
      </c>
      <c r="G229">
        <f t="shared" si="6"/>
        <v>-3.4278185218664747</v>
      </c>
    </row>
    <row r="230" spans="1:7" x14ac:dyDescent="0.25">
      <c r="A230" s="6">
        <v>240.96386000000001</v>
      </c>
      <c r="B230" s="2">
        <v>6.4124610000000004E-7</v>
      </c>
      <c r="C230">
        <f t="shared" si="7"/>
        <v>-6.1929752632113244</v>
      </c>
      <c r="E230" s="2">
        <v>240.96386000000001</v>
      </c>
      <c r="F230">
        <v>3.6422253999999999E-4</v>
      </c>
      <c r="G230">
        <f t="shared" si="6"/>
        <v>-3.4386331812903612</v>
      </c>
    </row>
    <row r="231" spans="1:7" x14ac:dyDescent="0.25">
      <c r="A231" s="6">
        <v>228.91566</v>
      </c>
      <c r="B231" s="2">
        <v>6.2729699E-7</v>
      </c>
      <c r="C231">
        <f t="shared" si="7"/>
        <v>-6.2025267963611626</v>
      </c>
      <c r="E231" s="2">
        <v>228.91566</v>
      </c>
      <c r="F231">
        <v>3.5531225000000002E-4</v>
      </c>
      <c r="G231">
        <f t="shared" si="6"/>
        <v>-3.4493898192044736</v>
      </c>
    </row>
    <row r="232" spans="1:7" x14ac:dyDescent="0.25">
      <c r="A232" s="6">
        <v>216.86747</v>
      </c>
      <c r="B232" s="2">
        <v>6.1377051000000002E-7</v>
      </c>
      <c r="C232">
        <f t="shared" si="7"/>
        <v>-6.2119939820689813</v>
      </c>
      <c r="E232" s="2">
        <v>216.86747</v>
      </c>
      <c r="F232">
        <v>3.4665158999999999E-4</v>
      </c>
      <c r="G232">
        <f t="shared" si="6"/>
        <v>-3.4601068034656635</v>
      </c>
    </row>
    <row r="233" spans="1:7" x14ac:dyDescent="0.25">
      <c r="A233" s="6">
        <v>204.81927999999999</v>
      </c>
      <c r="B233" s="2">
        <v>6.0063683E-7</v>
      </c>
      <c r="C233">
        <f t="shared" si="7"/>
        <v>-6.2213880411424265</v>
      </c>
      <c r="E233" s="2">
        <v>204.81927999999999</v>
      </c>
      <c r="F233">
        <v>3.3821714999999997E-4</v>
      </c>
      <c r="G233">
        <f t="shared" si="6"/>
        <v>-3.4708043743801325</v>
      </c>
    </row>
    <row r="234" spans="1:7" x14ac:dyDescent="0.25">
      <c r="A234" s="6">
        <v>192.77108000000001</v>
      </c>
      <c r="B234" s="2">
        <v>5.8786816000000003E-7</v>
      </c>
      <c r="C234">
        <f t="shared" si="7"/>
        <v>-6.2307200613465028</v>
      </c>
      <c r="E234" s="2">
        <v>192.77108000000001</v>
      </c>
      <c r="F234">
        <v>3.2998555E-4</v>
      </c>
      <c r="G234">
        <f t="shared" si="6"/>
        <v>-3.4815050773726099</v>
      </c>
    </row>
    <row r="235" spans="1:7" x14ac:dyDescent="0.25">
      <c r="A235" s="6">
        <v>180.72289000000001</v>
      </c>
      <c r="B235" s="2">
        <v>5.7543760999999998E-7</v>
      </c>
      <c r="C235">
        <f t="shared" si="7"/>
        <v>-6.2400017564851922</v>
      </c>
      <c r="E235" s="2">
        <v>180.72289000000001</v>
      </c>
      <c r="F235">
        <v>3.2193298999999998E-4</v>
      </c>
      <c r="G235">
        <f t="shared" si="6"/>
        <v>-3.49223451681909</v>
      </c>
    </row>
    <row r="236" spans="1:7" x14ac:dyDescent="0.25">
      <c r="A236" s="6">
        <v>168.6747</v>
      </c>
      <c r="B236" s="2">
        <v>5.6331920999999998E-7</v>
      </c>
      <c r="C236">
        <f t="shared" si="7"/>
        <v>-6.2492454384420055</v>
      </c>
      <c r="E236" s="2">
        <v>168.6747</v>
      </c>
      <c r="F236">
        <v>3.1403483999999999E-4</v>
      </c>
      <c r="G236">
        <f t="shared" si="6"/>
        <v>-3.5030221672758666</v>
      </c>
    </row>
    <row r="237" spans="1:7" x14ac:dyDescent="0.25">
      <c r="A237" s="6">
        <v>156.62651</v>
      </c>
      <c r="B237" s="2">
        <v>5.5148774000000003E-7</v>
      </c>
      <c r="C237">
        <f t="shared" si="7"/>
        <v>-6.2584641378194954</v>
      </c>
      <c r="E237" s="2">
        <v>156.62651</v>
      </c>
      <c r="F237">
        <v>3.0626505999999999E-4</v>
      </c>
      <c r="G237">
        <f t="shared" si="6"/>
        <v>-3.5139025464997795</v>
      </c>
    </row>
    <row r="238" spans="1:7" x14ac:dyDescent="0.25">
      <c r="A238" s="6">
        <v>144.57830999999999</v>
      </c>
      <c r="B238" s="2">
        <v>5.3991779999999999E-7</v>
      </c>
      <c r="C238">
        <f t="shared" si="7"/>
        <v>-6.2676723544803261</v>
      </c>
      <c r="E238" s="2">
        <v>144.57830999999999</v>
      </c>
      <c r="F238">
        <v>2.9859546999999999E-4</v>
      </c>
      <c r="G238">
        <f t="shared" si="6"/>
        <v>-3.5249167852544172</v>
      </c>
    </row>
    <row r="239" spans="1:7" x14ac:dyDescent="0.25">
      <c r="A239" s="6">
        <v>132.53012000000001</v>
      </c>
      <c r="B239" s="2">
        <v>5.2858407000000003E-7</v>
      </c>
      <c r="C239">
        <f t="shared" si="7"/>
        <v>-6.2768859293907342</v>
      </c>
      <c r="E239" s="2">
        <v>132.53012000000001</v>
      </c>
      <c r="F239">
        <v>2.9099477E-4</v>
      </c>
      <c r="G239">
        <f t="shared" si="6"/>
        <v>-3.5361148164455414</v>
      </c>
    </row>
    <row r="240" spans="1:7" x14ac:dyDescent="0.25">
      <c r="A240" s="6">
        <v>120.48193000000001</v>
      </c>
      <c r="B240" s="2">
        <v>5.1746028000000004E-7</v>
      </c>
      <c r="C240">
        <f t="shared" si="7"/>
        <v>-6.2861229808253674</v>
      </c>
      <c r="E240" s="2">
        <v>120.48193000000001</v>
      </c>
      <c r="F240">
        <v>2.8342720000000001E-4</v>
      </c>
      <c r="G240">
        <f t="shared" si="6"/>
        <v>-3.5475584736260934</v>
      </c>
    </row>
    <row r="241" spans="1:7" x14ac:dyDescent="0.25">
      <c r="A241" s="6">
        <v>108.43373</v>
      </c>
      <c r="B241" s="2">
        <v>5.0651862999999997E-7</v>
      </c>
      <c r="C241">
        <f t="shared" si="7"/>
        <v>-6.2954045764490072</v>
      </c>
      <c r="E241" s="2">
        <v>108.43373</v>
      </c>
      <c r="F241">
        <v>2.7585054000000002E-4</v>
      </c>
      <c r="G241">
        <f t="shared" si="6"/>
        <v>-3.5593261615384302</v>
      </c>
    </row>
    <row r="242" spans="1:7" x14ac:dyDescent="0.25">
      <c r="A242" s="6">
        <v>96.385542000000001</v>
      </c>
      <c r="B242" s="2">
        <v>4.9572871000000004E-7</v>
      </c>
      <c r="C242">
        <f t="shared" si="7"/>
        <v>-6.3047559283139112</v>
      </c>
      <c r="E242" s="2">
        <v>96.385542000000001</v>
      </c>
      <c r="F242">
        <v>2.6821316000000001E-4</v>
      </c>
      <c r="G242">
        <f t="shared" si="6"/>
        <v>-3.5715199171064658</v>
      </c>
    </row>
    <row r="243" spans="1:7" x14ac:dyDescent="0.25">
      <c r="A243" s="6">
        <v>84.337349000000003</v>
      </c>
      <c r="B243" s="2">
        <v>4.8505579999999999E-7</v>
      </c>
      <c r="C243">
        <f t="shared" si="7"/>
        <v>-6.3142082980201311</v>
      </c>
      <c r="E243" s="2">
        <v>84.337349000000003</v>
      </c>
      <c r="F243">
        <v>2.6044925999999999E-4</v>
      </c>
      <c r="G243">
        <f t="shared" si="6"/>
        <v>-3.5842768721662934</v>
      </c>
    </row>
    <row r="244" spans="1:7" x14ac:dyDescent="0.25">
      <c r="A244" s="6">
        <v>72.289157000000003</v>
      </c>
      <c r="B244" s="2">
        <v>4.7445832000000002E-7</v>
      </c>
      <c r="C244">
        <f t="shared" si="7"/>
        <v>-6.3238019332663278</v>
      </c>
      <c r="E244" s="2">
        <v>72.289157000000003</v>
      </c>
      <c r="F244">
        <v>2.5247097E-4</v>
      </c>
      <c r="G244">
        <f t="shared" si="6"/>
        <v>-3.5977885513814116</v>
      </c>
    </row>
    <row r="245" spans="1:7" x14ac:dyDescent="0.25">
      <c r="A245" s="6">
        <v>60.240963999999998</v>
      </c>
      <c r="B245" s="2">
        <v>4.6388329000000002E-7</v>
      </c>
      <c r="C245">
        <f t="shared" si="7"/>
        <v>-6.3335912713516818</v>
      </c>
      <c r="E245" s="2">
        <v>60.240963999999998</v>
      </c>
      <c r="F245">
        <v>2.4415390999999999E-4</v>
      </c>
      <c r="G245">
        <f t="shared" si="6"/>
        <v>-3.6123363163201518</v>
      </c>
    </row>
    <row r="246" spans="1:7" x14ac:dyDescent="0.25">
      <c r="A246" s="6">
        <v>48.192771</v>
      </c>
      <c r="B246" s="2">
        <v>4.5325778000000002E-7</v>
      </c>
      <c r="C246">
        <f t="shared" si="7"/>
        <v>-6.3436547326663844</v>
      </c>
      <c r="E246" s="2">
        <v>48.192771</v>
      </c>
      <c r="F246">
        <v>2.3530856E-4</v>
      </c>
      <c r="G246">
        <f t="shared" si="6"/>
        <v>-3.6283622738730821</v>
      </c>
    </row>
    <row r="247" spans="1:7" x14ac:dyDescent="0.25">
      <c r="A247" s="6">
        <v>36.144578000000003</v>
      </c>
      <c r="B247" s="2">
        <v>4.4247064999999999E-7</v>
      </c>
      <c r="C247">
        <f t="shared" si="7"/>
        <v>-6.3541155316684987</v>
      </c>
      <c r="E247" s="2">
        <v>36.144578000000003</v>
      </c>
      <c r="F247">
        <v>2.2561515E-4</v>
      </c>
      <c r="G247">
        <f t="shared" si="6"/>
        <v>-3.6466317409453977</v>
      </c>
    </row>
    <row r="248" spans="1:7" x14ac:dyDescent="0.25">
      <c r="A248" s="6">
        <v>24.096385999999999</v>
      </c>
      <c r="B248" s="2">
        <v>4.3132567E-7</v>
      </c>
      <c r="C248">
        <f t="shared" si="7"/>
        <v>-6.3651946943984452</v>
      </c>
      <c r="E248" s="2">
        <v>24.096385999999999</v>
      </c>
      <c r="F248">
        <v>2.1444319000000001E-4</v>
      </c>
      <c r="G248">
        <f t="shared" si="6"/>
        <v>-3.6686877409491894</v>
      </c>
    </row>
    <row r="249" spans="1:7" x14ac:dyDescent="0.25">
      <c r="A249" s="6">
        <v>12.048192999999999</v>
      </c>
      <c r="B249" s="2">
        <v>4.193758E-7</v>
      </c>
      <c r="C249">
        <f t="shared" si="7"/>
        <v>-6.3773966340273107</v>
      </c>
      <c r="E249" s="2">
        <v>12.048192999999999</v>
      </c>
      <c r="F249">
        <v>2.0013539000000001E-4</v>
      </c>
      <c r="G249">
        <f t="shared" si="6"/>
        <v>-3.6986761081517856</v>
      </c>
    </row>
    <row r="250" spans="1:7" x14ac:dyDescent="0.25">
      <c r="A250" s="6">
        <v>0</v>
      </c>
      <c r="B250" s="2">
        <v>4.0431829999999998E-7</v>
      </c>
      <c r="C250">
        <f t="shared" si="7"/>
        <v>-6.3932766014584193</v>
      </c>
      <c r="E250" s="2">
        <v>0</v>
      </c>
      <c r="F250">
        <v>1.7223795E-4</v>
      </c>
      <c r="G250">
        <f t="shared" si="6"/>
        <v>-3.7638711521870434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zoomScaleNormal="100" workbookViewId="0"/>
  </sheetViews>
  <sheetFormatPr defaultColWidth="9.140625" defaultRowHeight="15" x14ac:dyDescent="0.25"/>
  <cols>
    <col min="1" max="1" width="38.7109375" customWidth="1"/>
    <col min="2" max="2" width="16.140625" customWidth="1"/>
    <col min="3" max="4" width="10.7109375" customWidth="1"/>
    <col min="5" max="5" width="37.85546875" customWidth="1"/>
    <col min="6" max="7" width="10.7109375" style="32" customWidth="1"/>
    <col min="8" max="8" width="29.140625" style="2" bestFit="1" customWidth="1"/>
    <col min="9" max="9" width="12" style="1" bestFit="1" customWidth="1"/>
    <col min="17" max="17" width="12" bestFit="1" customWidth="1"/>
  </cols>
  <sheetData>
    <row r="1" spans="1:11" ht="18.75" x14ac:dyDescent="0.3">
      <c r="A1" s="13" t="s">
        <v>330</v>
      </c>
      <c r="E1" s="2"/>
      <c r="F1" s="36"/>
    </row>
    <row r="2" spans="1:11" ht="15" customHeight="1" x14ac:dyDescent="0.3">
      <c r="A2" s="13"/>
      <c r="F2" s="38"/>
      <c r="G2" s="33"/>
    </row>
    <row r="3" spans="1:11" x14ac:dyDescent="0.25">
      <c r="A3" t="s">
        <v>245</v>
      </c>
      <c r="B3" s="6">
        <v>1421.5985741213599</v>
      </c>
      <c r="F3" s="30"/>
      <c r="G3" s="34"/>
    </row>
    <row r="4" spans="1:11" x14ac:dyDescent="0.25">
      <c r="A4" s="2" t="s">
        <v>293</v>
      </c>
      <c r="B4" s="1">
        <v>1.09874214243787E+23</v>
      </c>
      <c r="C4" s="7">
        <f>BaryonDensity/Mpc</f>
        <v>3.5607807813733738</v>
      </c>
      <c r="D4" s="1"/>
      <c r="E4" s="1"/>
      <c r="F4" s="30"/>
      <c r="G4" s="8"/>
      <c r="J4" s="2"/>
      <c r="K4" s="2"/>
    </row>
    <row r="5" spans="1:11" x14ac:dyDescent="0.25">
      <c r="A5" s="2" t="s">
        <v>337</v>
      </c>
      <c r="B5" s="1">
        <v>8.5652538361516094E+25</v>
      </c>
      <c r="C5" s="2">
        <f>RadiusOfCurvature/Gpc</f>
        <v>2.775809725445006</v>
      </c>
      <c r="F5" s="36"/>
      <c r="H5" s="12"/>
      <c r="I5" s="2"/>
      <c r="J5" s="2"/>
      <c r="K5" s="2"/>
    </row>
    <row r="6" spans="1:11" ht="18" x14ac:dyDescent="0.35">
      <c r="A6" t="s">
        <v>297</v>
      </c>
      <c r="B6" s="1">
        <f>-QESRedShift*Age*(-2*InitialTangentVelocity+UniverseAcceleration*Age)/(2+QESRedShift)</f>
        <v>2.5850480150033888E+26</v>
      </c>
      <c r="C6" s="45">
        <f>DistanceSurfaceLastScattering/Gpc</f>
        <v>8.3775700732912899</v>
      </c>
      <c r="F6" s="30"/>
      <c r="J6" s="2"/>
      <c r="K6" s="2"/>
    </row>
    <row r="7" spans="1:11" x14ac:dyDescent="0.25">
      <c r="A7" s="2" t="s">
        <v>289</v>
      </c>
      <c r="B7" s="1">
        <f>(InitialTangentVelocity+InitialTangentVelocity*QESRedShift-SQRT((1+QESRedShift)*(InitialTangentVelocity^2+InitialTangentVelocity^2*QESRedShift-2*UniverseAcceleration*InitialTangentVelocity*Age+UniverseAcceleration^2*Age^2)))/(UniverseAcceleration+UniverseAcceleration*QESRedShift)</f>
        <v>288712923100279.56</v>
      </c>
      <c r="C7" s="2">
        <f>AgeOfCMB/Myr</f>
        <v>9.1489633994555728</v>
      </c>
      <c r="F7" s="30"/>
      <c r="J7" s="2"/>
      <c r="K7" s="2"/>
    </row>
    <row r="8" spans="1:11" x14ac:dyDescent="0.25">
      <c r="A8" s="2" t="s">
        <v>259</v>
      </c>
      <c r="B8" s="1">
        <f>SoundHorizon/(RadiusOfCurvature*SIN(DistanceSurfaceLastScattering/RadiusOfCurvature))</f>
        <v>1.0410970836012343E-2</v>
      </c>
      <c r="C8" s="2">
        <f>AngularScale*100</f>
        <v>1.0410970836012343</v>
      </c>
      <c r="J8" s="2"/>
      <c r="K8" s="2"/>
    </row>
    <row r="9" spans="1:11" x14ac:dyDescent="0.25">
      <c r="B9" s="1"/>
      <c r="C9" s="2"/>
      <c r="D9" s="2"/>
      <c r="F9" s="37"/>
      <c r="G9" s="12"/>
    </row>
    <row r="10" spans="1:11" x14ac:dyDescent="0.25">
      <c r="A10" s="2" t="s">
        <v>332</v>
      </c>
      <c r="B10" s="1">
        <f>UniverseSize</f>
        <v>1.2943424167643801E+26</v>
      </c>
      <c r="C10" s="12"/>
      <c r="F10" s="12"/>
      <c r="G10" s="12"/>
    </row>
    <row r="11" spans="1:11" x14ac:dyDescent="0.25">
      <c r="A11" s="2" t="s">
        <v>329</v>
      </c>
      <c r="B11" s="1">
        <f>RadiusOfCurvature</f>
        <v>8.5652538361516094E+25</v>
      </c>
      <c r="F11" s="12"/>
      <c r="G11" s="12"/>
    </row>
    <row r="12" spans="1:11" x14ac:dyDescent="0.25">
      <c r="A12" s="2" t="s">
        <v>333</v>
      </c>
      <c r="B12" s="2">
        <f>B10/B11</f>
        <v>1.5111547673010137</v>
      </c>
      <c r="F12" s="37"/>
      <c r="G12" s="12"/>
    </row>
    <row r="13" spans="1:11" x14ac:dyDescent="0.25">
      <c r="F13" s="12"/>
      <c r="G13" s="12"/>
    </row>
    <row r="14" spans="1:11" x14ac:dyDescent="0.25">
      <c r="A14" s="2" t="s">
        <v>916</v>
      </c>
      <c r="B14">
        <v>13.2</v>
      </c>
      <c r="F14" s="12"/>
      <c r="G14" s="12"/>
    </row>
    <row r="15" spans="1:11" x14ac:dyDescent="0.25">
      <c r="A15" s="2" t="s">
        <v>915</v>
      </c>
      <c r="B15" s="1">
        <f>(InitialTangentVelocity+InitialTangentVelocity*SneIaRedshift-SQRT((1+SneIaRedshift)*(InitialTangentVelocity^2+InitialTangentVelocity^2*SneIaRedshift-2*UniverseAcceleration*InitialTangentVelocity*Age+UniverseAcceleration^2*Age^2)))/(UniverseAcceleration+UniverseAcceleration*SneIaRedshift)</f>
        <v>2.8972207205754312E+16</v>
      </c>
      <c r="C15" s="2">
        <f>B15/Gyr</f>
        <v>0.91809421095716981</v>
      </c>
      <c r="F15" s="37"/>
      <c r="G15" s="12"/>
    </row>
    <row r="16" spans="1:11" x14ac:dyDescent="0.25">
      <c r="F16" s="12"/>
      <c r="G16" s="12"/>
    </row>
    <row r="17" spans="6:7" x14ac:dyDescent="0.25">
      <c r="F17" s="12"/>
      <c r="G17" s="12"/>
    </row>
    <row r="18" spans="6:7" x14ac:dyDescent="0.25">
      <c r="F18" s="12"/>
      <c r="G18" s="12"/>
    </row>
    <row r="19" spans="6:7" x14ac:dyDescent="0.25">
      <c r="F19" s="12"/>
      <c r="G19" s="12"/>
    </row>
    <row r="20" spans="6:7" x14ac:dyDescent="0.25">
      <c r="F20" s="12"/>
      <c r="G20" s="12"/>
    </row>
    <row r="21" spans="6:7" x14ac:dyDescent="0.25">
      <c r="F21" s="12"/>
      <c r="G21" s="12"/>
    </row>
    <row r="22" spans="6:7" x14ac:dyDescent="0.25">
      <c r="F22" s="12"/>
      <c r="G22" s="12"/>
    </row>
    <row r="23" spans="6:7" x14ac:dyDescent="0.25">
      <c r="F23" s="12"/>
      <c r="G23" s="12"/>
    </row>
    <row r="24" spans="6:7" x14ac:dyDescent="0.25">
      <c r="F24" s="35"/>
      <c r="G24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78"/>
  <sheetViews>
    <sheetView zoomScaleNormal="100" workbookViewId="0"/>
  </sheetViews>
  <sheetFormatPr defaultColWidth="8.85546875" defaultRowHeight="15" x14ac:dyDescent="0.25"/>
  <cols>
    <col min="1" max="1" width="17.140625" style="6" customWidth="1"/>
    <col min="2" max="3" width="10.7109375" style="1" customWidth="1"/>
    <col min="4" max="5" width="10.7109375" style="6" customWidth="1"/>
    <col min="6" max="6" width="10.7109375" style="2" customWidth="1"/>
    <col min="7" max="7" width="10.7109375" style="11" customWidth="1"/>
    <col min="8" max="8" width="10.7109375" customWidth="1"/>
    <col min="9" max="9" width="10.42578125" style="6" customWidth="1"/>
    <col min="11" max="11" width="16.7109375" customWidth="1"/>
    <col min="18" max="19" width="8.85546875" style="2"/>
  </cols>
  <sheetData>
    <row r="1" spans="1:19" ht="18.75" x14ac:dyDescent="0.3">
      <c r="A1" s="44" t="s">
        <v>328</v>
      </c>
    </row>
    <row r="2" spans="1:19" s="21" customFormat="1" ht="20.100000000000001" customHeight="1" x14ac:dyDescent="0.25">
      <c r="A2" s="25" t="s">
        <v>317</v>
      </c>
      <c r="B2" s="42">
        <v>6</v>
      </c>
      <c r="C2" s="23">
        <f>CoreRadius*kpc</f>
        <v>1.8514065479999999E+20</v>
      </c>
      <c r="D2" s="25"/>
      <c r="E2" s="25"/>
      <c r="F2" s="22"/>
      <c r="H2" s="28"/>
      <c r="I2" s="25"/>
      <c r="R2" s="22"/>
      <c r="S2" s="22"/>
    </row>
    <row r="3" spans="1:19" s="21" customFormat="1" ht="20.100000000000001" customHeight="1" x14ac:dyDescent="0.25">
      <c r="A3" s="25" t="s">
        <v>318</v>
      </c>
      <c r="B3" s="23">
        <v>100000000000</v>
      </c>
      <c r="C3" s="23">
        <f>CoreMass*SolarMass</f>
        <v>1.9890999999999998E+41</v>
      </c>
      <c r="D3" s="25"/>
      <c r="E3" s="25"/>
      <c r="F3" s="22"/>
      <c r="H3" s="26"/>
      <c r="I3" s="25"/>
      <c r="R3" s="22"/>
      <c r="S3" s="22"/>
    </row>
    <row r="4" spans="1:19" s="21" customFormat="1" ht="20.100000000000001" customHeight="1" x14ac:dyDescent="0.25">
      <c r="A4" s="25" t="s">
        <v>320</v>
      </c>
      <c r="B4" s="23">
        <f>(CoreMass*SolarMass)/(4/3*PI()*(CoreRadius*kpc)^3)</f>
        <v>7.4827738853735743E-21</v>
      </c>
      <c r="C4" s="25"/>
      <c r="D4" s="25"/>
      <c r="E4" s="25"/>
      <c r="F4" s="22"/>
      <c r="G4" s="29"/>
      <c r="H4" s="22"/>
      <c r="I4" s="25"/>
      <c r="R4" s="22"/>
      <c r="S4" s="22"/>
    </row>
    <row r="5" spans="1:19" s="21" customFormat="1" ht="20.100000000000001" customHeight="1" x14ac:dyDescent="0.25">
      <c r="A5" s="25"/>
      <c r="B5" s="27"/>
      <c r="D5" s="25"/>
      <c r="E5" s="25"/>
      <c r="F5" s="22"/>
      <c r="G5" s="29"/>
      <c r="H5" s="22"/>
      <c r="I5" s="25"/>
      <c r="R5" s="22"/>
      <c r="S5" s="22"/>
    </row>
    <row r="6" spans="1:19" s="21" customFormat="1" ht="20.100000000000001" customHeight="1" x14ac:dyDescent="0.25">
      <c r="A6" s="25"/>
      <c r="D6" s="25"/>
      <c r="E6" s="23"/>
      <c r="F6" s="22"/>
      <c r="G6" s="24"/>
      <c r="I6" s="25"/>
      <c r="R6" s="22"/>
      <c r="S6" s="22"/>
    </row>
    <row r="7" spans="1:19" s="3" customFormat="1" ht="30" x14ac:dyDescent="0.25">
      <c r="A7" s="5" t="s">
        <v>9</v>
      </c>
      <c r="B7" s="4" t="s">
        <v>281</v>
      </c>
      <c r="C7" s="4" t="s">
        <v>319</v>
      </c>
      <c r="D7" s="5" t="s">
        <v>331</v>
      </c>
      <c r="E7" s="3">
        <v>1</v>
      </c>
      <c r="F7" s="3">
        <v>2</v>
      </c>
      <c r="G7" s="3">
        <v>3</v>
      </c>
      <c r="H7" s="3">
        <v>4</v>
      </c>
      <c r="I7" s="5">
        <v>5</v>
      </c>
      <c r="R7" s="7"/>
      <c r="S7" s="7"/>
    </row>
    <row r="8" spans="1:19" s="3" customFormat="1" x14ac:dyDescent="0.25">
      <c r="A8" s="5" t="s">
        <v>327</v>
      </c>
      <c r="B8" s="4"/>
      <c r="C8" s="4"/>
      <c r="D8" s="4">
        <v>0</v>
      </c>
      <c r="E8" s="4">
        <v>9.9999999999999994E-12</v>
      </c>
      <c r="F8" s="4">
        <v>1.9999999999999999E-11</v>
      </c>
      <c r="G8" s="4">
        <v>3E-11</v>
      </c>
      <c r="H8" s="4">
        <v>3.9999999999999998E-11</v>
      </c>
      <c r="I8" s="4">
        <v>5.0000000000000002E-11</v>
      </c>
      <c r="R8" s="7"/>
      <c r="S8" s="7"/>
    </row>
    <row r="9" spans="1:19" x14ac:dyDescent="0.25">
      <c r="A9" s="6">
        <v>0.1</v>
      </c>
      <c r="B9" s="1">
        <f>RadiusKpc*kpc</f>
        <v>3.08567758E+18</v>
      </c>
      <c r="C9" s="1">
        <f t="shared" ref="C9:C40" si="0">IF(RadiusKpc&lt;CoreRadius,Density*4/3*PI()*RadiusKm^3,CoreMass*SolarMass)</f>
        <v>9.2087962962962968E+35</v>
      </c>
      <c r="D9" s="6">
        <f t="shared" ref="D9:I24" si="1">SQRT(BulgeMass*GravitationalConstant/RadiusKm+D$8*RadiusKm)/1000</f>
        <v>4.4629483901903839</v>
      </c>
      <c r="E9" s="6">
        <f t="shared" si="1"/>
        <v>7.1256357003079334</v>
      </c>
      <c r="F9" s="6">
        <f t="shared" si="1"/>
        <v>9.0350130012913077</v>
      </c>
      <c r="G9" s="6">
        <f t="shared" si="1"/>
        <v>10.606047130458309</v>
      </c>
      <c r="H9" s="6">
        <f t="shared" si="1"/>
        <v>11.972677709414171</v>
      </c>
      <c r="I9" s="6">
        <f t="shared" si="1"/>
        <v>13.198552471142545</v>
      </c>
    </row>
    <row r="10" spans="1:19" x14ac:dyDescent="0.25">
      <c r="A10" s="6">
        <f>A9+0.4</f>
        <v>0.5</v>
      </c>
      <c r="B10" s="1">
        <f t="shared" ref="B10:B72" si="2">RadiusKpc*kpc</f>
        <v>1.54283879E+19</v>
      </c>
      <c r="C10" s="1">
        <f t="shared" si="0"/>
        <v>1.1510995370370372E+38</v>
      </c>
      <c r="D10" s="6">
        <f t="shared" si="1"/>
        <v>22.31474195095192</v>
      </c>
      <c r="E10" s="6">
        <f t="shared" si="1"/>
        <v>25.538825097047308</v>
      </c>
      <c r="F10" s="6">
        <f t="shared" si="1"/>
        <v>28.399215945824519</v>
      </c>
      <c r="G10" s="6">
        <f t="shared" si="1"/>
        <v>30.996763465522871</v>
      </c>
      <c r="H10" s="6">
        <f t="shared" si="1"/>
        <v>33.392861877017573</v>
      </c>
      <c r="I10" s="6">
        <f t="shared" si="1"/>
        <v>35.628178501539665</v>
      </c>
    </row>
    <row r="11" spans="1:19" x14ac:dyDescent="0.25">
      <c r="A11" s="6">
        <f t="shared" ref="A11:A74" si="3">A10+0.4</f>
        <v>0.9</v>
      </c>
      <c r="B11" s="1">
        <f t="shared" si="2"/>
        <v>2.7771098220000002E+19</v>
      </c>
      <c r="C11" s="1">
        <f t="shared" si="0"/>
        <v>6.7132125000000018E+38</v>
      </c>
      <c r="D11" s="6">
        <f t="shared" si="1"/>
        <v>40.166535511713462</v>
      </c>
      <c r="E11" s="6">
        <f t="shared" si="1"/>
        <v>43.486337592555877</v>
      </c>
      <c r="F11" s="6">
        <f t="shared" si="1"/>
        <v>46.570082020689398</v>
      </c>
      <c r="G11" s="6">
        <f t="shared" si="1"/>
        <v>49.461940131921018</v>
      </c>
      <c r="H11" s="6">
        <f t="shared" si="1"/>
        <v>52.193816720122491</v>
      </c>
      <c r="I11" s="6">
        <f t="shared" si="1"/>
        <v>54.789647617170694</v>
      </c>
    </row>
    <row r="12" spans="1:19" x14ac:dyDescent="0.25">
      <c r="A12" s="6">
        <f t="shared" si="3"/>
        <v>1.3</v>
      </c>
      <c r="B12" s="1">
        <f t="shared" si="2"/>
        <v>4.0113808540000002E+19</v>
      </c>
      <c r="C12" s="1">
        <f t="shared" si="0"/>
        <v>2.0231725462962968E+39</v>
      </c>
      <c r="D12" s="6">
        <f t="shared" si="1"/>
        <v>58.018329072475005</v>
      </c>
      <c r="E12" s="6">
        <f t="shared" si="1"/>
        <v>61.378046513081514</v>
      </c>
      <c r="F12" s="6">
        <f t="shared" si="1"/>
        <v>64.563168131388949</v>
      </c>
      <c r="G12" s="6">
        <f t="shared" si="1"/>
        <v>67.598378416660253</v>
      </c>
      <c r="H12" s="6">
        <f t="shared" si="1"/>
        <v>70.503041423487517</v>
      </c>
      <c r="I12" s="6">
        <f t="shared" si="1"/>
        <v>73.292679957564644</v>
      </c>
    </row>
    <row r="13" spans="1:19" x14ac:dyDescent="0.25">
      <c r="A13" s="6">
        <f t="shared" si="3"/>
        <v>1.7000000000000002</v>
      </c>
      <c r="B13" s="1">
        <f t="shared" si="2"/>
        <v>5.2456518860000002E+19</v>
      </c>
      <c r="C13" s="1">
        <f t="shared" si="0"/>
        <v>4.5242816203703703E+39</v>
      </c>
      <c r="D13" s="6">
        <f t="shared" si="1"/>
        <v>75.870122633236534</v>
      </c>
      <c r="E13" s="6">
        <f t="shared" si="1"/>
        <v>79.251755166572494</v>
      </c>
      <c r="F13" s="6">
        <f t="shared" si="1"/>
        <v>82.494883996417315</v>
      </c>
      <c r="G13" s="6">
        <f t="shared" si="1"/>
        <v>85.615250243063301</v>
      </c>
      <c r="H13" s="6">
        <f t="shared" si="1"/>
        <v>88.625821647995735</v>
      </c>
      <c r="I13" s="6">
        <f t="shared" si="1"/>
        <v>91.537431968470429</v>
      </c>
    </row>
    <row r="14" spans="1:19" x14ac:dyDescent="0.25">
      <c r="A14" s="6">
        <f t="shared" si="3"/>
        <v>2.1</v>
      </c>
      <c r="B14" s="1">
        <f t="shared" si="2"/>
        <v>6.4799229180000002E+19</v>
      </c>
      <c r="C14" s="1">
        <f t="shared" si="0"/>
        <v>8.5282662500000009E+39</v>
      </c>
      <c r="D14" s="6">
        <f t="shared" si="1"/>
        <v>93.721916193998069</v>
      </c>
      <c r="E14" s="6">
        <f t="shared" si="1"/>
        <v>97.117402492420453</v>
      </c>
      <c r="F14" s="6">
        <f t="shared" si="1"/>
        <v>100.39811830246022</v>
      </c>
      <c r="G14" s="6">
        <f t="shared" si="1"/>
        <v>103.57497019297084</v>
      </c>
      <c r="H14" s="6">
        <f t="shared" si="1"/>
        <v>106.65723952116328</v>
      </c>
      <c r="I14" s="6">
        <f t="shared" si="1"/>
        <v>109.65290253374415</v>
      </c>
    </row>
    <row r="15" spans="1:19" x14ac:dyDescent="0.25">
      <c r="A15" s="6">
        <f t="shared" si="3"/>
        <v>2.5</v>
      </c>
      <c r="B15" s="1">
        <f t="shared" si="2"/>
        <v>7.7141939500000002E+19</v>
      </c>
      <c r="C15" s="1">
        <f t="shared" si="0"/>
        <v>1.4388744212962966E+40</v>
      </c>
      <c r="D15" s="6">
        <f t="shared" si="1"/>
        <v>111.57370975475962</v>
      </c>
      <c r="E15" s="6">
        <f t="shared" si="1"/>
        <v>114.97874631182643</v>
      </c>
      <c r="F15" s="6">
        <f t="shared" si="1"/>
        <v>118.28580429806166</v>
      </c>
      <c r="G15" s="6">
        <f t="shared" si="1"/>
        <v>121.50288430090596</v>
      </c>
      <c r="H15" s="6">
        <f t="shared" si="1"/>
        <v>124.63695394400226</v>
      </c>
      <c r="I15" s="6">
        <f t="shared" si="1"/>
        <v>127.69412548523655</v>
      </c>
    </row>
    <row r="16" spans="1:19" x14ac:dyDescent="0.25">
      <c r="A16" s="6">
        <f t="shared" si="3"/>
        <v>2.9</v>
      </c>
      <c r="B16" s="1">
        <f t="shared" si="2"/>
        <v>8.9484649819999994E+19</v>
      </c>
      <c r="C16" s="1">
        <f t="shared" si="0"/>
        <v>2.2459333287037031E+40</v>
      </c>
      <c r="D16" s="6">
        <f t="shared" si="1"/>
        <v>129.42550331552113</v>
      </c>
      <c r="E16" s="6">
        <f t="shared" si="1"/>
        <v>132.83752258558562</v>
      </c>
      <c r="F16" s="6">
        <f t="shared" si="1"/>
        <v>136.16406980138328</v>
      </c>
      <c r="G16" s="6">
        <f t="shared" si="1"/>
        <v>139.41126354450694</v>
      </c>
      <c r="H16" s="6">
        <f t="shared" si="1"/>
        <v>142.58452546218319</v>
      </c>
      <c r="I16" s="6">
        <f t="shared" si="1"/>
        <v>145.68868658710591</v>
      </c>
    </row>
    <row r="17" spans="1:9" x14ac:dyDescent="0.25">
      <c r="A17" s="6">
        <f t="shared" si="3"/>
        <v>3.3</v>
      </c>
      <c r="B17" s="1">
        <f t="shared" si="2"/>
        <v>1.0182736014E+20</v>
      </c>
      <c r="C17" s="1">
        <f t="shared" si="0"/>
        <v>3.3093651250000002E+40</v>
      </c>
      <c r="D17" s="6">
        <f t="shared" si="1"/>
        <v>147.27729687628269</v>
      </c>
      <c r="E17" s="6">
        <f t="shared" si="1"/>
        <v>150.69464415361517</v>
      </c>
      <c r="F17" s="6">
        <f t="shared" si="1"/>
        <v>154.03619502566499</v>
      </c>
      <c r="G17" s="6">
        <f t="shared" si="1"/>
        <v>157.30677982650556</v>
      </c>
      <c r="H17" s="6">
        <f t="shared" si="1"/>
        <v>160.51073665267597</v>
      </c>
      <c r="I17" s="6">
        <f t="shared" si="1"/>
        <v>163.65197885202826</v>
      </c>
    </row>
    <row r="18" spans="1:9" x14ac:dyDescent="0.25">
      <c r="A18" s="6">
        <f t="shared" si="3"/>
        <v>3.6999999999999997</v>
      </c>
      <c r="B18" s="1">
        <f t="shared" si="2"/>
        <v>1.1417007045999999E+20</v>
      </c>
      <c r="C18" s="1">
        <f t="shared" si="0"/>
        <v>4.6645315879629627E+40</v>
      </c>
      <c r="D18" s="6">
        <f t="shared" si="1"/>
        <v>165.12909043704423</v>
      </c>
      <c r="E18" s="6">
        <f t="shared" si="1"/>
        <v>168.55063694084791</v>
      </c>
      <c r="F18" s="6">
        <f t="shared" si="1"/>
        <v>171.90409511633376</v>
      </c>
      <c r="G18" s="6">
        <f t="shared" si="1"/>
        <v>175.19337493856762</v>
      </c>
      <c r="H18" s="6">
        <f t="shared" si="1"/>
        <v>178.42202590197638</v>
      </c>
      <c r="I18" s="6">
        <f t="shared" si="1"/>
        <v>181.59328190097102</v>
      </c>
    </row>
    <row r="19" spans="1:9" x14ac:dyDescent="0.25">
      <c r="A19" s="6">
        <f t="shared" si="3"/>
        <v>4.0999999999999996</v>
      </c>
      <c r="B19" s="1">
        <f t="shared" si="2"/>
        <v>1.2651278077999999E+20</v>
      </c>
      <c r="C19" s="1">
        <f t="shared" si="0"/>
        <v>6.3467944953703685E+40</v>
      </c>
      <c r="D19" s="6">
        <f t="shared" ref="D19:I34" si="4">SQRT(BulgeMass*GravitationalConstant/RadiusKm+D$8*RadiusKm)/1000</f>
        <v>182.98088399780573</v>
      </c>
      <c r="E19" s="6">
        <f t="shared" si="4"/>
        <v>186.40582532855146</v>
      </c>
      <c r="F19" s="6">
        <f t="shared" si="4"/>
        <v>189.76896354308951</v>
      </c>
      <c r="G19" s="6">
        <f t="shared" si="4"/>
        <v>193.07352830468096</v>
      </c>
      <c r="H19" s="6">
        <f t="shared" si="4"/>
        <v>196.32247741870628</v>
      </c>
      <c r="I19" s="6">
        <f t="shared" si="1"/>
        <v>199.51852783042091</v>
      </c>
    </row>
    <row r="20" spans="1:9" x14ac:dyDescent="0.25">
      <c r="A20" s="6">
        <f t="shared" si="3"/>
        <v>4.5</v>
      </c>
      <c r="B20" s="1">
        <f t="shared" si="2"/>
        <v>1.3885549109999999E+20</v>
      </c>
      <c r="C20" s="1">
        <f t="shared" si="0"/>
        <v>8.3915156250000004E+40</v>
      </c>
      <c r="D20" s="6">
        <f t="shared" si="4"/>
        <v>200.8326775585673</v>
      </c>
      <c r="E20" s="6">
        <f t="shared" si="4"/>
        <v>204.26042026379821</v>
      </c>
      <c r="F20" s="6">
        <f t="shared" si="4"/>
        <v>207.63158285131738</v>
      </c>
      <c r="G20" s="6">
        <f t="shared" si="4"/>
        <v>210.94887794995134</v>
      </c>
      <c r="H20" s="6">
        <f t="shared" si="4"/>
        <v>214.21480812339621</v>
      </c>
      <c r="I20" s="6">
        <f t="shared" si="1"/>
        <v>217.43168796277936</v>
      </c>
    </row>
    <row r="21" spans="1:9" x14ac:dyDescent="0.25">
      <c r="A21" s="6">
        <f t="shared" si="3"/>
        <v>4.9000000000000004</v>
      </c>
      <c r="B21" s="1">
        <f t="shared" si="2"/>
        <v>1.5119820142E+20</v>
      </c>
      <c r="C21" s="1">
        <f t="shared" si="0"/>
        <v>1.083405675462963E+41</v>
      </c>
      <c r="D21" s="6">
        <f t="shared" si="4"/>
        <v>218.6844711193288</v>
      </c>
      <c r="E21" s="6">
        <f t="shared" si="4"/>
        <v>222.11456485998517</v>
      </c>
      <c r="F21" s="6">
        <f t="shared" si="4"/>
        <v>225.49248754036256</v>
      </c>
      <c r="G21" s="6">
        <f t="shared" si="4"/>
        <v>228.82054967013028</v>
      </c>
      <c r="H21" s="6">
        <f t="shared" si="4"/>
        <v>232.10089608948209</v>
      </c>
      <c r="I21" s="6">
        <f t="shared" si="1"/>
        <v>235.33552213752296</v>
      </c>
    </row>
    <row r="22" spans="1:9" x14ac:dyDescent="0.25">
      <c r="A22" s="6">
        <f t="shared" si="3"/>
        <v>5.3000000000000007</v>
      </c>
      <c r="B22" s="1">
        <f t="shared" si="2"/>
        <v>1.6354091174000001E+20</v>
      </c>
      <c r="C22" s="1">
        <f t="shared" si="0"/>
        <v>1.3709779662037041E+41</v>
      </c>
      <c r="D22" s="6">
        <f t="shared" si="4"/>
        <v>236.5362646800904</v>
      </c>
      <c r="E22" s="6">
        <f t="shared" si="4"/>
        <v>239.96835963561901</v>
      </c>
      <c r="F22" s="6">
        <f t="shared" si="4"/>
        <v>243.35205514564652</v>
      </c>
      <c r="G22" s="6">
        <f t="shared" si="4"/>
        <v>246.68934282009383</v>
      </c>
      <c r="H22" s="6">
        <f t="shared" si="4"/>
        <v>249.98208131466097</v>
      </c>
      <c r="I22" s="6">
        <f t="shared" si="1"/>
        <v>253.23200843457721</v>
      </c>
    </row>
    <row r="23" spans="1:9" x14ac:dyDescent="0.25">
      <c r="A23" s="6">
        <f t="shared" si="3"/>
        <v>5.7000000000000011</v>
      </c>
      <c r="B23" s="1">
        <f t="shared" si="2"/>
        <v>1.7588362206000002E+20</v>
      </c>
      <c r="C23" s="1">
        <f t="shared" si="0"/>
        <v>1.7054046125000006E+41</v>
      </c>
      <c r="D23" s="6">
        <f t="shared" si="4"/>
        <v>254.3880582408519</v>
      </c>
      <c r="E23" s="6">
        <f t="shared" si="4"/>
        <v>257.82187726442277</v>
      </c>
      <c r="F23" s="6">
        <f t="shared" si="4"/>
        <v>261.2105599258021</v>
      </c>
      <c r="G23" s="6">
        <f t="shared" si="4"/>
        <v>264.55584067895961</v>
      </c>
      <c r="H23" s="6">
        <f t="shared" si="4"/>
        <v>267.85934566102236</v>
      </c>
      <c r="I23" s="6">
        <f t="shared" si="1"/>
        <v>271.1226019323197</v>
      </c>
    </row>
    <row r="24" spans="1:9" x14ac:dyDescent="0.25">
      <c r="A24" s="6">
        <f t="shared" si="3"/>
        <v>6.1000000000000014</v>
      </c>
      <c r="B24" s="1">
        <f t="shared" si="2"/>
        <v>1.8822633238000006E+20</v>
      </c>
      <c r="C24" s="1">
        <f t="shared" si="0"/>
        <v>1.9890999999999998E+41</v>
      </c>
      <c r="D24" s="6">
        <f t="shared" si="4"/>
        <v>265.57294080129185</v>
      </c>
      <c r="E24" s="6">
        <f t="shared" si="4"/>
        <v>269.09338566684698</v>
      </c>
      <c r="F24" s="6">
        <f t="shared" si="4"/>
        <v>272.56836488016444</v>
      </c>
      <c r="G24" s="6">
        <f t="shared" si="4"/>
        <v>275.99959575558523</v>
      </c>
      <c r="H24" s="6">
        <f t="shared" si="4"/>
        <v>279.38869014519258</v>
      </c>
      <c r="I24" s="6">
        <f t="shared" si="1"/>
        <v>282.73716328924013</v>
      </c>
    </row>
    <row r="25" spans="1:9" x14ac:dyDescent="0.25">
      <c r="A25" s="6">
        <f t="shared" si="3"/>
        <v>6.5000000000000018</v>
      </c>
      <c r="B25" s="1">
        <f t="shared" si="2"/>
        <v>2.0056904270000007E+20</v>
      </c>
      <c r="C25" s="1">
        <f t="shared" si="0"/>
        <v>1.9890999999999998E+41</v>
      </c>
      <c r="D25" s="6">
        <f t="shared" si="4"/>
        <v>257.27172704948583</v>
      </c>
      <c r="E25" s="6">
        <f t="shared" si="4"/>
        <v>261.14063637439716</v>
      </c>
      <c r="F25" s="6">
        <f t="shared" si="4"/>
        <v>264.95305696108721</v>
      </c>
      <c r="G25" s="6">
        <f t="shared" si="4"/>
        <v>268.71139317123328</v>
      </c>
      <c r="H25" s="6">
        <f t="shared" si="4"/>
        <v>272.41788349340266</v>
      </c>
      <c r="I25" s="6">
        <f t="shared" si="4"/>
        <v>276.07461613488687</v>
      </c>
    </row>
    <row r="26" spans="1:9" x14ac:dyDescent="0.25">
      <c r="A26" s="6">
        <f t="shared" si="3"/>
        <v>6.9000000000000021</v>
      </c>
      <c r="B26" s="1">
        <f t="shared" si="2"/>
        <v>2.1291175302000008E+20</v>
      </c>
      <c r="C26" s="1">
        <f t="shared" si="0"/>
        <v>1.9890999999999998E+41</v>
      </c>
      <c r="D26" s="6">
        <f t="shared" si="4"/>
        <v>249.70324996685403</v>
      </c>
      <c r="E26" s="6">
        <f t="shared" si="4"/>
        <v>253.93075940934997</v>
      </c>
      <c r="F26" s="6">
        <f t="shared" si="4"/>
        <v>258.08903135237881</v>
      </c>
      <c r="G26" s="6">
        <f t="shared" si="4"/>
        <v>262.18136019673324</v>
      </c>
      <c r="H26" s="6">
        <f t="shared" si="4"/>
        <v>266.2107870932528</v>
      </c>
      <c r="I26" s="6">
        <f t="shared" si="4"/>
        <v>270.18012638795102</v>
      </c>
    </row>
    <row r="27" spans="1:9" x14ac:dyDescent="0.25">
      <c r="A27" s="6">
        <f t="shared" si="3"/>
        <v>7.3000000000000025</v>
      </c>
      <c r="B27" s="1">
        <f t="shared" si="2"/>
        <v>2.2525446334000008E+20</v>
      </c>
      <c r="C27" s="1">
        <f t="shared" si="0"/>
        <v>1.9890999999999998E+41</v>
      </c>
      <c r="D27" s="6">
        <f t="shared" si="4"/>
        <v>242.76569119712866</v>
      </c>
      <c r="E27" s="6">
        <f t="shared" si="4"/>
        <v>247.36152784097135</v>
      </c>
      <c r="F27" s="6">
        <f t="shared" si="4"/>
        <v>251.87352002387951</v>
      </c>
      <c r="G27" s="6">
        <f t="shared" si="4"/>
        <v>256.30609575782552</v>
      </c>
      <c r="H27" s="6">
        <f t="shared" si="4"/>
        <v>260.66330650097194</v>
      </c>
      <c r="I27" s="6">
        <f t="shared" si="4"/>
        <v>264.9488705192374</v>
      </c>
    </row>
    <row r="28" spans="1:9" x14ac:dyDescent="0.25">
      <c r="A28" s="6">
        <f t="shared" si="3"/>
        <v>7.7000000000000028</v>
      </c>
      <c r="B28" s="1">
        <f t="shared" si="2"/>
        <v>2.3759717366000009E+20</v>
      </c>
      <c r="C28" s="1">
        <f t="shared" si="0"/>
        <v>1.9890999999999998E+41</v>
      </c>
      <c r="D28" s="6">
        <f t="shared" si="4"/>
        <v>236.37599917819225</v>
      </c>
      <c r="E28" s="6">
        <f t="shared" si="4"/>
        <v>241.34950740386594</v>
      </c>
      <c r="F28" s="6">
        <f t="shared" si="4"/>
        <v>246.22257504276237</v>
      </c>
      <c r="G28" s="6">
        <f t="shared" si="4"/>
        <v>251.00105218362881</v>
      </c>
      <c r="H28" s="6">
        <f t="shared" si="4"/>
        <v>255.69024215618543</v>
      </c>
      <c r="I28" s="6">
        <f t="shared" si="4"/>
        <v>260.29497050555693</v>
      </c>
    </row>
    <row r="29" spans="1:9" x14ac:dyDescent="0.25">
      <c r="A29" s="6">
        <f t="shared" si="3"/>
        <v>8.1000000000000032</v>
      </c>
      <c r="B29" s="1">
        <f t="shared" si="2"/>
        <v>2.499398839800001E+20</v>
      </c>
      <c r="C29" s="1">
        <f t="shared" si="0"/>
        <v>1.9890999999999998E+41</v>
      </c>
      <c r="D29" s="6">
        <f t="shared" ref="D29:I44" si="5">SQRT(BulgeMass*GravitationalConstant/RadiusKm+D$8*RadiusKm)/1000</f>
        <v>230.46566386920739</v>
      </c>
      <c r="E29" s="6">
        <f t="shared" si="5"/>
        <v>235.82582781042979</v>
      </c>
      <c r="F29" s="6">
        <f t="shared" si="5"/>
        <v>241.0668370022606</v>
      </c>
      <c r="G29" s="6">
        <f t="shared" si="5"/>
        <v>246.19630123556789</v>
      </c>
      <c r="H29" s="6">
        <f t="shared" si="5"/>
        <v>251.22105322180798</v>
      </c>
      <c r="I29" s="6">
        <f t="shared" si="4"/>
        <v>256.14725534675262</v>
      </c>
    </row>
    <row r="30" spans="1:9" x14ac:dyDescent="0.25">
      <c r="A30" s="6">
        <f t="shared" si="3"/>
        <v>8.5000000000000036</v>
      </c>
      <c r="B30" s="1">
        <f t="shared" si="2"/>
        <v>2.6228259430000011E+20</v>
      </c>
      <c r="C30" s="1">
        <f t="shared" si="0"/>
        <v>1.9890999999999998E+41</v>
      </c>
      <c r="D30" s="6">
        <f t="shared" si="5"/>
        <v>224.97759888582459</v>
      </c>
      <c r="E30" s="6">
        <f t="shared" si="5"/>
        <v>230.73306209434091</v>
      </c>
      <c r="F30" s="6">
        <f t="shared" si="5"/>
        <v>236.34841206665843</v>
      </c>
      <c r="G30" s="6">
        <f t="shared" si="5"/>
        <v>241.83340924990281</v>
      </c>
      <c r="H30" s="6">
        <f t="shared" si="5"/>
        <v>247.19673090967643</v>
      </c>
      <c r="I30" s="6">
        <f t="shared" si="4"/>
        <v>252.4461323043611</v>
      </c>
    </row>
    <row r="31" spans="1:9" x14ac:dyDescent="0.25">
      <c r="A31" s="6">
        <f t="shared" si="3"/>
        <v>8.9000000000000039</v>
      </c>
      <c r="B31" s="1">
        <f t="shared" si="2"/>
        <v>2.7462530462000012E+20</v>
      </c>
      <c r="C31" s="1">
        <f t="shared" si="0"/>
        <v>1.9890999999999998E+41</v>
      </c>
      <c r="D31" s="6">
        <f t="shared" si="5"/>
        <v>219.86380360405636</v>
      </c>
      <c r="E31" s="6">
        <f t="shared" si="5"/>
        <v>226.02288641074173</v>
      </c>
      <c r="F31" s="6">
        <f t="shared" si="5"/>
        <v>232.01852992302804</v>
      </c>
      <c r="G31" s="6">
        <f t="shared" si="5"/>
        <v>237.8630935514021</v>
      </c>
      <c r="H31" s="6">
        <f t="shared" si="5"/>
        <v>243.56745332667717</v>
      </c>
      <c r="I31" s="6">
        <f t="shared" si="4"/>
        <v>249.14123979430437</v>
      </c>
    </row>
    <row r="32" spans="1:9" x14ac:dyDescent="0.25">
      <c r="A32" s="6">
        <f t="shared" si="3"/>
        <v>9.3000000000000043</v>
      </c>
      <c r="B32" s="1">
        <f t="shared" si="2"/>
        <v>2.8696801494000012E+20</v>
      </c>
      <c r="C32" s="1">
        <f t="shared" si="0"/>
        <v>1.9890999999999998E+41</v>
      </c>
      <c r="D32" s="6">
        <f t="shared" si="5"/>
        <v>215.08358465371242</v>
      </c>
      <c r="E32" s="6">
        <f t="shared" si="5"/>
        <v>221.65429961291227</v>
      </c>
      <c r="F32" s="6">
        <f t="shared" si="5"/>
        <v>228.03576185828985</v>
      </c>
      <c r="G32" s="6">
        <f t="shared" si="5"/>
        <v>234.2434392585856</v>
      </c>
      <c r="H32" s="6">
        <f t="shared" si="5"/>
        <v>240.29080087487887</v>
      </c>
      <c r="I32" s="6">
        <f t="shared" si="4"/>
        <v>246.18966090088082</v>
      </c>
    </row>
    <row r="33" spans="1:9" x14ac:dyDescent="0.25">
      <c r="A33" s="6">
        <f t="shared" si="3"/>
        <v>9.7000000000000046</v>
      </c>
      <c r="B33" s="1">
        <f t="shared" si="2"/>
        <v>2.9931072526000017E+20</v>
      </c>
      <c r="C33" s="1">
        <f t="shared" si="0"/>
        <v>1.9890999999999998E+41</v>
      </c>
      <c r="D33" s="6">
        <f t="shared" si="5"/>
        <v>210.60218520411601</v>
      </c>
      <c r="E33" s="6">
        <f t="shared" si="5"/>
        <v>217.5922509312976</v>
      </c>
      <c r="F33" s="6">
        <f t="shared" si="5"/>
        <v>224.36464721062629</v>
      </c>
      <c r="G33" s="6">
        <f t="shared" si="5"/>
        <v>230.93852465656047</v>
      </c>
      <c r="H33" s="6">
        <f t="shared" si="5"/>
        <v>237.33038032065932</v>
      </c>
      <c r="I33" s="6">
        <f t="shared" si="4"/>
        <v>243.55454558629941</v>
      </c>
    </row>
    <row r="34" spans="1:9" x14ac:dyDescent="0.25">
      <c r="A34" s="6">
        <f t="shared" si="3"/>
        <v>10.100000000000005</v>
      </c>
      <c r="B34" s="1">
        <f t="shared" si="2"/>
        <v>3.1165343558000017E+20</v>
      </c>
      <c r="C34" s="1">
        <f t="shared" si="0"/>
        <v>1.9890999999999998E+41</v>
      </c>
      <c r="D34" s="6">
        <f t="shared" si="5"/>
        <v>206.38971595466631</v>
      </c>
      <c r="E34" s="6">
        <f t="shared" si="5"/>
        <v>213.80656960825092</v>
      </c>
      <c r="F34" s="6">
        <f t="shared" si="5"/>
        <v>220.97462198960281</v>
      </c>
      <c r="G34" s="6">
        <f t="shared" si="5"/>
        <v>227.91734887728018</v>
      </c>
      <c r="H34" s="6">
        <f t="shared" si="5"/>
        <v>234.65475123050004</v>
      </c>
      <c r="I34" s="6">
        <f t="shared" si="4"/>
        <v>241.20403527065599</v>
      </c>
    </row>
    <row r="35" spans="1:9" x14ac:dyDescent="0.25">
      <c r="A35" s="6">
        <f t="shared" si="3"/>
        <v>10.500000000000005</v>
      </c>
      <c r="B35" s="1">
        <f t="shared" si="2"/>
        <v>3.2399614590000018E+20</v>
      </c>
      <c r="C35" s="1">
        <f t="shared" si="0"/>
        <v>1.9890999999999998E+41</v>
      </c>
      <c r="D35" s="6">
        <f t="shared" si="5"/>
        <v>202.42031236388243</v>
      </c>
      <c r="E35" s="6">
        <f t="shared" si="5"/>
        <v>210.27112097597171</v>
      </c>
      <c r="F35" s="6">
        <f t="shared" si="5"/>
        <v>217.83917410670594</v>
      </c>
      <c r="G35" s="6">
        <f t="shared" si="5"/>
        <v>225.15298628819417</v>
      </c>
      <c r="H35" s="6">
        <f t="shared" si="5"/>
        <v>232.23657914611934</v>
      </c>
      <c r="I35" s="6">
        <f t="shared" si="5"/>
        <v>239.1104141447874</v>
      </c>
    </row>
    <row r="36" spans="1:9" x14ac:dyDescent="0.25">
      <c r="A36" s="6">
        <f t="shared" si="3"/>
        <v>10.900000000000006</v>
      </c>
      <c r="B36" s="1">
        <f t="shared" si="2"/>
        <v>3.3633885622000019E+20</v>
      </c>
      <c r="C36" s="1">
        <f t="shared" si="0"/>
        <v>1.9890999999999998E+41</v>
      </c>
      <c r="D36" s="6">
        <f t="shared" si="5"/>
        <v>198.6714636253825</v>
      </c>
      <c r="E36" s="6">
        <f t="shared" si="5"/>
        <v>206.9631344497171</v>
      </c>
      <c r="F36" s="6">
        <f t="shared" si="5"/>
        <v>214.93517065257532</v>
      </c>
      <c r="G36" s="6">
        <f t="shared" si="5"/>
        <v>222.62191299522084</v>
      </c>
      <c r="H36" s="6">
        <f t="shared" si="5"/>
        <v>230.05196088677812</v>
      </c>
      <c r="I36" s="6">
        <f t="shared" si="5"/>
        <v>237.24943260217015</v>
      </c>
    </row>
    <row r="37" spans="1:9" x14ac:dyDescent="0.25">
      <c r="A37" s="6">
        <f t="shared" si="3"/>
        <v>11.300000000000006</v>
      </c>
      <c r="B37" s="1">
        <f t="shared" si="2"/>
        <v>3.486815665400002E+20</v>
      </c>
      <c r="C37" s="1">
        <f t="shared" si="0"/>
        <v>1.9890999999999998E+41</v>
      </c>
      <c r="D37" s="6">
        <f t="shared" si="5"/>
        <v>195.12347350287871</v>
      </c>
      <c r="E37" s="6">
        <f t="shared" si="5"/>
        <v>203.86266351941106</v>
      </c>
      <c r="F37" s="6">
        <f t="shared" si="5"/>
        <v>212.24231727586422</v>
      </c>
      <c r="G37" s="6">
        <f t="shared" si="5"/>
        <v>220.30346549255327</v>
      </c>
      <c r="H37" s="6">
        <f t="shared" si="5"/>
        <v>228.07988200064602</v>
      </c>
      <c r="I37" s="6">
        <f t="shared" si="5"/>
        <v>235.59976281573083</v>
      </c>
    </row>
    <row r="38" spans="1:9" x14ac:dyDescent="0.25">
      <c r="A38" s="6">
        <f t="shared" si="3"/>
        <v>11.700000000000006</v>
      </c>
      <c r="B38" s="1">
        <f t="shared" si="2"/>
        <v>3.6102427686000021E+20</v>
      </c>
      <c r="C38" s="1">
        <f t="shared" si="0"/>
        <v>1.9890999999999998E+41</v>
      </c>
      <c r="D38" s="6">
        <f t="shared" si="5"/>
        <v>191.75902345714056</v>
      </c>
      <c r="E38" s="6">
        <f t="shared" si="5"/>
        <v>200.95214814934468</v>
      </c>
      <c r="F38" s="6">
        <f t="shared" si="5"/>
        <v>209.74272005110493</v>
      </c>
      <c r="G38" s="6">
        <f t="shared" si="5"/>
        <v>218.17940183031988</v>
      </c>
      <c r="H38" s="6">
        <f t="shared" si="5"/>
        <v>226.30177673106368</v>
      </c>
      <c r="I38" s="6">
        <f t="shared" si="5"/>
        <v>234.14255683287519</v>
      </c>
    </row>
    <row r="39" spans="1:9" x14ac:dyDescent="0.25">
      <c r="A39" s="6">
        <f t="shared" si="3"/>
        <v>12.100000000000007</v>
      </c>
      <c r="B39" s="1">
        <f t="shared" si="2"/>
        <v>3.7336698718000022E+20</v>
      </c>
      <c r="C39" s="1">
        <f t="shared" si="0"/>
        <v>1.9890999999999998E+41</v>
      </c>
      <c r="D39" s="6">
        <f t="shared" ref="D39:I54" si="6">SQRT(BulgeMass*GravitationalConstant/RadiusKm+D$8*RadiusKm)/1000</f>
        <v>188.56281589298786</v>
      </c>
      <c r="E39" s="6">
        <f t="shared" si="6"/>
        <v>198.21605739518893</v>
      </c>
      <c r="F39" s="6">
        <f t="shared" si="6"/>
        <v>207.42052762707175</v>
      </c>
      <c r="G39" s="6">
        <f t="shared" si="6"/>
        <v>216.23354307991357</v>
      </c>
      <c r="H39" s="6">
        <f t="shared" si="6"/>
        <v>224.70116827620822</v>
      </c>
      <c r="I39" s="6">
        <f t="shared" si="5"/>
        <v>232.86108497662903</v>
      </c>
    </row>
    <row r="40" spans="1:9" x14ac:dyDescent="0.25">
      <c r="A40" s="6">
        <f t="shared" si="3"/>
        <v>12.500000000000007</v>
      </c>
      <c r="B40" s="1">
        <f t="shared" si="2"/>
        <v>3.8570969750000022E+20</v>
      </c>
      <c r="C40" s="1">
        <f t="shared" si="0"/>
        <v>1.9890999999999998E+41</v>
      </c>
      <c r="D40" s="6">
        <f t="shared" si="6"/>
        <v>185.52128072081936</v>
      </c>
      <c r="E40" s="6">
        <f t="shared" si="6"/>
        <v>195.64059541744669</v>
      </c>
      <c r="F40" s="6">
        <f t="shared" si="6"/>
        <v>205.26163682065157</v>
      </c>
      <c r="G40" s="6">
        <f t="shared" si="6"/>
        <v>214.4514782539236</v>
      </c>
      <c r="H40" s="6">
        <f t="shared" si="6"/>
        <v>223.26337250049116</v>
      </c>
      <c r="I40" s="6">
        <f t="shared" si="5"/>
        <v>231.74043772137196</v>
      </c>
    </row>
    <row r="41" spans="1:9" x14ac:dyDescent="0.25">
      <c r="A41" s="6">
        <f t="shared" si="3"/>
        <v>12.900000000000007</v>
      </c>
      <c r="B41" s="1">
        <f t="shared" si="2"/>
        <v>3.9805240782000023E+20</v>
      </c>
      <c r="C41" s="1">
        <f t="shared" ref="C41:C72" si="7">IF(RadiusKpc&lt;CoreRadius,Density*4/3*PI()*RadiusKm^3,CoreMass*SolarMass)</f>
        <v>1.9890999999999998E+41</v>
      </c>
      <c r="D41" s="6">
        <f t="shared" si="6"/>
        <v>182.62233236752218</v>
      </c>
      <c r="E41" s="6">
        <f t="shared" si="6"/>
        <v>193.21345801354971</v>
      </c>
      <c r="F41" s="6">
        <f t="shared" si="6"/>
        <v>203.25344876718265</v>
      </c>
      <c r="G41" s="6">
        <f t="shared" si="6"/>
        <v>212.82031978632529</v>
      </c>
      <c r="H41" s="6">
        <f t="shared" si="6"/>
        <v>221.97525220653259</v>
      </c>
      <c r="I41" s="6">
        <f t="shared" si="5"/>
        <v>230.76727816212104</v>
      </c>
    </row>
    <row r="42" spans="1:9" x14ac:dyDescent="0.25">
      <c r="A42" s="6">
        <f t="shared" si="3"/>
        <v>13.300000000000008</v>
      </c>
      <c r="B42" s="1">
        <f t="shared" si="2"/>
        <v>4.1039511814000024E+20</v>
      </c>
      <c r="C42" s="1">
        <f t="shared" si="7"/>
        <v>1.9890999999999998E+41</v>
      </c>
      <c r="D42" s="6">
        <f t="shared" si="6"/>
        <v>179.85516729658605</v>
      </c>
      <c r="E42" s="6">
        <f t="shared" si="6"/>
        <v>190.92362971796589</v>
      </c>
      <c r="F42" s="6">
        <f t="shared" si="6"/>
        <v>201.38466566767926</v>
      </c>
      <c r="G42" s="6">
        <f t="shared" si="6"/>
        <v>211.32849961016368</v>
      </c>
      <c r="H42" s="6">
        <f t="shared" si="6"/>
        <v>220.82501200924443</v>
      </c>
      <c r="I42" s="6">
        <f t="shared" si="5"/>
        <v>229.92963512840825</v>
      </c>
    </row>
    <row r="43" spans="1:9" x14ac:dyDescent="0.25">
      <c r="A43" s="6">
        <f t="shared" si="3"/>
        <v>13.700000000000008</v>
      </c>
      <c r="B43" s="1">
        <f t="shared" si="2"/>
        <v>4.2273782846000025E+20</v>
      </c>
      <c r="C43" s="1">
        <f t="shared" si="7"/>
        <v>1.9890999999999998E+41</v>
      </c>
      <c r="D43" s="6">
        <f t="shared" si="6"/>
        <v>177.2100942906909</v>
      </c>
      <c r="E43" s="6">
        <f t="shared" si="6"/>
        <v>188.76121371488256</v>
      </c>
      <c r="F43" s="6">
        <f t="shared" si="6"/>
        <v>199.64512037041018</v>
      </c>
      <c r="G43" s="6">
        <f t="shared" si="6"/>
        <v>209.96559806862544</v>
      </c>
      <c r="H43" s="6">
        <f t="shared" si="6"/>
        <v>219.80202605279953</v>
      </c>
      <c r="I43" s="6">
        <f t="shared" si="5"/>
        <v>229.21672919208052</v>
      </c>
    </row>
    <row r="44" spans="1:9" x14ac:dyDescent="0.25">
      <c r="A44" s="6">
        <f t="shared" si="3"/>
        <v>14.100000000000009</v>
      </c>
      <c r="B44" s="1">
        <f t="shared" si="2"/>
        <v>4.3508053878000026E+20</v>
      </c>
      <c r="C44" s="1">
        <f t="shared" si="7"/>
        <v>1.9890999999999998E+41</v>
      </c>
      <c r="D44" s="6">
        <f t="shared" si="6"/>
        <v>174.67839141059125</v>
      </c>
      <c r="E44" s="6">
        <f t="shared" si="6"/>
        <v>186.71728847000676</v>
      </c>
      <c r="F44" s="6">
        <f t="shared" si="6"/>
        <v>198.0256326877703</v>
      </c>
      <c r="G44" s="6">
        <f t="shared" si="6"/>
        <v>208.72219956006532</v>
      </c>
      <c r="H44" s="6">
        <f t="shared" si="6"/>
        <v>218.89669247613526</v>
      </c>
      <c r="I44" s="6">
        <f t="shared" si="5"/>
        <v>228.61882548204935</v>
      </c>
    </row>
    <row r="45" spans="1:9" x14ac:dyDescent="0.25">
      <c r="A45" s="6">
        <f t="shared" si="3"/>
        <v>14.500000000000009</v>
      </c>
      <c r="B45" s="1">
        <f t="shared" si="2"/>
        <v>4.4742324910000026E+20</v>
      </c>
      <c r="C45" s="1">
        <f t="shared" si="7"/>
        <v>1.9890999999999998E+41</v>
      </c>
      <c r="D45" s="6">
        <f t="shared" si="6"/>
        <v>172.25218481246162</v>
      </c>
      <c r="E45" s="6">
        <f t="shared" si="6"/>
        <v>184.78378625752433</v>
      </c>
      <c r="F45" s="6">
        <f t="shared" si="6"/>
        <v>196.51788762010045</v>
      </c>
      <c r="G45" s="6">
        <f t="shared" si="6"/>
        <v>207.5897700891507</v>
      </c>
      <c r="H45" s="6">
        <f t="shared" si="6"/>
        <v>218.10030980415056</v>
      </c>
      <c r="I45" s="6">
        <f t="shared" si="6"/>
        <v>228.12710848925087</v>
      </c>
    </row>
    <row r="46" spans="1:9" x14ac:dyDescent="0.25">
      <c r="A46" s="6">
        <f t="shared" si="3"/>
        <v>14.900000000000009</v>
      </c>
      <c r="B46" s="1">
        <f t="shared" si="2"/>
        <v>4.5976595942000027E+20</v>
      </c>
      <c r="C46" s="1">
        <f t="shared" si="7"/>
        <v>1.9890999999999998E+41</v>
      </c>
      <c r="D46" s="6">
        <f t="shared" si="6"/>
        <v>169.92434558273973</v>
      </c>
      <c r="E46" s="6">
        <f t="shared" si="6"/>
        <v>182.95338973608108</v>
      </c>
      <c r="F46" s="6">
        <f t="shared" si="6"/>
        <v>195.11433163692095</v>
      </c>
      <c r="G46" s="6">
        <f t="shared" si="6"/>
        <v>206.5605528757182</v>
      </c>
      <c r="H46" s="6">
        <f t="shared" si="6"/>
        <v>217.40497142090007</v>
      </c>
      <c r="I46" s="6">
        <f t="shared" si="6"/>
        <v>227.73357502292538</v>
      </c>
    </row>
    <row r="47" spans="1:9" x14ac:dyDescent="0.25">
      <c r="A47" s="6">
        <f t="shared" si="3"/>
        <v>15.30000000000001</v>
      </c>
      <c r="B47" s="1">
        <f t="shared" si="2"/>
        <v>4.7210866974000028E+20</v>
      </c>
      <c r="C47" s="1">
        <f t="shared" si="7"/>
        <v>1.9890999999999998E+41</v>
      </c>
      <c r="D47" s="6">
        <f t="shared" si="6"/>
        <v>167.68840150779488</v>
      </c>
      <c r="E47" s="6">
        <f t="shared" si="6"/>
        <v>181.21944348672807</v>
      </c>
      <c r="F47" s="6">
        <f t="shared" si="6"/>
        <v>193.80808392592769</v>
      </c>
      <c r="G47" s="6">
        <f t="shared" si="6"/>
        <v>205.62747893323848</v>
      </c>
      <c r="H47" s="6">
        <f t="shared" si="6"/>
        <v>216.80347504096753</v>
      </c>
      <c r="I47" s="6">
        <f t="shared" si="6"/>
        <v>227.43094223794492</v>
      </c>
    </row>
    <row r="48" spans="1:9" x14ac:dyDescent="0.25">
      <c r="A48" s="6">
        <f t="shared" si="3"/>
        <v>15.70000000000001</v>
      </c>
      <c r="B48" s="1">
        <f t="shared" si="2"/>
        <v>4.8445138006000029E+20</v>
      </c>
      <c r="C48" s="1">
        <f t="shared" si="7"/>
        <v>1.9890999999999998E+41</v>
      </c>
      <c r="D48" s="6">
        <f t="shared" si="6"/>
        <v>165.53846128872416</v>
      </c>
      <c r="E48" s="6">
        <f t="shared" si="6"/>
        <v>179.57587801939999</v>
      </c>
      <c r="F48" s="6">
        <f t="shared" si="6"/>
        <v>192.59286011438331</v>
      </c>
      <c r="G48" s="6">
        <f t="shared" si="6"/>
        <v>204.78409012332583</v>
      </c>
      <c r="H48" s="6">
        <f t="shared" si="6"/>
        <v>216.28924468923191</v>
      </c>
      <c r="I48" s="6">
        <f t="shared" si="6"/>
        <v>227.21256824576946</v>
      </c>
    </row>
    <row r="49" spans="1:9" x14ac:dyDescent="0.25">
      <c r="A49" s="6">
        <f t="shared" si="3"/>
        <v>16.100000000000009</v>
      </c>
      <c r="B49" s="1">
        <f t="shared" si="2"/>
        <v>4.9679409038000023E+20</v>
      </c>
      <c r="C49" s="1">
        <f t="shared" si="7"/>
        <v>1.9890999999999998E+41</v>
      </c>
      <c r="D49" s="6">
        <f t="shared" ref="D49:I64" si="8">SQRT(BulgeMass*GravitationalConstant/RadiusKm+D$8*RadiusKm)/1000</f>
        <v>163.46914917851254</v>
      </c>
      <c r="E49" s="6">
        <f t="shared" si="8"/>
        <v>178.01714422197318</v>
      </c>
      <c r="F49" s="6">
        <f t="shared" si="8"/>
        <v>191.46290643554642</v>
      </c>
      <c r="G49" s="6">
        <f t="shared" si="8"/>
        <v>204.02447266087174</v>
      </c>
      <c r="H49" s="6">
        <f t="shared" si="8"/>
        <v>215.85626316682777</v>
      </c>
      <c r="I49" s="6">
        <f t="shared" si="6"/>
        <v>227.07238328811982</v>
      </c>
    </row>
    <row r="50" spans="1:9" x14ac:dyDescent="0.25">
      <c r="A50" s="6">
        <f t="shared" si="3"/>
        <v>16.500000000000007</v>
      </c>
      <c r="B50" s="1">
        <f t="shared" si="2"/>
        <v>5.0913680070000024E+20</v>
      </c>
      <c r="C50" s="1">
        <f t="shared" si="7"/>
        <v>1.9890999999999998E+41</v>
      </c>
      <c r="D50" s="6">
        <f t="shared" si="8"/>
        <v>161.47554838889616</v>
      </c>
      <c r="E50" s="6">
        <f t="shared" si="8"/>
        <v>176.53815659651241</v>
      </c>
      <c r="F50" s="6">
        <f t="shared" si="8"/>
        <v>190.41294268377544</v>
      </c>
      <c r="G50" s="6">
        <f t="shared" si="8"/>
        <v>203.34319941540889</v>
      </c>
      <c r="H50" s="6">
        <f t="shared" si="8"/>
        <v>215.49901335155749</v>
      </c>
      <c r="I50" s="6">
        <f t="shared" si="6"/>
        <v>227.00482982195501</v>
      </c>
    </row>
    <row r="51" spans="1:9" x14ac:dyDescent="0.25">
      <c r="A51" s="6">
        <f t="shared" si="3"/>
        <v>16.900000000000006</v>
      </c>
      <c r="B51" s="1">
        <f t="shared" si="2"/>
        <v>5.2147951102000018E+20</v>
      </c>
      <c r="C51" s="1">
        <f t="shared" si="7"/>
        <v>1.9890999999999998E+41</v>
      </c>
      <c r="D51" s="6">
        <f t="shared" si="8"/>
        <v>159.55315190945126</v>
      </c>
      <c r="E51" s="6">
        <f t="shared" si="8"/>
        <v>175.13424392288456</v>
      </c>
      <c r="F51" s="6">
        <f t="shared" si="8"/>
        <v>189.43811259786253</v>
      </c>
      <c r="G51" s="6">
        <f t="shared" si="8"/>
        <v>202.73527965018926</v>
      </c>
      <c r="H51" s="6">
        <f t="shared" si="8"/>
        <v>215.21242697632596</v>
      </c>
      <c r="I51" s="6">
        <f t="shared" si="6"/>
        <v>227.00481015881678</v>
      </c>
    </row>
    <row r="52" spans="1:9" x14ac:dyDescent="0.25">
      <c r="A52" s="6">
        <f t="shared" si="3"/>
        <v>17.300000000000004</v>
      </c>
      <c r="B52" s="1">
        <f t="shared" si="2"/>
        <v>5.3382222134000012E+20</v>
      </c>
      <c r="C52" s="1">
        <f t="shared" si="7"/>
        <v>1.9890999999999998E+41</v>
      </c>
      <c r="D52" s="6">
        <f t="shared" si="8"/>
        <v>157.69781961825117</v>
      </c>
      <c r="E52" s="6">
        <f t="shared" si="8"/>
        <v>173.80110622706198</v>
      </c>
      <c r="F52" s="6">
        <f t="shared" si="8"/>
        <v>188.53394054957448</v>
      </c>
      <c r="G52" s="6">
        <f t="shared" si="8"/>
        <v>202.19611507778899</v>
      </c>
      <c r="H52" s="6">
        <f t="shared" si="8"/>
        <v>214.99183976595594</v>
      </c>
      <c r="I52" s="6">
        <f t="shared" si="6"/>
        <v>227.06764053768316</v>
      </c>
    </row>
    <row r="53" spans="1:9" x14ac:dyDescent="0.25">
      <c r="A53" s="6">
        <f t="shared" si="3"/>
        <v>17.700000000000003</v>
      </c>
      <c r="B53" s="1">
        <f t="shared" si="2"/>
        <v>5.4616493166000007E+20</v>
      </c>
      <c r="C53" s="1">
        <f t="shared" si="7"/>
        <v>1.9890999999999998E+41</v>
      </c>
      <c r="D53" s="6">
        <f t="shared" si="8"/>
        <v>155.90574075449234</v>
      </c>
      <c r="E53" s="6">
        <f t="shared" si="8"/>
        <v>172.53477712277888</v>
      </c>
      <c r="F53" s="6">
        <f t="shared" si="8"/>
        <v>187.6962936059393</v>
      </c>
      <c r="G53" s="6">
        <f t="shared" si="8"/>
        <v>201.72146130247759</v>
      </c>
      <c r="H53" s="6">
        <f t="shared" si="8"/>
        <v>214.83295200366024</v>
      </c>
      <c r="I53" s="6">
        <f t="shared" si="6"/>
        <v>227.1890107007973</v>
      </c>
    </row>
    <row r="54" spans="1:9" x14ac:dyDescent="0.25">
      <c r="A54" s="6">
        <f t="shared" si="3"/>
        <v>18.100000000000001</v>
      </c>
      <c r="B54" s="1">
        <f t="shared" si="2"/>
        <v>5.5850764198000008E+20</v>
      </c>
      <c r="C54" s="1">
        <f t="shared" si="7"/>
        <v>1.9890999999999998E+41</v>
      </c>
      <c r="D54" s="6">
        <f t="shared" si="8"/>
        <v>154.17340097845403</v>
      </c>
      <c r="E54" s="6">
        <f t="shared" si="8"/>
        <v>171.3315907504018</v>
      </c>
      <c r="F54" s="6">
        <f t="shared" si="8"/>
        <v>186.92134818918672</v>
      </c>
      <c r="G54" s="6">
        <f t="shared" si="8"/>
        <v>201.30739387479829</v>
      </c>
      <c r="H54" s="6">
        <f t="shared" si="8"/>
        <v>214.73179375319151</v>
      </c>
      <c r="I54" s="6">
        <f t="shared" si="6"/>
        <v>227.36494819620543</v>
      </c>
    </row>
    <row r="55" spans="1:9" x14ac:dyDescent="0.25">
      <c r="A55" s="6">
        <f t="shared" si="3"/>
        <v>18.5</v>
      </c>
      <c r="B55" s="1">
        <f t="shared" si="2"/>
        <v>5.7085035230000002E+20</v>
      </c>
      <c r="C55" s="1">
        <f t="shared" si="7"/>
        <v>1.9890999999999998E+41</v>
      </c>
      <c r="D55" s="6">
        <f t="shared" si="8"/>
        <v>152.49755337047807</v>
      </c>
      <c r="E55" s="6">
        <f t="shared" si="8"/>
        <v>170.18815266340314</v>
      </c>
      <c r="F55" s="6">
        <f t="shared" si="8"/>
        <v>186.2055606849103</v>
      </c>
      <c r="G55" s="6">
        <f t="shared" si="8"/>
        <v>200.95027831028702</v>
      </c>
      <c r="H55" s="6">
        <f t="shared" si="8"/>
        <v>214.68469408875384</v>
      </c>
      <c r="I55" s="6">
        <f t="shared" si="8"/>
        <v>227.59178675642451</v>
      </c>
    </row>
    <row r="56" spans="1:9" x14ac:dyDescent="0.25">
      <c r="A56" s="6">
        <f t="shared" si="3"/>
        <v>18.899999999999999</v>
      </c>
      <c r="B56" s="1">
        <f t="shared" si="2"/>
        <v>5.8319306261999996E+20</v>
      </c>
      <c r="C56" s="1">
        <f t="shared" si="7"/>
        <v>1.9890999999999998E+41</v>
      </c>
      <c r="D56" s="6">
        <f t="shared" si="8"/>
        <v>150.87519282412748</v>
      </c>
      <c r="E56" s="6">
        <f t="shared" si="8"/>
        <v>169.10131411647174</v>
      </c>
      <c r="F56" s="6">
        <f t="shared" si="8"/>
        <v>185.54564145276399</v>
      </c>
      <c r="G56" s="6">
        <f t="shared" si="8"/>
        <v>200.64674352781716</v>
      </c>
      <c r="H56" s="6">
        <f t="shared" si="8"/>
        <v>214.68825378794631</v>
      </c>
      <c r="I56" s="6">
        <f t="shared" si="8"/>
        <v>227.86613820556502</v>
      </c>
    </row>
    <row r="57" spans="1:9" x14ac:dyDescent="0.25">
      <c r="A57" s="6">
        <f t="shared" si="3"/>
        <v>19.299999999999997</v>
      </c>
      <c r="B57" s="1">
        <f t="shared" si="2"/>
        <v>5.955357729399999E+20</v>
      </c>
      <c r="C57" s="1">
        <f t="shared" si="7"/>
        <v>1.9890999999999998E+41</v>
      </c>
      <c r="D57" s="6">
        <f t="shared" si="8"/>
        <v>149.30353337382886</v>
      </c>
      <c r="E57" s="6">
        <f t="shared" si="8"/>
        <v>168.06814929459426</v>
      </c>
      <c r="F57" s="6">
        <f t="shared" si="8"/>
        <v>184.93853177937265</v>
      </c>
      <c r="G57" s="6">
        <f t="shared" si="8"/>
        <v>200.39365824823406</v>
      </c>
      <c r="H57" s="6">
        <f t="shared" si="8"/>
        <v>214.73932102786864</v>
      </c>
      <c r="I57" s="6">
        <f t="shared" si="8"/>
        <v>228.1848674318918</v>
      </c>
    </row>
    <row r="58" spans="1:9" x14ac:dyDescent="0.25">
      <c r="A58" s="6">
        <f t="shared" si="3"/>
        <v>19.699999999999996</v>
      </c>
      <c r="B58" s="1">
        <f t="shared" si="2"/>
        <v>6.0787848325999991E+20</v>
      </c>
      <c r="C58" s="1">
        <f t="shared" si="7"/>
        <v>1.9890999999999998E+41</v>
      </c>
      <c r="D58" s="6">
        <f t="shared" si="8"/>
        <v>147.77998806767584</v>
      </c>
      <c r="E58" s="6">
        <f t="shared" si="8"/>
        <v>167.08593509294076</v>
      </c>
      <c r="F58" s="6">
        <f t="shared" si="8"/>
        <v>184.38138338368765</v>
      </c>
      <c r="G58" s="6">
        <f t="shared" si="8"/>
        <v>200.18810996430935</v>
      </c>
      <c r="H58" s="6">
        <f t="shared" si="8"/>
        <v>214.83496969460629</v>
      </c>
      <c r="I58" s="6">
        <f t="shared" si="8"/>
        <v>228.54507003276709</v>
      </c>
    </row>
    <row r="59" spans="1:9" x14ac:dyDescent="0.25">
      <c r="A59" s="6">
        <f t="shared" si="3"/>
        <v>20.099999999999994</v>
      </c>
      <c r="B59" s="1">
        <f t="shared" si="2"/>
        <v>6.2022119357999979E+20</v>
      </c>
      <c r="C59" s="1">
        <f t="shared" si="7"/>
        <v>1.9890999999999998E+41</v>
      </c>
      <c r="D59" s="6">
        <f t="shared" ref="D59:I74" si="9">SQRT(BulgeMass*GravitationalConstant/RadiusKm+D$8*RadiusKm)/1000</f>
        <v>146.30215105447817</v>
      </c>
      <c r="E59" s="6">
        <f t="shared" si="9"/>
        <v>166.15213311591077</v>
      </c>
      <c r="F59" s="6">
        <f t="shared" si="9"/>
        <v>183.8715401435669</v>
      </c>
      <c r="G59" s="6">
        <f t="shared" si="9"/>
        <v>200.02738615141513</v>
      </c>
      <c r="H59" s="6">
        <f t="shared" si="9"/>
        <v>214.9724799744547</v>
      </c>
      <c r="I59" s="6">
        <f t="shared" si="8"/>
        <v>228.94405229699098</v>
      </c>
    </row>
    <row r="60" spans="1:9" x14ac:dyDescent="0.25">
      <c r="A60" s="6">
        <f t="shared" si="3"/>
        <v>20.499999999999993</v>
      </c>
      <c r="B60" s="1">
        <f t="shared" si="2"/>
        <v>6.325639038999998E+20</v>
      </c>
      <c r="C60" s="1">
        <f t="shared" si="7"/>
        <v>1.9890999999999998E+41</v>
      </c>
      <c r="D60" s="6">
        <f t="shared" si="9"/>
        <v>144.8677816028125</v>
      </c>
      <c r="E60" s="6">
        <f t="shared" si="9"/>
        <v>165.26437361246425</v>
      </c>
      <c r="F60" s="6">
        <f t="shared" si="9"/>
        <v>183.40652176114179</v>
      </c>
      <c r="G60" s="6">
        <f t="shared" si="9"/>
        <v>199.90895743692968</v>
      </c>
      <c r="H60" s="6">
        <f t="shared" si="9"/>
        <v>215.149320943665</v>
      </c>
      <c r="I60" s="6">
        <f t="shared" si="8"/>
        <v>229.37931323796434</v>
      </c>
    </row>
    <row r="61" spans="1:9" x14ac:dyDescent="0.25">
      <c r="A61" s="6">
        <f t="shared" si="3"/>
        <v>20.899999999999991</v>
      </c>
      <c r="B61" s="1">
        <f t="shared" si="2"/>
        <v>6.4490661421999967E+20</v>
      </c>
      <c r="C61" s="1">
        <f t="shared" si="7"/>
        <v>1.9890999999999998E+41</v>
      </c>
      <c r="D61" s="6">
        <f t="shared" si="9"/>
        <v>143.47478981054505</v>
      </c>
      <c r="E61" s="6">
        <f t="shared" si="9"/>
        <v>164.42044110566081</v>
      </c>
      <c r="F61" s="6">
        <f t="shared" si="9"/>
        <v>182.98400912533333</v>
      </c>
      <c r="G61" s="6">
        <f t="shared" si="9"/>
        <v>199.83046248702942</v>
      </c>
      <c r="H61" s="6">
        <f t="shared" si="9"/>
        <v>215.36313491398676</v>
      </c>
      <c r="I61" s="6">
        <f t="shared" si="8"/>
        <v>229.84852843161747</v>
      </c>
    </row>
    <row r="62" spans="1:9" x14ac:dyDescent="0.25">
      <c r="A62" s="6">
        <f t="shared" si="3"/>
        <v>21.29999999999999</v>
      </c>
      <c r="B62" s="1">
        <f t="shared" si="2"/>
        <v>6.5724932453999968E+20</v>
      </c>
      <c r="C62" s="1">
        <f t="shared" si="7"/>
        <v>1.9890999999999998E+41</v>
      </c>
      <c r="D62" s="6">
        <f t="shared" si="9"/>
        <v>142.12122379747908</v>
      </c>
      <c r="E62" s="6">
        <f t="shared" si="9"/>
        <v>163.61826150858934</v>
      </c>
      <c r="F62" s="6">
        <f t="shared" si="9"/>
        <v>182.60183116412912</v>
      </c>
      <c r="G62" s="6">
        <f t="shared" si="9"/>
        <v>199.78969440362314</v>
      </c>
      <c r="H62" s="6">
        <f t="shared" si="9"/>
        <v>215.61172332527079</v>
      </c>
      <c r="I62" s="6">
        <f t="shared" si="8"/>
        <v>230.3495354470964</v>
      </c>
    </row>
    <row r="63" spans="1:9" x14ac:dyDescent="0.25">
      <c r="A63" s="6">
        <f t="shared" si="3"/>
        <v>21.699999999999989</v>
      </c>
      <c r="B63" s="1">
        <f t="shared" si="2"/>
        <v>6.6959203485999969E+20</v>
      </c>
      <c r="C63" s="1">
        <f t="shared" si="7"/>
        <v>1.9890999999999998E+41</v>
      </c>
      <c r="D63" s="6">
        <f t="shared" si="9"/>
        <v>140.80525820258282</v>
      </c>
      <c r="E63" s="6">
        <f t="shared" si="9"/>
        <v>162.85589054773553</v>
      </c>
      <c r="F63" s="6">
        <f t="shared" si="9"/>
        <v>182.25795300808142</v>
      </c>
      <c r="G63" s="6">
        <f t="shared" si="9"/>
        <v>199.78458845290348</v>
      </c>
      <c r="H63" s="6">
        <f t="shared" si="9"/>
        <v>215.8930340050276</v>
      </c>
      <c r="I63" s="6">
        <f t="shared" si="8"/>
        <v>230.88032068692212</v>
      </c>
    </row>
    <row r="64" spans="1:9" x14ac:dyDescent="0.25">
      <c r="A64" s="6">
        <f t="shared" si="3"/>
        <v>22.099999999999987</v>
      </c>
      <c r="B64" s="1">
        <f t="shared" si="2"/>
        <v>6.8193474517999957E+20</v>
      </c>
      <c r="C64" s="1">
        <f t="shared" si="7"/>
        <v>1.9890999999999998E+41</v>
      </c>
      <c r="D64" s="6">
        <f t="shared" si="9"/>
        <v>139.52518383160333</v>
      </c>
      <c r="E64" s="6">
        <f t="shared" si="9"/>
        <v>162.13150333924219</v>
      </c>
      <c r="F64" s="6">
        <f t="shared" si="9"/>
        <v>181.95046531087161</v>
      </c>
      <c r="G64" s="6">
        <f t="shared" si="9"/>
        <v>199.81321097125357</v>
      </c>
      <c r="H64" s="6">
        <f t="shared" si="9"/>
        <v>216.20514963904697</v>
      </c>
      <c r="I64" s="6">
        <f t="shared" si="8"/>
        <v>231.43900747765639</v>
      </c>
    </row>
    <row r="65" spans="1:9" x14ac:dyDescent="0.25">
      <c r="A65" s="6">
        <f t="shared" si="3"/>
        <v>22.499999999999986</v>
      </c>
      <c r="B65" s="1">
        <f t="shared" si="2"/>
        <v>6.9427745549999958E+20</v>
      </c>
      <c r="C65" s="1">
        <f t="shared" si="7"/>
        <v>1.9890999999999998E+41</v>
      </c>
      <c r="D65" s="6">
        <f t="shared" si="9"/>
        <v>138.2793983215245</v>
      </c>
      <c r="E65" s="6">
        <f t="shared" si="9"/>
        <v>161.44338498421925</v>
      </c>
      <c r="F65" s="6">
        <f t="shared" si="9"/>
        <v>181.67757459346169</v>
      </c>
      <c r="G65" s="6">
        <f t="shared" si="9"/>
        <v>199.8737493148183</v>
      </c>
      <c r="H65" s="6">
        <f t="shared" si="9"/>
        <v>216.54627731771978</v>
      </c>
      <c r="I65" s="6">
        <f t="shared" si="9"/>
        <v>232.02384527277107</v>
      </c>
    </row>
    <row r="66" spans="1:9" x14ac:dyDescent="0.25">
      <c r="A66" s="6">
        <f t="shared" si="3"/>
        <v>22.899999999999984</v>
      </c>
      <c r="B66" s="1">
        <f t="shared" si="2"/>
        <v>7.0662016581999945E+20</v>
      </c>
      <c r="C66" s="1">
        <f t="shared" si="7"/>
        <v>1.9890999999999998E+41</v>
      </c>
      <c r="D66" s="6">
        <f t="shared" si="9"/>
        <v>137.06639770590257</v>
      </c>
      <c r="E66" s="6">
        <f t="shared" si="9"/>
        <v>160.78992206687784</v>
      </c>
      <c r="F66" s="6">
        <f t="shared" si="9"/>
        <v>181.43759449593855</v>
      </c>
      <c r="G66" s="6">
        <f t="shared" si="9"/>
        <v>199.96450273654233</v>
      </c>
      <c r="H66" s="6">
        <f t="shared" si="9"/>
        <v>216.91473904018747</v>
      </c>
      <c r="I66" s="6">
        <f t="shared" si="9"/>
        <v>232.63319984703952</v>
      </c>
    </row>
    <row r="67" spans="1:9" x14ac:dyDescent="0.25">
      <c r="A67" s="6">
        <f t="shared" si="3"/>
        <v>23.299999999999983</v>
      </c>
      <c r="B67" s="1">
        <f t="shared" si="2"/>
        <v>7.1896287613999946E+20</v>
      </c>
      <c r="C67" s="1">
        <f t="shared" si="7"/>
        <v>1.9890999999999998E+41</v>
      </c>
      <c r="D67" s="6">
        <f t="shared" si="9"/>
        <v>135.88476878010772</v>
      </c>
      <c r="E67" s="6">
        <f t="shared" si="9"/>
        <v>160.16959495429629</v>
      </c>
      <c r="F67" s="6">
        <f t="shared" si="9"/>
        <v>181.22893783616161</v>
      </c>
      <c r="G67" s="6">
        <f t="shared" si="9"/>
        <v>200.08387408940112</v>
      </c>
      <c r="H67" s="6">
        <f t="shared" si="9"/>
        <v>217.30896307337008</v>
      </c>
      <c r="I67" s="6">
        <f t="shared" si="9"/>
        <v>233.26554437683959</v>
      </c>
    </row>
    <row r="68" spans="1:9" x14ac:dyDescent="0.25">
      <c r="A68" s="6">
        <f t="shared" si="3"/>
        <v>23.699999999999982</v>
      </c>
      <c r="B68" s="1">
        <f t="shared" si="2"/>
        <v>7.3130558645999947E+20</v>
      </c>
      <c r="C68" s="1">
        <f t="shared" si="7"/>
        <v>1.9890999999999998E+41</v>
      </c>
      <c r="D68" s="6">
        <f t="shared" si="9"/>
        <v>134.73318217833878</v>
      </c>
      <c r="E68" s="6">
        <f t="shared" si="9"/>
        <v>159.58097080949665</v>
      </c>
      <c r="F68" s="6">
        <f t="shared" si="9"/>
        <v>181.05010938715674</v>
      </c>
      <c r="G68" s="6">
        <f t="shared" si="9"/>
        <v>200.23036226731801</v>
      </c>
      <c r="H68" s="6">
        <f t="shared" si="9"/>
        <v>217.72747607571583</v>
      </c>
      <c r="I68" s="6">
        <f t="shared" si="9"/>
        <v>233.91945131369772</v>
      </c>
    </row>
    <row r="69" spans="1:9" x14ac:dyDescent="0.25">
      <c r="A69" s="6">
        <f t="shared" si="3"/>
        <v>24.09999999999998</v>
      </c>
      <c r="B69" s="1">
        <f t="shared" si="2"/>
        <v>7.4364829677999935E+20</v>
      </c>
      <c r="C69" s="1">
        <f t="shared" si="7"/>
        <v>1.9890999999999998E+41</v>
      </c>
      <c r="D69" s="6">
        <f t="shared" ref="D69:I84" si="10">SQRT(BulgeMass*GravitationalConstant/RadiusKm+D$8*RadiusKm)/1000</f>
        <v>133.61038608529492</v>
      </c>
      <c r="E69" s="6">
        <f t="shared" si="10"/>
        <v>159.02269724055608</v>
      </c>
      <c r="F69" s="6">
        <f t="shared" si="10"/>
        <v>180.89969929621651</v>
      </c>
      <c r="G69" s="6">
        <f t="shared" si="10"/>
        <v>200.40255530621747</v>
      </c>
      <c r="H69" s="6">
        <f t="shared" si="10"/>
        <v>218.16889590650069</v>
      </c>
      <c r="I69" s="6">
        <f t="shared" si="9"/>
        <v>234.59358496954161</v>
      </c>
    </row>
    <row r="70" spans="1:9" x14ac:dyDescent="0.25">
      <c r="A70" s="6">
        <f t="shared" si="3"/>
        <v>24.499999999999979</v>
      </c>
      <c r="B70" s="1">
        <f t="shared" si="2"/>
        <v>7.5599100709999935E+20</v>
      </c>
      <c r="C70" s="1">
        <f t="shared" si="7"/>
        <v>1.9890999999999998E+41</v>
      </c>
      <c r="D70" s="6">
        <f t="shared" si="10"/>
        <v>132.51520051487105</v>
      </c>
      <c r="E70" s="6">
        <f t="shared" si="10"/>
        <v>158.49349651798482</v>
      </c>
      <c r="F70" s="6">
        <f t="shared" si="10"/>
        <v>180.77637707813614</v>
      </c>
      <c r="G70" s="6">
        <f t="shared" si="10"/>
        <v>200.59912407709177</v>
      </c>
      <c r="H70" s="6">
        <f t="shared" si="10"/>
        <v>218.631925050978</v>
      </c>
      <c r="I70" s="6">
        <f t="shared" si="9"/>
        <v>235.28669474174791</v>
      </c>
    </row>
    <row r="71" spans="1:9" x14ac:dyDescent="0.25">
      <c r="A71" s="6">
        <f t="shared" si="3"/>
        <v>24.899999999999977</v>
      </c>
      <c r="B71" s="1">
        <f t="shared" si="2"/>
        <v>7.6833371741999936E+20</v>
      </c>
      <c r="C71" s="1">
        <f t="shared" si="7"/>
        <v>1.9890999999999998E+41</v>
      </c>
      <c r="D71" s="6">
        <f t="shared" si="10"/>
        <v>131.44651209642581</v>
      </c>
      <c r="E71" s="6">
        <f t="shared" si="10"/>
        <v>157.99216030080674</v>
      </c>
      <c r="F71" s="6">
        <f t="shared" si="10"/>
        <v>180.67888612318762</v>
      </c>
      <c r="G71" s="6">
        <f t="shared" si="10"/>
        <v>200.81881651109242</v>
      </c>
      <c r="H71" s="6">
        <f t="shared" si="10"/>
        <v>219.11534459986089</v>
      </c>
      <c r="I71" s="6">
        <f t="shared" si="9"/>
        <v>235.9976089144036</v>
      </c>
    </row>
    <row r="72" spans="1:9" x14ac:dyDescent="0.25">
      <c r="A72" s="6">
        <f t="shared" si="3"/>
        <v>25.299999999999976</v>
      </c>
      <c r="B72" s="1">
        <f t="shared" si="2"/>
        <v>7.8067642773999924E+20</v>
      </c>
      <c r="C72" s="1">
        <f t="shared" si="7"/>
        <v>1.9890999999999998E+41</v>
      </c>
      <c r="D72" s="6">
        <f t="shared" si="10"/>
        <v>130.40326931624898</v>
      </c>
      <c r="E72" s="6">
        <f t="shared" si="10"/>
        <v>157.51754481887457</v>
      </c>
      <c r="F72" s="6">
        <f t="shared" si="10"/>
        <v>180.60603866749901</v>
      </c>
      <c r="G72" s="6">
        <f t="shared" si="10"/>
        <v>201.06045230369432</v>
      </c>
      <c r="H72" s="6">
        <f t="shared" si="10"/>
        <v>219.61800872871544</v>
      </c>
      <c r="I72" s="6">
        <f t="shared" si="9"/>
        <v>236.7252289794354</v>
      </c>
    </row>
    <row r="73" spans="1:9" x14ac:dyDescent="0.25">
      <c r="A73" s="6">
        <f t="shared" si="3"/>
        <v>25.699999999999974</v>
      </c>
      <c r="B73" s="1">
        <f t="shared" ref="B73:B106" si="11">RadiusKpc*kpc</f>
        <v>7.9301913805999925E+20</v>
      </c>
      <c r="C73" s="1">
        <f t="shared" ref="C73:C106" si="12">IF(RadiusKpc&lt;CoreRadius,Density*4/3*PI()*RadiusKm^3,CoreMass*SolarMass)</f>
        <v>1.9890999999999998E+41</v>
      </c>
      <c r="D73" s="6">
        <f t="shared" si="10"/>
        <v>129.38447816799371</v>
      </c>
      <c r="E73" s="6">
        <f t="shared" si="10"/>
        <v>157.06856646510795</v>
      </c>
      <c r="F73" s="6">
        <f t="shared" si="10"/>
        <v>180.55671117962916</v>
      </c>
      <c r="G73" s="6">
        <f t="shared" si="10"/>
        <v>201.32291805108531</v>
      </c>
      <c r="H73" s="6">
        <f t="shared" si="10"/>
        <v>220.13883962900326</v>
      </c>
      <c r="I73" s="6">
        <f t="shared" si="9"/>
        <v>237.46852442756284</v>
      </c>
    </row>
    <row r="74" spans="1:9" x14ac:dyDescent="0.25">
      <c r="A74" s="6">
        <f t="shared" si="3"/>
        <v>26.099999999999973</v>
      </c>
      <c r="B74" s="1">
        <f t="shared" si="11"/>
        <v>8.0536184837999913E+20</v>
      </c>
      <c r="C74" s="1">
        <f t="shared" si="12"/>
        <v>1.9890999999999998E+41</v>
      </c>
      <c r="D74" s="6">
        <f t="shared" si="10"/>
        <v>128.3891981711738</v>
      </c>
      <c r="E74" s="6">
        <f t="shared" si="10"/>
        <v>156.64419775668975</v>
      </c>
      <c r="F74" s="6">
        <f t="shared" si="10"/>
        <v>180.52984012244877</v>
      </c>
      <c r="G74" s="6">
        <f t="shared" si="10"/>
        <v>201.60516277723866</v>
      </c>
      <c r="H74" s="6">
        <f t="shared" si="10"/>
        <v>220.67682284788518</v>
      </c>
      <c r="I74" s="6">
        <f t="shared" si="9"/>
        <v>238.22652796453397</v>
      </c>
    </row>
    <row r="75" spans="1:9" x14ac:dyDescent="0.25">
      <c r="A75" s="6">
        <f t="shared" ref="A75:A106" si="13">A74+0.4</f>
        <v>26.499999999999972</v>
      </c>
      <c r="B75" s="1">
        <f t="shared" si="11"/>
        <v>8.1770455869999913E+20</v>
      </c>
      <c r="C75" s="1">
        <f t="shared" si="12"/>
        <v>1.9890999999999998E+41</v>
      </c>
      <c r="D75" s="6">
        <f t="shared" si="10"/>
        <v>127.41653872147408</v>
      </c>
      <c r="E75" s="6">
        <f t="shared" si="10"/>
        <v>156.2434636289176</v>
      </c>
      <c r="F75" s="6">
        <f t="shared" si="10"/>
        <v>180.52441805407071</v>
      </c>
      <c r="G75" s="6">
        <f t="shared" si="10"/>
        <v>201.90619381475369</v>
      </c>
      <c r="H75" s="6">
        <f t="shared" si="10"/>
        <v>221.23100299858712</v>
      </c>
      <c r="I75" s="6">
        <f t="shared" si="10"/>
        <v>238.99833111291983</v>
      </c>
    </row>
    <row r="76" spans="1:9" x14ac:dyDescent="0.25">
      <c r="A76" s="6">
        <f t="shared" si="13"/>
        <v>26.89999999999997</v>
      </c>
      <c r="B76" s="1">
        <f t="shared" si="11"/>
        <v>8.3004726901999914E+20</v>
      </c>
      <c r="C76" s="1">
        <f t="shared" si="12"/>
        <v>1.9890999999999998E+41</v>
      </c>
      <c r="D76" s="6">
        <f t="shared" si="10"/>
        <v>126.4656557406816</v>
      </c>
      <c r="E76" s="6">
        <f t="shared" si="10"/>
        <v>155.86543802947651</v>
      </c>
      <c r="F76" s="6">
        <f t="shared" si="10"/>
        <v>180.53949003561678</v>
      </c>
      <c r="G76" s="6">
        <f t="shared" si="10"/>
        <v>202.22507300658978</v>
      </c>
      <c r="H76" s="6">
        <f t="shared" si="10"/>
        <v>221.80047980723702</v>
      </c>
      <c r="I76" s="6">
        <f t="shared" si="10"/>
        <v>239.78308016396937</v>
      </c>
    </row>
    <row r="77" spans="1:9" x14ac:dyDescent="0.25">
      <c r="A77" s="6">
        <f t="shared" si="13"/>
        <v>27.299999999999969</v>
      </c>
      <c r="B77" s="1">
        <f t="shared" si="11"/>
        <v>8.4238997933999902E+20</v>
      </c>
      <c r="C77" s="1">
        <f t="shared" si="12"/>
        <v>1.9890999999999998E+41</v>
      </c>
      <c r="D77" s="6">
        <f t="shared" si="10"/>
        <v>125.53574859759425</v>
      </c>
      <c r="E77" s="6">
        <f t="shared" si="10"/>
        <v>155.50924078445749</v>
      </c>
      <c r="F77" s="6">
        <f t="shared" si="10"/>
        <v>180.57415031714359</v>
      </c>
      <c r="G77" s="6">
        <f t="shared" si="10"/>
        <v>202.56091319935925</v>
      </c>
      <c r="H77" s="6">
        <f t="shared" si="10"/>
        <v>222.38440446568717</v>
      </c>
      <c r="I77" s="6">
        <f t="shared" si="10"/>
        <v>240.57997244774626</v>
      </c>
    </row>
    <row r="78" spans="1:9" x14ac:dyDescent="0.25">
      <c r="A78" s="6">
        <f t="shared" si="13"/>
        <v>27.699999999999967</v>
      </c>
      <c r="B78" s="1">
        <f t="shared" si="11"/>
        <v>8.5473268965999903E+20</v>
      </c>
      <c r="C78" s="1">
        <f t="shared" si="12"/>
        <v>1.9890999999999998E+41</v>
      </c>
      <c r="D78" s="6">
        <f t="shared" si="10"/>
        <v>124.62605727437911</v>
      </c>
      <c r="E78" s="6">
        <f t="shared" si="10"/>
        <v>155.1740347105688</v>
      </c>
      <c r="F78" s="6">
        <f t="shared" si="10"/>
        <v>180.62753927614915</v>
      </c>
      <c r="G78" s="6">
        <f t="shared" si="10"/>
        <v>202.91287500194952</v>
      </c>
      <c r="H78" s="6">
        <f t="shared" si="10"/>
        <v>222.98197626300828</v>
      </c>
      <c r="I78" s="6">
        <f t="shared" si="10"/>
        <v>241.38825289304526</v>
      </c>
    </row>
    <row r="79" spans="1:9" x14ac:dyDescent="0.25">
      <c r="A79" s="6">
        <f t="shared" si="13"/>
        <v>28.099999999999966</v>
      </c>
      <c r="B79" s="1">
        <f t="shared" si="11"/>
        <v>8.670753999799989E+20</v>
      </c>
      <c r="C79" s="1">
        <f t="shared" si="12"/>
        <v>1.9890999999999998E+41</v>
      </c>
      <c r="D79" s="6">
        <f t="shared" ref="D79:I94" si="14">SQRT(BulgeMass*GravitationalConstant/RadiusKm+D$8*RadiusKm)/1000</f>
        <v>123.73585975558676</v>
      </c>
      <c r="E79" s="6">
        <f t="shared" si="14"/>
        <v>154.85902295072839</v>
      </c>
      <c r="F79" s="6">
        <f t="shared" si="14"/>
        <v>180.69884058580513</v>
      </c>
      <c r="G79" s="6">
        <f t="shared" si="14"/>
        <v>203.2801637859784</v>
      </c>
      <c r="H79" s="6">
        <f t="shared" si="14"/>
        <v>223.59243947113728</v>
      </c>
      <c r="I79" s="6">
        <f t="shared" si="10"/>
        <v>242.20721085148182</v>
      </c>
    </row>
    <row r="80" spans="1:9" x14ac:dyDescent="0.25">
      <c r="A80" s="6">
        <f t="shared" si="13"/>
        <v>28.499999999999964</v>
      </c>
      <c r="B80" s="1">
        <f t="shared" si="11"/>
        <v>8.7941811029999891E+20</v>
      </c>
      <c r="C80" s="1">
        <f t="shared" si="12"/>
        <v>1.9890999999999998E+41</v>
      </c>
      <c r="D80" s="6">
        <f t="shared" si="14"/>
        <v>122.86446961943638</v>
      </c>
      <c r="E80" s="6">
        <f t="shared" si="14"/>
        <v>154.56344651263893</v>
      </c>
      <c r="F80" s="6">
        <f t="shared" si="14"/>
        <v>180.78727859245345</v>
      </c>
      <c r="G80" s="6">
        <f t="shared" si="14"/>
        <v>203.66202690699456</v>
      </c>
      <c r="H80" s="6">
        <f t="shared" si="14"/>
        <v>224.21508046263381</v>
      </c>
      <c r="I80" s="6">
        <f t="shared" si="10"/>
        <v>243.03617716271245</v>
      </c>
    </row>
    <row r="81" spans="1:9" x14ac:dyDescent="0.25">
      <c r="A81" s="6">
        <f t="shared" si="13"/>
        <v>28.899999999999963</v>
      </c>
      <c r="B81" s="1">
        <f t="shared" si="11"/>
        <v>8.9176082061999892E+20</v>
      </c>
      <c r="C81" s="1">
        <f t="shared" si="12"/>
        <v>1.9890999999999998E+41</v>
      </c>
      <c r="D81" s="6">
        <f t="shared" si="14"/>
        <v>122.0112338131099</v>
      </c>
      <c r="E81" s="6">
        <f t="shared" si="14"/>
        <v>154.28658199207524</v>
      </c>
      <c r="F81" s="6">
        <f t="shared" si="14"/>
        <v>180.89211588401898</v>
      </c>
      <c r="G81" s="6">
        <f t="shared" si="14"/>
        <v>204.0577511274623</v>
      </c>
      <c r="H81" s="6">
        <f t="shared" si="14"/>
        <v>224.8492250406866</v>
      </c>
      <c r="I81" s="6">
        <f t="shared" si="10"/>
        <v>243.87452144001702</v>
      </c>
    </row>
    <row r="82" spans="1:9" x14ac:dyDescent="0.25">
      <c r="A82" s="6">
        <f t="shared" si="13"/>
        <v>29.299999999999962</v>
      </c>
      <c r="B82" s="1">
        <f t="shared" si="11"/>
        <v>9.041035309399988E+20</v>
      </c>
      <c r="C82" s="1">
        <f t="shared" si="12"/>
        <v>1.9890999999999998E+41</v>
      </c>
      <c r="D82" s="6">
        <f t="shared" si="14"/>
        <v>121.17553059566984</v>
      </c>
      <c r="E82" s="6">
        <f t="shared" si="14"/>
        <v>154.0277394644942</v>
      </c>
      <c r="F82" s="6">
        <f t="shared" si="14"/>
        <v>181.01265103285485</v>
      </c>
      <c r="G82" s="6">
        <f t="shared" si="14"/>
        <v>204.46666022445339</v>
      </c>
      <c r="H82" s="6">
        <f t="shared" si="14"/>
        <v>225.49423596345443</v>
      </c>
      <c r="I82" s="6">
        <f t="shared" si="10"/>
        <v>244.72164955749636</v>
      </c>
    </row>
    <row r="83" spans="1:9" x14ac:dyDescent="0.25">
      <c r="A83" s="6">
        <f t="shared" si="13"/>
        <v>29.69999999999996</v>
      </c>
      <c r="B83" s="1">
        <f t="shared" si="11"/>
        <v>9.1644624125999881E+20</v>
      </c>
      <c r="C83" s="1">
        <f t="shared" si="12"/>
        <v>1.9890999999999998E+41</v>
      </c>
      <c r="D83" s="6">
        <f t="shared" si="14"/>
        <v>120.35676763387626</v>
      </c>
      <c r="E83" s="6">
        <f t="shared" si="14"/>
        <v>153.78626053024004</v>
      </c>
      <c r="F83" s="6">
        <f t="shared" si="14"/>
        <v>181.1482164981893</v>
      </c>
      <c r="G83" s="6">
        <f t="shared" si="14"/>
        <v>204.88811276663867</v>
      </c>
      <c r="H83" s="6">
        <f t="shared" si="14"/>
        <v>226.14951064655179</v>
      </c>
      <c r="I83" s="6">
        <f t="shared" si="10"/>
        <v>245.57700132193736</v>
      </c>
    </row>
    <row r="84" spans="1:9" x14ac:dyDescent="0.25">
      <c r="A84" s="6">
        <f t="shared" si="13"/>
        <v>30.099999999999959</v>
      </c>
      <c r="B84" s="1">
        <f t="shared" si="11"/>
        <v>9.2878895157999868E+20</v>
      </c>
      <c r="C84" s="1">
        <f t="shared" si="12"/>
        <v>1.9890999999999998E+41</v>
      </c>
      <c r="D84" s="6">
        <f t="shared" si="14"/>
        <v>119.55438023765073</v>
      </c>
      <c r="E84" s="6">
        <f t="shared" si="14"/>
        <v>153.56151650009437</v>
      </c>
      <c r="F84" s="6">
        <f t="shared" si="14"/>
        <v>181.29817667480484</v>
      </c>
      <c r="G84" s="6">
        <f t="shared" si="14"/>
        <v>205.32150004665544</v>
      </c>
      <c r="H84" s="6">
        <f t="shared" si="14"/>
        <v>226.81447902902653</v>
      </c>
      <c r="I84" s="6">
        <f t="shared" si="10"/>
        <v>246.44004831400417</v>
      </c>
    </row>
    <row r="85" spans="1:9" x14ac:dyDescent="0.25">
      <c r="A85" s="6">
        <f t="shared" si="13"/>
        <v>30.499999999999957</v>
      </c>
      <c r="B85" s="1">
        <f t="shared" si="11"/>
        <v>9.4113166189999869E+20</v>
      </c>
      <c r="C85" s="1">
        <f t="shared" si="12"/>
        <v>1.9890999999999998E+41</v>
      </c>
      <c r="D85" s="6">
        <f t="shared" si="14"/>
        <v>118.7678297232433</v>
      </c>
      <c r="E85" s="6">
        <f t="shared" si="14"/>
        <v>153.35290670922839</v>
      </c>
      <c r="F85" s="6">
        <f t="shared" si="14"/>
        <v>181.46192607588318</v>
      </c>
      <c r="G85" s="6">
        <f t="shared" si="14"/>
        <v>205.76624415624948</v>
      </c>
      <c r="H85" s="6">
        <f t="shared" si="14"/>
        <v>227.48860158955057</v>
      </c>
      <c r="I85" s="6">
        <f t="shared" si="14"/>
        <v>247.31029188484908</v>
      </c>
    </row>
    <row r="86" spans="1:9" x14ac:dyDescent="0.25">
      <c r="A86" s="6">
        <f t="shared" si="13"/>
        <v>30.899999999999956</v>
      </c>
      <c r="B86" s="1">
        <f t="shared" si="11"/>
        <v>9.534743722199987E+20</v>
      </c>
      <c r="C86" s="1">
        <f t="shared" si="12"/>
        <v>1.9890999999999998E+41</v>
      </c>
      <c r="D86" s="6">
        <f t="shared" si="14"/>
        <v>117.99660189332151</v>
      </c>
      <c r="E86" s="6">
        <f t="shared" si="14"/>
        <v>153.15985694878077</v>
      </c>
      <c r="F86" s="6">
        <f t="shared" si="14"/>
        <v>181.63888763910381</v>
      </c>
      <c r="G86" s="6">
        <f t="shared" si="14"/>
        <v>206.22179619276659</v>
      </c>
      <c r="H86" s="6">
        <f t="shared" si="14"/>
        <v>228.17136750076892</v>
      </c>
      <c r="I86" s="6">
        <f t="shared" si="14"/>
        <v>248.18726129552044</v>
      </c>
    </row>
    <row r="87" spans="1:9" x14ac:dyDescent="0.25">
      <c r="A87" s="6">
        <f t="shared" si="13"/>
        <v>31.299999999999955</v>
      </c>
      <c r="B87" s="1">
        <f t="shared" si="11"/>
        <v>9.6581708253999858E+20</v>
      </c>
      <c r="C87" s="1">
        <f t="shared" si="12"/>
        <v>1.9890999999999998E+41</v>
      </c>
      <c r="D87" s="6">
        <f t="shared" si="14"/>
        <v>117.24020562423776</v>
      </c>
      <c r="E87" s="6">
        <f t="shared" si="14"/>
        <v>152.98181800532225</v>
      </c>
      <c r="F87" s="6">
        <f t="shared" si="14"/>
        <v>181.8285111461168</v>
      </c>
      <c r="G87" s="6">
        <f t="shared" si="14"/>
        <v>206.68763458662329</v>
      </c>
      <c r="H87" s="6">
        <f t="shared" si="14"/>
        <v>228.86229291085391</v>
      </c>
      <c r="I87" s="6">
        <f t="shared" si="14"/>
        <v>249.07051198769693</v>
      </c>
    </row>
    <row r="88" spans="1:9" x14ac:dyDescent="0.25">
      <c r="A88" s="6">
        <f t="shared" si="13"/>
        <v>31.699999999999953</v>
      </c>
      <c r="B88" s="1">
        <f t="shared" si="11"/>
        <v>9.7815979285999858E+20</v>
      </c>
      <c r="C88" s="1">
        <f t="shared" si="12"/>
        <v>1.9890999999999998E+41</v>
      </c>
      <c r="D88" s="6">
        <f t="shared" si="14"/>
        <v>116.49817155165567</v>
      </c>
      <c r="E88" s="6">
        <f t="shared" si="14"/>
        <v>152.8182642993925</v>
      </c>
      <c r="F88" s="6">
        <f t="shared" si="14"/>
        <v>182.03027174642949</v>
      </c>
      <c r="G88" s="6">
        <f t="shared" si="14"/>
        <v>207.16326354032694</v>
      </c>
      <c r="H88" s="6">
        <f t="shared" si="14"/>
        <v>229.56091934229337</v>
      </c>
      <c r="I88" s="6">
        <f t="shared" si="14"/>
        <v>249.9596239753111</v>
      </c>
    </row>
    <row r="89" spans="1:9" x14ac:dyDescent="0.25">
      <c r="A89" s="6">
        <f t="shared" si="13"/>
        <v>32.099999999999952</v>
      </c>
      <c r="B89" s="1">
        <f t="shared" si="11"/>
        <v>9.9050250317999846E+20</v>
      </c>
      <c r="C89" s="1">
        <f t="shared" si="12"/>
        <v>1.9890999999999998E+41</v>
      </c>
      <c r="D89" s="6">
        <f t="shared" ref="D89:I104" si="15">SQRT(BulgeMass*GravitationalConstant/RadiusKm+D$8*RadiusKm)/1000</f>
        <v>115.77005084654384</v>
      </c>
      <c r="E89" s="6">
        <f t="shared" si="15"/>
        <v>152.66869261512437</v>
      </c>
      <c r="F89" s="6">
        <f t="shared" si="15"/>
        <v>182.24366857757039</v>
      </c>
      <c r="G89" s="6">
        <f t="shared" si="15"/>
        <v>207.64821157046188</v>
      </c>
      <c r="H89" s="6">
        <f t="shared" si="15"/>
        <v>230.26681219883008</v>
      </c>
      <c r="I89" s="6">
        <f t="shared" si="14"/>
        <v>250.85420034755501</v>
      </c>
    </row>
    <row r="90" spans="1:9" x14ac:dyDescent="0.25">
      <c r="A90" s="6">
        <f t="shared" si="13"/>
        <v>32.49999999999995</v>
      </c>
      <c r="B90" s="1">
        <f t="shared" si="11"/>
        <v>1.0028452134999985E+21</v>
      </c>
      <c r="C90" s="1">
        <f t="shared" si="12"/>
        <v>1.9890999999999998E+41</v>
      </c>
      <c r="D90" s="6">
        <f t="shared" si="15"/>
        <v>115.05541407428444</v>
      </c>
      <c r="E90" s="6">
        <f t="shared" si="15"/>
        <v>152.53262091370826</v>
      </c>
      <c r="F90" s="6">
        <f t="shared" si="15"/>
        <v>182.46822347412993</v>
      </c>
      <c r="G90" s="6">
        <f t="shared" si="15"/>
        <v>208.14203014481484</v>
      </c>
      <c r="H90" s="6">
        <f t="shared" si="15"/>
        <v>230.97955937226351</v>
      </c>
      <c r="I90" s="6">
        <f t="shared" si="14"/>
        <v>251.75386587459781</v>
      </c>
    </row>
    <row r="91" spans="1:9" x14ac:dyDescent="0.25">
      <c r="A91" s="6">
        <f t="shared" si="13"/>
        <v>32.899999999999949</v>
      </c>
      <c r="B91" s="1">
        <f t="shared" si="11"/>
        <v>1.0151879238199985E+21</v>
      </c>
      <c r="C91" s="1">
        <f t="shared" si="12"/>
        <v>1.9890999999999998E+41</v>
      </c>
      <c r="D91" s="6">
        <f t="shared" si="15"/>
        <v>114.35385013030846</v>
      </c>
      <c r="E91" s="6">
        <f t="shared" si="15"/>
        <v>152.40958722411472</v>
      </c>
      <c r="F91" s="6">
        <f t="shared" si="15"/>
        <v>182.70347975893895</v>
      </c>
      <c r="G91" s="6">
        <f t="shared" si="15"/>
        <v>208.64429240749675</v>
      </c>
      <c r="H91" s="6">
        <f t="shared" si="15"/>
        <v>231.69876994154498</v>
      </c>
      <c r="I91" s="6">
        <f t="shared" si="14"/>
        <v>252.65826570810023</v>
      </c>
    </row>
    <row r="92" spans="1:9" x14ac:dyDescent="0.25">
      <c r="A92" s="6">
        <f t="shared" si="13"/>
        <v>33.299999999999947</v>
      </c>
      <c r="B92" s="1">
        <f t="shared" si="11"/>
        <v>1.0275306341399984E+21</v>
      </c>
      <c r="C92" s="1">
        <f t="shared" si="12"/>
        <v>1.9890999999999998E+41</v>
      </c>
      <c r="D92" s="6">
        <f t="shared" si="15"/>
        <v>113.66496524626382</v>
      </c>
      <c r="E92" s="6">
        <f t="shared" si="15"/>
        <v>152.29914860508691</v>
      </c>
      <c r="F92" s="6">
        <f t="shared" si="15"/>
        <v>182.94900111023924</v>
      </c>
      <c r="G92" s="6">
        <f t="shared" si="15"/>
        <v>209.15459198553185</v>
      </c>
      <c r="H92" s="6">
        <f t="shared" si="15"/>
        <v>232.42407295724399</v>
      </c>
      <c r="I92" s="6">
        <f t="shared" si="14"/>
        <v>253.56706416929285</v>
      </c>
    </row>
    <row r="93" spans="1:9" x14ac:dyDescent="0.25">
      <c r="A93" s="6">
        <f t="shared" si="13"/>
        <v>33.699999999999946</v>
      </c>
      <c r="B93" s="1">
        <f t="shared" si="11"/>
        <v>1.0398733444599984E+21</v>
      </c>
      <c r="C93" s="1">
        <f t="shared" si="12"/>
        <v>1.9890999999999998E+41</v>
      </c>
      <c r="D93" s="6">
        <f t="shared" si="15"/>
        <v>112.98838206125838</v>
      </c>
      <c r="E93" s="6">
        <f t="shared" si="15"/>
        <v>152.20088017295063</v>
      </c>
      <c r="F93" s="6">
        <f t="shared" si="15"/>
        <v>183.2043704992347</v>
      </c>
      <c r="G93" s="6">
        <f t="shared" si="15"/>
        <v>209.67254187093943</v>
      </c>
      <c r="H93" s="6">
        <f t="shared" si="15"/>
        <v>233.15511630504878</v>
      </c>
      <c r="I93" s="6">
        <f t="shared" si="14"/>
        <v>254.47994361800068</v>
      </c>
    </row>
    <row r="94" spans="1:9" x14ac:dyDescent="0.25">
      <c r="A94" s="6">
        <f t="shared" si="13"/>
        <v>34.099999999999945</v>
      </c>
      <c r="B94" s="1">
        <f t="shared" si="11"/>
        <v>1.0522160547799982E+21</v>
      </c>
      <c r="C94" s="1">
        <f t="shared" si="12"/>
        <v>1.9890999999999998E+41</v>
      </c>
      <c r="D94" s="6">
        <f t="shared" si="15"/>
        <v>112.3237387532016</v>
      </c>
      <c r="E94" s="6">
        <f t="shared" si="15"/>
        <v>152.11437419026996</v>
      </c>
      <c r="F94" s="6">
        <f t="shared" si="15"/>
        <v>183.46918919289269</v>
      </c>
      <c r="G94" s="6">
        <f t="shared" si="15"/>
        <v>210.19777337283435</v>
      </c>
      <c r="H94" s="6">
        <f t="shared" si="15"/>
        <v>233.8915656424947</v>
      </c>
      <c r="I94" s="6">
        <f t="shared" si="14"/>
        <v>255.39660339655538</v>
      </c>
    </row>
    <row r="95" spans="1:9" x14ac:dyDescent="0.25">
      <c r="A95" s="6">
        <f t="shared" si="13"/>
        <v>34.499999999999943</v>
      </c>
      <c r="B95" s="1">
        <f t="shared" si="11"/>
        <v>1.0645587650999982E+21</v>
      </c>
      <c r="C95" s="1">
        <f t="shared" si="12"/>
        <v>1.9890999999999998E+41</v>
      </c>
      <c r="D95" s="6">
        <f t="shared" si="15"/>
        <v>111.67068822570165</v>
      </c>
      <c r="E95" s="6">
        <f t="shared" si="15"/>
        <v>152.0392392108098</v>
      </c>
      <c r="F95" s="6">
        <f t="shared" si="15"/>
        <v>183.74307581729937</v>
      </c>
      <c r="G95" s="6">
        <f t="shared" si="15"/>
        <v>210.72993513452664</v>
      </c>
      <c r="H95" s="6">
        <f t="shared" si="15"/>
        <v>234.6331034035943</v>
      </c>
      <c r="I95" s="6">
        <f t="shared" si="15"/>
        <v>256.31675884304127</v>
      </c>
    </row>
    <row r="96" spans="1:9" x14ac:dyDescent="0.25">
      <c r="A96" s="6">
        <f t="shared" si="13"/>
        <v>34.899999999999942</v>
      </c>
      <c r="B96" s="1">
        <f t="shared" si="11"/>
        <v>1.0769014754199983E+21</v>
      </c>
      <c r="C96" s="1">
        <f t="shared" si="12"/>
        <v>1.9890999999999998E+41</v>
      </c>
      <c r="D96" s="6">
        <f t="shared" si="15"/>
        <v>111.02889734636774</v>
      </c>
      <c r="E96" s="6">
        <f t="shared" si="15"/>
        <v>151.97509927665863</v>
      </c>
      <c r="F96" s="6">
        <f t="shared" si="15"/>
        <v>184.02566547726497</v>
      </c>
      <c r="G96" s="6">
        <f t="shared" si="15"/>
        <v>211.26869221100938</v>
      </c>
      <c r="H96" s="6">
        <f t="shared" si="15"/>
        <v>235.3794278664773</v>
      </c>
      <c r="I96" s="6">
        <f t="shared" si="15"/>
        <v>257.24014036878106</v>
      </c>
    </row>
    <row r="97" spans="1:19" x14ac:dyDescent="0.25">
      <c r="A97" s="6">
        <f t="shared" si="13"/>
        <v>35.29999999999994</v>
      </c>
      <c r="B97" s="1">
        <f t="shared" si="11"/>
        <v>1.0892441857399981E+21</v>
      </c>
      <c r="C97" s="1">
        <f t="shared" si="12"/>
        <v>1.9890999999999998E+41</v>
      </c>
      <c r="D97" s="6">
        <f t="shared" si="15"/>
        <v>110.39804623272016</v>
      </c>
      <c r="E97" s="6">
        <f t="shared" si="15"/>
        <v>151.92159316371652</v>
      </c>
      <c r="F97" s="6">
        <f t="shared" si="15"/>
        <v>184.31660892822919</v>
      </c>
      <c r="G97" s="6">
        <f t="shared" si="15"/>
        <v>211.81372520259816</v>
      </c>
      <c r="H97" s="6">
        <f t="shared" si="15"/>
        <v>236.13025227954537</v>
      </c>
      <c r="I97" s="6">
        <f t="shared" si="15"/>
        <v>258.16649259538258</v>
      </c>
    </row>
    <row r="98" spans="1:19" x14ac:dyDescent="0.25">
      <c r="A98" s="6">
        <f t="shared" si="13"/>
        <v>35.699999999999939</v>
      </c>
      <c r="B98" s="1">
        <f t="shared" si="11"/>
        <v>1.1015868960599981E+21</v>
      </c>
      <c r="C98" s="1">
        <f t="shared" si="12"/>
        <v>1.9890999999999998E+41</v>
      </c>
      <c r="D98" s="6">
        <f t="shared" si="15"/>
        <v>109.77782758223114</v>
      </c>
      <c r="E98" s="6">
        <f t="shared" si="15"/>
        <v>151.87837367207371</v>
      </c>
      <c r="F98" s="6">
        <f t="shared" si="15"/>
        <v>184.61557179683959</v>
      </c>
      <c r="G98" s="6">
        <f t="shared" si="15"/>
        <v>212.36472944082314</v>
      </c>
      <c r="H98" s="6">
        <f t="shared" si="15"/>
        <v>236.88530404200679</v>
      </c>
      <c r="I98" s="6">
        <f t="shared" si="15"/>
        <v>259.09557354704845</v>
      </c>
    </row>
    <row r="99" spans="1:19" x14ac:dyDescent="0.25">
      <c r="A99" s="6">
        <f t="shared" si="13"/>
        <v>36.099999999999937</v>
      </c>
      <c r="B99" s="1">
        <f t="shared" si="11"/>
        <v>1.113929606379998E+21</v>
      </c>
      <c r="C99" s="1">
        <f t="shared" si="12"/>
        <v>1.9890999999999998E+41</v>
      </c>
      <c r="D99" s="6">
        <f t="shared" ref="D99:I106" si="16">SQRT(BulgeMass*GravitationalConstant/RadiusKm+D$8*RadiusKm)/1000</f>
        <v>109.16794604330889</v>
      </c>
      <c r="E99" s="6">
        <f t="shared" si="16"/>
        <v>151.84510695809323</v>
      </c>
      <c r="F99" s="6">
        <f t="shared" si="16"/>
        <v>184.92223384686537</v>
      </c>
      <c r="G99" s="6">
        <f t="shared" si="16"/>
        <v>212.92141422298212</v>
      </c>
      <c r="H99" s="6">
        <f t="shared" si="16"/>
        <v>237.64432393498211</v>
      </c>
      <c r="I99" s="6">
        <f t="shared" si="15"/>
        <v>260.0271538941937</v>
      </c>
    </row>
    <row r="100" spans="1:19" x14ac:dyDescent="0.25">
      <c r="A100" s="6">
        <f t="shared" si="13"/>
        <v>36.499999999999936</v>
      </c>
      <c r="B100" s="1">
        <f t="shared" si="11"/>
        <v>1.126272316699998E+21</v>
      </c>
      <c r="C100" s="1">
        <f t="shared" si="12"/>
        <v>1.9890999999999998E+41</v>
      </c>
      <c r="D100" s="6">
        <f t="shared" si="16"/>
        <v>108.56811762430051</v>
      </c>
      <c r="E100" s="6">
        <f t="shared" si="16"/>
        <v>151.82147190527411</v>
      </c>
      <c r="F100" s="6">
        <f t="shared" si="16"/>
        <v>185.23628828737611</v>
      </c>
      <c r="G100" s="6">
        <f t="shared" si="16"/>
        <v>213.48350209204432</v>
      </c>
      <c r="H100" s="6">
        <f t="shared" si="16"/>
        <v>238.4070653996728</v>
      </c>
      <c r="I100" s="6">
        <f t="shared" si="15"/>
        <v>260.96101624473312</v>
      </c>
    </row>
    <row r="101" spans="1:19" x14ac:dyDescent="0.25">
      <c r="A101" s="6">
        <f t="shared" si="13"/>
        <v>36.899999999999935</v>
      </c>
      <c r="B101" s="1">
        <f t="shared" si="11"/>
        <v>1.138615027019998E+21</v>
      </c>
      <c r="C101" s="1">
        <f t="shared" si="12"/>
        <v>1.9890999999999998E+41</v>
      </c>
      <c r="D101" s="6">
        <f t="shared" si="16"/>
        <v>107.97806913782746</v>
      </c>
      <c r="E101" s="6">
        <f t="shared" si="16"/>
        <v>151.80715953120733</v>
      </c>
      <c r="F101" s="6">
        <f t="shared" si="16"/>
        <v>185.55744112035339</v>
      </c>
      <c r="G101" s="6">
        <f t="shared" si="16"/>
        <v>214.05072815884878</v>
      </c>
      <c r="H101" s="6">
        <f t="shared" si="16"/>
        <v>239.17329385935497</v>
      </c>
      <c r="I101" s="6">
        <f t="shared" si="15"/>
        <v>261.89695447968342</v>
      </c>
    </row>
    <row r="102" spans="1:19" x14ac:dyDescent="0.25">
      <c r="A102" s="6">
        <f t="shared" si="13"/>
        <v>37.299999999999933</v>
      </c>
      <c r="B102" s="1">
        <f t="shared" si="11"/>
        <v>1.1509577373399979E+21</v>
      </c>
      <c r="C102" s="1">
        <f t="shared" si="12"/>
        <v>1.9890999999999998E+41</v>
      </c>
      <c r="D102" s="6">
        <f t="shared" si="16"/>
        <v>107.39753767798379</v>
      </c>
      <c r="E102" s="6">
        <f t="shared" si="16"/>
        <v>151.80187242815526</v>
      </c>
      <c r="F102" s="6">
        <f t="shared" si="16"/>
        <v>185.88541052512406</v>
      </c>
      <c r="G102" s="6">
        <f t="shared" si="16"/>
        <v>214.62283946377627</v>
      </c>
      <c r="H102" s="6">
        <f t="shared" si="16"/>
        <v>239.9427860822114</v>
      </c>
      <c r="I102" s="6">
        <f t="shared" si="15"/>
        <v>262.83477312999105</v>
      </c>
    </row>
    <row r="103" spans="1:19" x14ac:dyDescent="0.25">
      <c r="A103" s="6">
        <f t="shared" si="13"/>
        <v>37.699999999999932</v>
      </c>
      <c r="B103" s="1">
        <f t="shared" si="11"/>
        <v>1.1633004476599979E+21</v>
      </c>
      <c r="C103" s="1">
        <f t="shared" si="12"/>
        <v>1.9890999999999998E+41</v>
      </c>
      <c r="D103" s="6">
        <f t="shared" si="16"/>
        <v>106.82627012812493</v>
      </c>
      <c r="E103" s="6">
        <f t="shared" si="16"/>
        <v>151.805324234979</v>
      </c>
      <c r="F103" s="6">
        <f t="shared" si="16"/>
        <v>186.2199262772034</v>
      </c>
      <c r="G103" s="6">
        <f t="shared" si="16"/>
        <v>215.19959437528465</v>
      </c>
      <c r="H103" s="6">
        <f t="shared" si="16"/>
        <v>240.71532958224125</v>
      </c>
      <c r="I103" s="6">
        <f t="shared" si="15"/>
        <v>263.77428679173227</v>
      </c>
    </row>
    <row r="104" spans="1:19" x14ac:dyDescent="0.25">
      <c r="A104" s="6">
        <f t="shared" si="13"/>
        <v>38.09999999999993</v>
      </c>
      <c r="B104" s="1">
        <f t="shared" si="11"/>
        <v>1.1756431579799978E+21</v>
      </c>
      <c r="C104" s="1">
        <f t="shared" si="12"/>
        <v>1.9890999999999998E+41</v>
      </c>
      <c r="D104" s="6">
        <f t="shared" si="16"/>
        <v>106.26402269715379</v>
      </c>
      <c r="E104" s="6">
        <f t="shared" si="16"/>
        <v>151.81723913831786</v>
      </c>
      <c r="F104" s="6">
        <f t="shared" si="16"/>
        <v>186.56072919931773</v>
      </c>
      <c r="G104" s="6">
        <f t="shared" si="16"/>
        <v>215.78076202289478</v>
      </c>
      <c r="H104" s="6">
        <f t="shared" si="16"/>
        <v>241.49072205569539</v>
      </c>
      <c r="I104" s="6">
        <f t="shared" si="15"/>
        <v>264.71531957705264</v>
      </c>
    </row>
    <row r="105" spans="1:19" x14ac:dyDescent="0.25">
      <c r="A105" s="6">
        <f t="shared" si="13"/>
        <v>38.499999999999929</v>
      </c>
      <c r="B105" s="1">
        <f t="shared" si="11"/>
        <v>1.1879858682999978E+21</v>
      </c>
      <c r="C105" s="1">
        <f t="shared" si="12"/>
        <v>1.9890999999999998E+41</v>
      </c>
      <c r="D105" s="6">
        <f t="shared" si="16"/>
        <v>105.71056048237458</v>
      </c>
      <c r="E105" s="6">
        <f t="shared" si="16"/>
        <v>151.83735140108888</v>
      </c>
      <c r="F105" s="6">
        <f t="shared" si="16"/>
        <v>186.90757064254439</v>
      </c>
      <c r="G105" s="6">
        <f t="shared" si="16"/>
        <v>216.36612176239078</v>
      </c>
      <c r="H105" s="6">
        <f t="shared" si="16"/>
        <v>242.26877085067667</v>
      </c>
      <c r="I105" s="6">
        <f t="shared" si="16"/>
        <v>265.65770459841303</v>
      </c>
    </row>
    <row r="106" spans="1:19" x14ac:dyDescent="0.25">
      <c r="A106" s="6">
        <f t="shared" si="13"/>
        <v>38.899999999999928</v>
      </c>
      <c r="B106" s="1">
        <f t="shared" si="11"/>
        <v>1.2003285786199977E+21</v>
      </c>
      <c r="C106" s="1">
        <f t="shared" si="12"/>
        <v>1.9890999999999998E+41</v>
      </c>
      <c r="D106" s="6">
        <f t="shared" si="16"/>
        <v>105.16565705713401</v>
      </c>
      <c r="E106" s="6">
        <f t="shared" si="16"/>
        <v>151.86540491652042</v>
      </c>
      <c r="F106" s="6">
        <f t="shared" si="16"/>
        <v>187.26021199565773</v>
      </c>
      <c r="G106" s="6">
        <f t="shared" si="16"/>
        <v>216.95546267116359</v>
      </c>
      <c r="H106" s="6">
        <f t="shared" si="16"/>
        <v>243.04929246771863</v>
      </c>
      <c r="I106" s="6">
        <f t="shared" si="16"/>
        <v>266.60128348389208</v>
      </c>
    </row>
    <row r="107" spans="1:19" x14ac:dyDescent="0.25">
      <c r="H107" s="2"/>
      <c r="R107"/>
      <c r="S107"/>
    </row>
    <row r="108" spans="1:19" x14ac:dyDescent="0.25">
      <c r="H108" s="2"/>
      <c r="R108"/>
      <c r="S108"/>
    </row>
    <row r="109" spans="1:19" ht="21" x14ac:dyDescent="0.35">
      <c r="A109" s="43" t="s">
        <v>248</v>
      </c>
      <c r="H109" s="2"/>
      <c r="R109"/>
      <c r="S109"/>
    </row>
    <row r="110" spans="1:19" x14ac:dyDescent="0.25">
      <c r="A110" s="6" t="s">
        <v>12</v>
      </c>
      <c r="B110" s="2">
        <v>1.3</v>
      </c>
      <c r="C110" s="6">
        <f>$B$110*1000</f>
        <v>1300</v>
      </c>
      <c r="G110" s="1"/>
      <c r="H110" s="6"/>
      <c r="I110"/>
      <c r="R110"/>
      <c r="S110"/>
    </row>
    <row r="111" spans="1:19" x14ac:dyDescent="0.25">
      <c r="A111" s="6" t="s">
        <v>6</v>
      </c>
      <c r="B111" s="2">
        <v>3.36</v>
      </c>
      <c r="C111" s="1">
        <f>B111*10000000000*SolarMass</f>
        <v>6.6833759999999992E+40</v>
      </c>
      <c r="G111" s="1"/>
      <c r="H111" s="6"/>
      <c r="I111"/>
      <c r="R111"/>
      <c r="S111"/>
    </row>
    <row r="112" spans="1:19" x14ac:dyDescent="0.25">
      <c r="A112" s="6" t="s">
        <v>251</v>
      </c>
      <c r="B112" s="2">
        <v>4.3</v>
      </c>
      <c r="C112" s="1">
        <f>B112*1000</f>
        <v>4300</v>
      </c>
      <c r="G112" s="1"/>
      <c r="H112" s="6"/>
      <c r="I112"/>
    </row>
    <row r="113" spans="1:25" x14ac:dyDescent="0.25">
      <c r="A113" s="6" t="s">
        <v>7</v>
      </c>
      <c r="B113" s="2">
        <v>7.7</v>
      </c>
      <c r="G113" s="1"/>
      <c r="H113" s="6"/>
      <c r="I113"/>
    </row>
    <row r="114" spans="1:25" x14ac:dyDescent="0.25">
      <c r="A114" s="6" t="s">
        <v>252</v>
      </c>
      <c r="B114" s="2">
        <v>30.5</v>
      </c>
      <c r="C114" s="6">
        <f>B114*1000</f>
        <v>30500</v>
      </c>
      <c r="G114" s="1"/>
      <c r="H114" s="6"/>
      <c r="I114"/>
    </row>
    <row r="115" spans="1:25" x14ac:dyDescent="0.25">
      <c r="A115" s="6" t="s">
        <v>253</v>
      </c>
      <c r="B115" s="2">
        <v>27.9</v>
      </c>
      <c r="G115" s="1"/>
      <c r="H115" s="6"/>
      <c r="I115"/>
    </row>
    <row r="116" spans="1:25" x14ac:dyDescent="0.25">
      <c r="B116" s="9"/>
      <c r="G116" s="1"/>
      <c r="H116" s="6"/>
      <c r="I116"/>
    </row>
    <row r="117" spans="1:25" x14ac:dyDescent="0.25">
      <c r="A117" s="6" t="s">
        <v>250</v>
      </c>
      <c r="B117" s="6">
        <f>(B113*10000000000)/(2*PI()*DiskScaleLengthPc^2)</f>
        <v>662.78694527181938</v>
      </c>
      <c r="G117" s="1"/>
      <c r="H117" s="6"/>
      <c r="I117"/>
    </row>
    <row r="118" spans="1:25" x14ac:dyDescent="0.25">
      <c r="A118" s="6" t="s">
        <v>249</v>
      </c>
      <c r="B118" s="8">
        <f>(B115*10000000000)/(4*PI()*(LCDMHaloScaleLengthPc)^3*(LN(2)-1/2))</f>
        <v>4.0514123556774882E-3</v>
      </c>
      <c r="G118" s="1"/>
      <c r="H118" s="6"/>
      <c r="I118"/>
    </row>
    <row r="119" spans="1:25" x14ac:dyDescent="0.25">
      <c r="G119" s="1"/>
      <c r="H119" s="6"/>
      <c r="I119"/>
    </row>
    <row r="120" spans="1:25" ht="45" x14ac:dyDescent="0.25">
      <c r="A120" s="5" t="s">
        <v>9</v>
      </c>
      <c r="B120" s="4" t="s">
        <v>281</v>
      </c>
      <c r="C120" s="4" t="s">
        <v>10</v>
      </c>
      <c r="D120" s="5" t="s">
        <v>11</v>
      </c>
      <c r="E120" s="5" t="s">
        <v>280</v>
      </c>
      <c r="F120" s="7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3"/>
      <c r="U120" s="3"/>
      <c r="V120" s="3"/>
      <c r="W120" s="3"/>
      <c r="X120" s="3"/>
      <c r="Y120" s="3"/>
    </row>
    <row r="121" spans="1:25" x14ac:dyDescent="0.25">
      <c r="A121" s="6">
        <v>1.1399999999999999</v>
      </c>
      <c r="B121" s="1">
        <f>A121*kpc</f>
        <v>3.5176724411999998E+19</v>
      </c>
      <c r="C121" s="1" t="e">
        <f ca="1">FORECAST(#REF!, OFFSET(#REF!, MATCH(#REF!,#REF!, 1)-1,0,2), OFFSET(#REF!, MATCH(#REF!,#REF!, 1)-1,0,2))*LCDMTotalBulgeMass</f>
        <v>#REF!</v>
      </c>
      <c r="D121" s="6" t="e">
        <f t="shared" ref="D121:D184" ca="1" si="17">_xlfn.SINGLE(BulgeMass)+_xlfn.SINGLE(DiskMass)+_xlfn.SINGLE(HaloMass)</f>
        <v>#REF!</v>
      </c>
      <c r="E121" s="6">
        <v>336.2</v>
      </c>
      <c r="H121" s="2"/>
      <c r="I121"/>
    </row>
    <row r="122" spans="1:25" x14ac:dyDescent="0.25">
      <c r="A122" s="6">
        <v>1.52</v>
      </c>
      <c r="B122" s="1">
        <f t="shared" ref="B122:B185" si="18">A122*kpc</f>
        <v>4.6902299216E+19</v>
      </c>
      <c r="C122" s="1" t="e">
        <f ca="1">FORECAST(#REF!, OFFSET(#REF!, MATCH(#REF!,#REF!, 1)-1,0,2), OFFSET(#REF!, MATCH(#REF!,#REF!, 1)-1,0,2))*LCDMTotalBulgeMass</f>
        <v>#REF!</v>
      </c>
      <c r="D122" s="6" t="e">
        <f t="shared" ca="1" si="17"/>
        <v>#REF!</v>
      </c>
      <c r="E122" s="6">
        <v>324.60000000000002</v>
      </c>
      <c r="H122" s="2"/>
      <c r="I122"/>
    </row>
    <row r="123" spans="1:25" x14ac:dyDescent="0.25">
      <c r="A123" s="6">
        <v>1.9</v>
      </c>
      <c r="B123" s="1">
        <f t="shared" si="18"/>
        <v>5.8627874019999998E+19</v>
      </c>
      <c r="C123" s="1" t="e">
        <f ca="1">FORECAST(#REF!, OFFSET(#REF!, MATCH(#REF!,#REF!, 1)-1,0,2), OFFSET(#REF!, MATCH(#REF!,#REF!, 1)-1,0,2))*LCDMTotalBulgeMass</f>
        <v>#REF!</v>
      </c>
      <c r="D123" s="6" t="e">
        <f t="shared" ca="1" si="17"/>
        <v>#REF!</v>
      </c>
      <c r="E123" s="6">
        <v>339</v>
      </c>
      <c r="H123" s="2"/>
      <c r="I123"/>
    </row>
    <row r="124" spans="1:25" x14ac:dyDescent="0.25">
      <c r="A124" s="6">
        <v>2.2799999999999998</v>
      </c>
      <c r="B124" s="1">
        <f t="shared" si="18"/>
        <v>7.0353448823999996E+19</v>
      </c>
      <c r="C124" s="1" t="e">
        <f ca="1">FORECAST(#REF!, OFFSET(#REF!, MATCH(#REF!,#REF!, 1)-1,0,2), OFFSET(#REF!, MATCH(#REF!,#REF!, 1)-1,0,2))*LCDMTotalBulgeMass</f>
        <v>#REF!</v>
      </c>
      <c r="D124" s="6" t="e">
        <f t="shared" ca="1" si="17"/>
        <v>#REF!</v>
      </c>
      <c r="E124" s="6">
        <v>243.6</v>
      </c>
      <c r="H124" s="2"/>
      <c r="I124"/>
    </row>
    <row r="125" spans="1:25" x14ac:dyDescent="0.25">
      <c r="A125" s="6">
        <v>2.66</v>
      </c>
      <c r="B125" s="1">
        <f t="shared" si="18"/>
        <v>8.2079023628000002E+19</v>
      </c>
      <c r="C125" s="1" t="e">
        <f ca="1">FORECAST(#REF!, OFFSET(#REF!, MATCH(#REF!,#REF!, 1)-1,0,2), OFFSET(#REF!, MATCH(#REF!,#REF!, 1)-1,0,2))*LCDMTotalBulgeMass</f>
        <v>#REF!</v>
      </c>
      <c r="D125" s="6" t="e">
        <f t="shared" ca="1" si="17"/>
        <v>#REF!</v>
      </c>
      <c r="E125" s="6">
        <v>235.2</v>
      </c>
      <c r="H125" s="2"/>
      <c r="I125"/>
    </row>
    <row r="126" spans="1:25" x14ac:dyDescent="0.25">
      <c r="A126" s="6">
        <v>3.04</v>
      </c>
      <c r="B126" s="1">
        <f t="shared" si="18"/>
        <v>9.3804598432E+19</v>
      </c>
      <c r="C126" s="1" t="e">
        <f ca="1">FORECAST(#REF!, OFFSET(#REF!, MATCH(#REF!,#REF!, 1)-1,0,2), OFFSET(#REF!, MATCH(#REF!,#REF!, 1)-1,0,2))*LCDMTotalBulgeMass</f>
        <v>#REF!</v>
      </c>
      <c r="D126" s="6" t="e">
        <f t="shared" ca="1" si="17"/>
        <v>#REF!</v>
      </c>
      <c r="E126" s="6">
        <v>238.9</v>
      </c>
      <c r="H126" s="2"/>
      <c r="I126"/>
    </row>
    <row r="127" spans="1:25" x14ac:dyDescent="0.25">
      <c r="A127" s="6">
        <v>3.43</v>
      </c>
      <c r="B127" s="1">
        <f t="shared" si="18"/>
        <v>1.0583874099400001E+20</v>
      </c>
      <c r="C127" s="1" t="e">
        <f ca="1">FORECAST(#REF!, OFFSET(#REF!, MATCH(#REF!,#REF!, 1)-1,0,2), OFFSET(#REF!, MATCH(#REF!,#REF!, 1)-1,0,2))*LCDMTotalBulgeMass</f>
        <v>#REF!</v>
      </c>
      <c r="D127" s="6" t="e">
        <f t="shared" ca="1" si="17"/>
        <v>#REF!</v>
      </c>
      <c r="E127" s="6">
        <v>239.3</v>
      </c>
      <c r="H127" s="2"/>
      <c r="I127"/>
    </row>
    <row r="128" spans="1:25" x14ac:dyDescent="0.25">
      <c r="A128" s="6">
        <v>3.81</v>
      </c>
      <c r="B128" s="1">
        <f t="shared" si="18"/>
        <v>1.1756431579800001E+20</v>
      </c>
      <c r="C128" s="1" t="e">
        <f ca="1">FORECAST(#REF!, OFFSET(#REF!, MATCH(#REF!,#REF!, 1)-1,0,2), OFFSET(#REF!, MATCH(#REF!,#REF!, 1)-1,0,2))*LCDMTotalBulgeMass</f>
        <v>#REF!</v>
      </c>
      <c r="D128" s="6" t="e">
        <f t="shared" ca="1" si="17"/>
        <v>#REF!</v>
      </c>
      <c r="E128" s="6">
        <v>226.3</v>
      </c>
      <c r="H128" s="2"/>
      <c r="I128"/>
      <c r="R128"/>
      <c r="S128"/>
    </row>
    <row r="129" spans="1:19" x14ac:dyDescent="0.25">
      <c r="A129" s="6">
        <v>4.1900000000000004</v>
      </c>
      <c r="B129" s="1">
        <f t="shared" si="18"/>
        <v>1.2928989060200001E+20</v>
      </c>
      <c r="C129" s="1" t="e">
        <f ca="1">FORECAST(#REF!, OFFSET(#REF!, MATCH(#REF!,#REF!, 1)-1,0,2), OFFSET(#REF!, MATCH(#REF!,#REF!, 1)-1,0,2))*LCDMTotalBulgeMass</f>
        <v>#REF!</v>
      </c>
      <c r="D129" s="6" t="e">
        <f t="shared" ca="1" si="17"/>
        <v>#REF!</v>
      </c>
      <c r="E129" s="6">
        <v>202.6</v>
      </c>
      <c r="H129" s="2"/>
      <c r="I129"/>
      <c r="R129"/>
      <c r="S129"/>
    </row>
    <row r="130" spans="1:19" x14ac:dyDescent="0.25">
      <c r="A130" s="6">
        <v>4.57</v>
      </c>
      <c r="B130" s="1">
        <f t="shared" si="18"/>
        <v>1.4101546540600001E+20</v>
      </c>
      <c r="C130" s="1" t="e">
        <f ca="1">FORECAST(#REF!, OFFSET(#REF!, MATCH(#REF!,#REF!, 1)-1,0,2), OFFSET(#REF!, MATCH(#REF!,#REF!, 1)-1,0,2))*LCDMTotalBulgeMass</f>
        <v>#REF!</v>
      </c>
      <c r="D130" s="6" t="e">
        <f t="shared" ca="1" si="17"/>
        <v>#REF!</v>
      </c>
      <c r="E130" s="6">
        <v>207.3</v>
      </c>
      <c r="H130" s="2"/>
      <c r="I130"/>
      <c r="R130"/>
      <c r="S130"/>
    </row>
    <row r="131" spans="1:19" x14ac:dyDescent="0.25">
      <c r="A131" s="6">
        <v>4.95</v>
      </c>
      <c r="B131" s="1">
        <f t="shared" si="18"/>
        <v>1.5274104021000002E+20</v>
      </c>
      <c r="C131" s="1" t="e">
        <f ca="1">FORECAST(#REF!, OFFSET(#REF!, MATCH(#REF!,#REF!, 1)-1,0,2), OFFSET(#REF!, MATCH(#REF!,#REF!, 1)-1,0,2))*LCDMTotalBulgeMass</f>
        <v>#REF!</v>
      </c>
      <c r="D131" s="6" t="e">
        <f t="shared" ca="1" si="17"/>
        <v>#REF!</v>
      </c>
      <c r="E131" s="6">
        <v>202.5</v>
      </c>
      <c r="H131" s="2"/>
      <c r="I131"/>
      <c r="R131"/>
      <c r="S131"/>
    </row>
    <row r="132" spans="1:19" x14ac:dyDescent="0.25">
      <c r="A132" s="6">
        <v>5.33</v>
      </c>
      <c r="B132" s="1">
        <f t="shared" si="18"/>
        <v>1.64466615014E+20</v>
      </c>
      <c r="C132" s="1" t="e">
        <f ca="1">FORECAST(#REF!, OFFSET(#REF!, MATCH(#REF!,#REF!, 1)-1,0,2), OFFSET(#REF!, MATCH(#REF!,#REF!, 1)-1,0,2))*LCDMTotalBulgeMass</f>
        <v>#REF!</v>
      </c>
      <c r="D132" s="6" t="e">
        <f t="shared" ca="1" si="17"/>
        <v>#REF!</v>
      </c>
      <c r="E132" s="6">
        <v>208.9</v>
      </c>
      <c r="H132" s="2"/>
      <c r="I132"/>
      <c r="R132"/>
      <c r="S132"/>
    </row>
    <row r="133" spans="1:19" x14ac:dyDescent="0.25">
      <c r="A133" s="6">
        <v>5.71</v>
      </c>
      <c r="B133" s="1">
        <f t="shared" si="18"/>
        <v>1.7619218981799998E+20</v>
      </c>
      <c r="C133" s="1" t="e">
        <f ca="1">FORECAST(#REF!, OFFSET(#REF!, MATCH(#REF!,#REF!, 1)-1,0,2), OFFSET(#REF!, MATCH(#REF!,#REF!, 1)-1,0,2))*LCDMTotalBulgeMass</f>
        <v>#REF!</v>
      </c>
      <c r="D133" s="6" t="e">
        <f t="shared" ca="1" si="17"/>
        <v>#REF!</v>
      </c>
      <c r="E133" s="6">
        <v>221.6</v>
      </c>
      <c r="H133" s="2"/>
      <c r="I133"/>
      <c r="R133"/>
      <c r="S133"/>
    </row>
    <row r="134" spans="1:19" x14ac:dyDescent="0.25">
      <c r="A134" s="6">
        <v>6.09</v>
      </c>
      <c r="B134" s="1">
        <f t="shared" si="18"/>
        <v>1.87917764622E+20</v>
      </c>
      <c r="C134" s="1" t="e">
        <f ca="1">FORECAST(#REF!, OFFSET(#REF!, MATCH(#REF!,#REF!, 1)-1,0,2), OFFSET(#REF!, MATCH(#REF!,#REF!, 1)-1,0,2))*LCDMTotalBulgeMass</f>
        <v>#REF!</v>
      </c>
      <c r="D134" s="6" t="e">
        <f t="shared" ca="1" si="17"/>
        <v>#REF!</v>
      </c>
      <c r="E134" s="6">
        <v>232.2</v>
      </c>
      <c r="H134" s="2"/>
      <c r="I134"/>
      <c r="R134"/>
      <c r="S134"/>
    </row>
    <row r="135" spans="1:19" x14ac:dyDescent="0.25">
      <c r="A135" s="6">
        <v>6.47</v>
      </c>
      <c r="B135" s="1">
        <f t="shared" si="18"/>
        <v>1.9964333942599998E+20</v>
      </c>
      <c r="C135" s="1" t="e">
        <f ca="1">FORECAST(#REF!, OFFSET(#REF!, MATCH(#REF!,#REF!, 1)-1,0,2), OFFSET(#REF!, MATCH(#REF!,#REF!, 1)-1,0,2))*LCDMTotalBulgeMass</f>
        <v>#REF!</v>
      </c>
      <c r="D135" s="6" t="e">
        <f t="shared" ca="1" si="17"/>
        <v>#REF!</v>
      </c>
      <c r="E135" s="6">
        <v>237.6</v>
      </c>
      <c r="H135" s="2"/>
      <c r="I135"/>
      <c r="R135"/>
      <c r="S135"/>
    </row>
    <row r="136" spans="1:19" x14ac:dyDescent="0.25">
      <c r="A136" s="6">
        <v>6.85</v>
      </c>
      <c r="B136" s="1">
        <f t="shared" si="18"/>
        <v>2.1136891422999999E+20</v>
      </c>
      <c r="C136" s="1" t="e">
        <f ca="1">FORECAST(#REF!, OFFSET(#REF!, MATCH(#REF!,#REF!, 1)-1,0,2), OFFSET(#REF!, MATCH(#REF!,#REF!, 1)-1,0,2))*LCDMTotalBulgeMass</f>
        <v>#REF!</v>
      </c>
      <c r="D136" s="6" t="e">
        <f t="shared" ca="1" si="17"/>
        <v>#REF!</v>
      </c>
      <c r="E136" s="6">
        <v>239.8</v>
      </c>
      <c r="H136" s="2"/>
      <c r="I136"/>
      <c r="R136"/>
      <c r="S136"/>
    </row>
    <row r="137" spans="1:19" x14ac:dyDescent="0.25">
      <c r="A137" s="6">
        <v>7.23</v>
      </c>
      <c r="B137" s="1">
        <f t="shared" si="18"/>
        <v>2.2309448903400001E+20</v>
      </c>
      <c r="C137" s="1" t="e">
        <f ca="1">FORECAST(#REF!, OFFSET(#REF!, MATCH(#REF!,#REF!, 1)-1,0,2), OFFSET(#REF!, MATCH(#REF!,#REF!, 1)-1,0,2))*LCDMTotalBulgeMass</f>
        <v>#REF!</v>
      </c>
      <c r="D137" s="6" t="e">
        <f t="shared" ca="1" si="17"/>
        <v>#REF!</v>
      </c>
      <c r="E137" s="6">
        <v>235.6</v>
      </c>
      <c r="H137" s="2"/>
      <c r="I137"/>
      <c r="R137"/>
      <c r="S137"/>
    </row>
    <row r="138" spans="1:19" x14ac:dyDescent="0.25">
      <c r="A138" s="6">
        <v>7.61</v>
      </c>
      <c r="B138" s="1">
        <f t="shared" si="18"/>
        <v>2.3482006383800002E+20</v>
      </c>
      <c r="C138" s="1" t="e">
        <f ca="1">FORECAST(#REF!, OFFSET(#REF!, MATCH(#REF!,#REF!, 1)-1,0,2), OFFSET(#REF!, MATCH(#REF!,#REF!, 1)-1,0,2))*LCDMTotalBulgeMass</f>
        <v>#REF!</v>
      </c>
      <c r="D138" s="6" t="e">
        <f t="shared" ca="1" si="17"/>
        <v>#REF!</v>
      </c>
      <c r="E138" s="6">
        <v>241.7</v>
      </c>
      <c r="H138" s="2"/>
      <c r="I138"/>
      <c r="R138"/>
      <c r="S138"/>
    </row>
    <row r="139" spans="1:19" x14ac:dyDescent="0.25">
      <c r="A139" s="6">
        <v>7.99</v>
      </c>
      <c r="B139" s="1">
        <f t="shared" si="18"/>
        <v>2.46545638642E+20</v>
      </c>
      <c r="C139" s="1" t="e">
        <f ca="1">FORECAST(#REF!, OFFSET(#REF!, MATCH(#REF!,#REF!, 1)-1,0,2), OFFSET(#REF!, MATCH(#REF!,#REF!, 1)-1,0,2))*LCDMTotalBulgeMass</f>
        <v>#REF!</v>
      </c>
      <c r="D139" s="6" t="e">
        <f t="shared" ca="1" si="17"/>
        <v>#REF!</v>
      </c>
      <c r="E139" s="6">
        <v>244.3</v>
      </c>
      <c r="H139" s="2"/>
      <c r="I139"/>
      <c r="R139"/>
      <c r="S139"/>
    </row>
    <row r="140" spans="1:19" x14ac:dyDescent="0.25">
      <c r="A140" s="6">
        <v>8.3699999999999992</v>
      </c>
      <c r="B140" s="1">
        <f t="shared" si="18"/>
        <v>2.5827121344599998E+20</v>
      </c>
      <c r="C140" s="1" t="e">
        <f ca="1">FORECAST(#REF!, OFFSET(#REF!, MATCH(#REF!,#REF!, 1)-1,0,2), OFFSET(#REF!, MATCH(#REF!,#REF!, 1)-1,0,2))*LCDMTotalBulgeMass</f>
        <v>#REF!</v>
      </c>
      <c r="D140" s="6" t="e">
        <f t="shared" ca="1" si="17"/>
        <v>#REF!</v>
      </c>
      <c r="E140" s="6">
        <v>248.8</v>
      </c>
      <c r="H140" s="2"/>
      <c r="I140"/>
      <c r="R140"/>
      <c r="S140"/>
    </row>
    <row r="141" spans="1:19" x14ac:dyDescent="0.25">
      <c r="A141" s="6">
        <v>8.75</v>
      </c>
      <c r="B141" s="1">
        <f t="shared" si="18"/>
        <v>2.6999678825E+20</v>
      </c>
      <c r="C141" s="1" t="e">
        <f ca="1">FORECAST(#REF!, OFFSET(#REF!, MATCH(#REF!,#REF!, 1)-1,0,2), OFFSET(#REF!, MATCH(#REF!,#REF!, 1)-1,0,2))*LCDMTotalBulgeMass</f>
        <v>#REF!</v>
      </c>
      <c r="D141" s="6" t="e">
        <f t="shared" ca="1" si="17"/>
        <v>#REF!</v>
      </c>
      <c r="E141" s="6">
        <v>251.8</v>
      </c>
      <c r="H141" s="2"/>
      <c r="I141"/>
      <c r="R141"/>
      <c r="S141"/>
    </row>
    <row r="142" spans="1:19" x14ac:dyDescent="0.25">
      <c r="A142" s="6">
        <v>9.1300000000000008</v>
      </c>
      <c r="B142" s="1">
        <f t="shared" si="18"/>
        <v>2.8172236305400001E+20</v>
      </c>
      <c r="C142" s="1" t="e">
        <f ca="1">FORECAST(#REF!, OFFSET(#REF!, MATCH(#REF!,#REF!, 1)-1,0,2), OFFSET(#REF!, MATCH(#REF!,#REF!, 1)-1,0,2))*LCDMTotalBulgeMass</f>
        <v>#REF!</v>
      </c>
      <c r="D142" s="6" t="e">
        <f t="shared" ca="1" si="17"/>
        <v>#REF!</v>
      </c>
      <c r="E142" s="6">
        <v>253</v>
      </c>
      <c r="H142" s="2"/>
      <c r="I142"/>
      <c r="R142"/>
      <c r="S142"/>
    </row>
    <row r="143" spans="1:19" x14ac:dyDescent="0.25">
      <c r="A143" s="6">
        <v>9.51</v>
      </c>
      <c r="B143" s="1">
        <f t="shared" si="18"/>
        <v>2.9344793785799999E+20</v>
      </c>
      <c r="C143" s="1" t="e">
        <f ca="1">FORECAST(#REF!, OFFSET(#REF!, MATCH(#REF!,#REF!, 1)-1,0,2), OFFSET(#REF!, MATCH(#REF!,#REF!, 1)-1,0,2))*LCDMTotalBulgeMass</f>
        <v>#REF!</v>
      </c>
      <c r="D143" s="6" t="e">
        <f t="shared" ca="1" si="17"/>
        <v>#REF!</v>
      </c>
      <c r="E143" s="6">
        <v>258.8</v>
      </c>
      <c r="H143" s="2"/>
      <c r="I143"/>
      <c r="R143"/>
      <c r="S143"/>
    </row>
    <row r="144" spans="1:19" x14ac:dyDescent="0.25">
      <c r="A144" s="6">
        <v>9.9</v>
      </c>
      <c r="B144" s="1">
        <f t="shared" si="18"/>
        <v>3.0548208042000004E+20</v>
      </c>
      <c r="C144" s="1" t="e">
        <f ca="1">FORECAST(#REF!, OFFSET(#REF!, MATCH(#REF!,#REF!, 1)-1,0,2), OFFSET(#REF!, MATCH(#REF!,#REF!, 1)-1,0,2))*LCDMTotalBulgeMass</f>
        <v>#REF!</v>
      </c>
      <c r="D144" s="6" t="e">
        <f t="shared" ca="1" si="17"/>
        <v>#REF!</v>
      </c>
      <c r="E144" s="6">
        <v>259</v>
      </c>
      <c r="H144" s="2"/>
      <c r="I144"/>
      <c r="R144"/>
      <c r="S144"/>
    </row>
    <row r="145" spans="1:19" x14ac:dyDescent="0.25">
      <c r="A145" s="6">
        <v>10.28</v>
      </c>
      <c r="B145" s="1">
        <f t="shared" si="18"/>
        <v>3.1720765522399999E+20</v>
      </c>
      <c r="C145" s="1" t="e">
        <f ca="1">FORECAST(#REF!, OFFSET(#REF!, MATCH(#REF!,#REF!, 1)-1,0,2), OFFSET(#REF!, MATCH(#REF!,#REF!, 1)-1,0,2))*LCDMTotalBulgeMass</f>
        <v>#REF!</v>
      </c>
      <c r="D145" s="6" t="e">
        <f t="shared" ca="1" si="17"/>
        <v>#REF!</v>
      </c>
      <c r="E145" s="6">
        <v>262.2</v>
      </c>
      <c r="H145" s="2"/>
      <c r="I145"/>
      <c r="R145"/>
      <c r="S145"/>
    </row>
    <row r="146" spans="1:19" x14ac:dyDescent="0.25">
      <c r="A146" s="6">
        <v>10.66</v>
      </c>
      <c r="B146" s="1">
        <f t="shared" si="18"/>
        <v>3.28933230028E+20</v>
      </c>
      <c r="C146" s="1" t="e">
        <f ca="1">FORECAST(#REF!, OFFSET(#REF!, MATCH(#REF!,#REF!, 1)-1,0,2), OFFSET(#REF!, MATCH(#REF!,#REF!, 1)-1,0,2))*LCDMTotalBulgeMass</f>
        <v>#REF!</v>
      </c>
      <c r="D146" s="6" t="e">
        <f t="shared" ca="1" si="17"/>
        <v>#REF!</v>
      </c>
      <c r="E146" s="6">
        <v>266.8</v>
      </c>
      <c r="H146" s="2"/>
      <c r="I146"/>
      <c r="R146"/>
      <c r="S146"/>
    </row>
    <row r="147" spans="1:19" x14ac:dyDescent="0.25">
      <c r="A147" s="6">
        <v>11.04</v>
      </c>
      <c r="B147" s="1">
        <f t="shared" si="18"/>
        <v>3.4065880483199995E+20</v>
      </c>
      <c r="C147" s="1" t="e">
        <f ca="1">FORECAST(#REF!, OFFSET(#REF!, MATCH(#REF!,#REF!, 1)-1,0,2), OFFSET(#REF!, MATCH(#REF!,#REF!, 1)-1,0,2))*LCDMTotalBulgeMass</f>
        <v>#REF!</v>
      </c>
      <c r="D147" s="6" t="e">
        <f t="shared" ca="1" si="17"/>
        <v>#REF!</v>
      </c>
      <c r="E147" s="6">
        <v>266.8</v>
      </c>
      <c r="H147" s="2"/>
      <c r="I147"/>
      <c r="R147"/>
      <c r="S147"/>
    </row>
    <row r="148" spans="1:19" x14ac:dyDescent="0.25">
      <c r="A148" s="6">
        <v>11.42</v>
      </c>
      <c r="B148" s="1">
        <f t="shared" si="18"/>
        <v>3.5238437963599997E+20</v>
      </c>
      <c r="C148" s="1" t="e">
        <f ca="1">FORECAST(#REF!, OFFSET(#REF!, MATCH(#REF!,#REF!, 1)-1,0,2), OFFSET(#REF!, MATCH(#REF!,#REF!, 1)-1,0,2))*LCDMTotalBulgeMass</f>
        <v>#REF!</v>
      </c>
      <c r="D148" s="6" t="e">
        <f t="shared" ca="1" si="17"/>
        <v>#REF!</v>
      </c>
      <c r="E148" s="6">
        <v>265.89999999999998</v>
      </c>
      <c r="H148" s="2"/>
      <c r="I148"/>
      <c r="R148"/>
      <c r="S148"/>
    </row>
    <row r="149" spans="1:19" x14ac:dyDescent="0.25">
      <c r="A149" s="6">
        <v>11.8</v>
      </c>
      <c r="B149" s="1">
        <f t="shared" si="18"/>
        <v>3.6410995444000005E+20</v>
      </c>
      <c r="C149" s="1" t="e">
        <f ca="1">FORECAST(#REF!, OFFSET(#REF!, MATCH(#REF!,#REF!, 1)-1,0,2), OFFSET(#REF!, MATCH(#REF!,#REF!, 1)-1,0,2))*LCDMTotalBulgeMass</f>
        <v>#REF!</v>
      </c>
      <c r="D149" s="6" t="e">
        <f t="shared" ca="1" si="17"/>
        <v>#REF!</v>
      </c>
      <c r="E149" s="6">
        <v>264.39999999999998</v>
      </c>
      <c r="H149" s="2"/>
      <c r="I149"/>
      <c r="R149"/>
      <c r="S149"/>
    </row>
    <row r="150" spans="1:19" x14ac:dyDescent="0.25">
      <c r="A150" s="6">
        <v>12.18</v>
      </c>
      <c r="B150" s="1">
        <f t="shared" si="18"/>
        <v>3.7583552924399999E+20</v>
      </c>
      <c r="C150" s="1" t="e">
        <f ca="1">FORECAST(#REF!, OFFSET(#REF!, MATCH(#REF!,#REF!, 1)-1,0,2), OFFSET(#REF!, MATCH(#REF!,#REF!, 1)-1,0,2))*LCDMTotalBulgeMass</f>
        <v>#REF!</v>
      </c>
      <c r="D150" s="6" t="e">
        <f t="shared" ca="1" si="17"/>
        <v>#REF!</v>
      </c>
      <c r="E150" s="6">
        <v>264.7</v>
      </c>
      <c r="H150" s="2"/>
      <c r="I150"/>
      <c r="R150"/>
      <c r="S150"/>
    </row>
    <row r="151" spans="1:19" x14ac:dyDescent="0.25">
      <c r="A151" s="6">
        <v>12.56</v>
      </c>
      <c r="B151" s="1">
        <f t="shared" si="18"/>
        <v>3.8756110404800001E+20</v>
      </c>
      <c r="C151" s="1" t="e">
        <f ca="1">FORECAST(#REF!, OFFSET(#REF!, MATCH(#REF!,#REF!, 1)-1,0,2), OFFSET(#REF!, MATCH(#REF!,#REF!, 1)-1,0,2))*LCDMTotalBulgeMass</f>
        <v>#REF!</v>
      </c>
      <c r="D151" s="6" t="e">
        <f t="shared" ca="1" si="17"/>
        <v>#REF!</v>
      </c>
      <c r="E151" s="6">
        <v>265.3</v>
      </c>
      <c r="H151" s="2"/>
      <c r="I151"/>
      <c r="R151"/>
      <c r="S151"/>
    </row>
    <row r="152" spans="1:19" x14ac:dyDescent="0.25">
      <c r="A152" s="6">
        <v>12.94</v>
      </c>
      <c r="B152" s="1">
        <f t="shared" si="18"/>
        <v>3.9928667885199996E+20</v>
      </c>
      <c r="C152" s="1" t="e">
        <f ca="1">FORECAST(#REF!, OFFSET(#REF!, MATCH(#REF!,#REF!, 1)-1,0,2), OFFSET(#REF!, MATCH(#REF!,#REF!, 1)-1,0,2))*LCDMTotalBulgeMass</f>
        <v>#REF!</v>
      </c>
      <c r="D152" s="6" t="e">
        <f t="shared" ca="1" si="17"/>
        <v>#REF!</v>
      </c>
      <c r="E152" s="6">
        <v>265.2</v>
      </c>
      <c r="H152" s="2"/>
      <c r="I152"/>
      <c r="R152"/>
      <c r="S152"/>
    </row>
    <row r="153" spans="1:19" x14ac:dyDescent="0.25">
      <c r="A153" s="6">
        <v>13.32</v>
      </c>
      <c r="B153" s="1">
        <f t="shared" si="18"/>
        <v>4.1101225365600004E+20</v>
      </c>
      <c r="C153" s="1" t="e">
        <f ca="1">FORECAST(#REF!, OFFSET(#REF!, MATCH(#REF!,#REF!, 1)-1,0,2), OFFSET(#REF!, MATCH(#REF!,#REF!, 1)-1,0,2))*LCDMTotalBulgeMass</f>
        <v>#REF!</v>
      </c>
      <c r="D153" s="6" t="e">
        <f t="shared" ca="1" si="17"/>
        <v>#REF!</v>
      </c>
      <c r="E153" s="6">
        <v>262</v>
      </c>
      <c r="H153" s="2"/>
      <c r="I153"/>
      <c r="R153"/>
      <c r="S153"/>
    </row>
    <row r="154" spans="1:19" x14ac:dyDescent="0.25">
      <c r="A154" s="6">
        <v>13.7</v>
      </c>
      <c r="B154" s="1">
        <f t="shared" si="18"/>
        <v>4.2273782845999999E+20</v>
      </c>
      <c r="C154" s="1" t="e">
        <f ca="1">FORECAST(#REF!, OFFSET(#REF!, MATCH(#REF!,#REF!, 1)-1,0,2), OFFSET(#REF!, MATCH(#REF!,#REF!, 1)-1,0,2))*LCDMTotalBulgeMass</f>
        <v>#REF!</v>
      </c>
      <c r="D154" s="6" t="e">
        <f t="shared" ca="1" si="17"/>
        <v>#REF!</v>
      </c>
      <c r="E154" s="6">
        <v>260.8</v>
      </c>
      <c r="H154" s="2"/>
      <c r="I154"/>
      <c r="R154"/>
      <c r="S154"/>
    </row>
    <row r="155" spans="1:19" x14ac:dyDescent="0.25">
      <c r="A155" s="6">
        <v>14.08</v>
      </c>
      <c r="B155" s="1">
        <f t="shared" si="18"/>
        <v>4.34463403264E+20</v>
      </c>
      <c r="C155" s="1" t="e">
        <f ca="1">FORECAST(#REF!, OFFSET(#REF!, MATCH(#REF!,#REF!, 1)-1,0,2), OFFSET(#REF!, MATCH(#REF!,#REF!, 1)-1,0,2))*LCDMTotalBulgeMass</f>
        <v>#REF!</v>
      </c>
      <c r="D155" s="6" t="e">
        <f t="shared" ca="1" si="17"/>
        <v>#REF!</v>
      </c>
      <c r="E155" s="6">
        <v>259.2</v>
      </c>
      <c r="H155" s="2"/>
      <c r="I155"/>
      <c r="R155"/>
      <c r="S155"/>
    </row>
    <row r="156" spans="1:19" x14ac:dyDescent="0.25">
      <c r="A156" s="6">
        <v>14.46</v>
      </c>
      <c r="B156" s="1">
        <f t="shared" si="18"/>
        <v>4.4618897806800001E+20</v>
      </c>
      <c r="C156" s="1" t="e">
        <f ca="1">FORECAST(#REF!, OFFSET(#REF!, MATCH(#REF!,#REF!, 1)-1,0,2), OFFSET(#REF!, MATCH(#REF!,#REF!, 1)-1,0,2))*LCDMTotalBulgeMass</f>
        <v>#REF!</v>
      </c>
      <c r="D156" s="6" t="e">
        <f t="shared" ca="1" si="17"/>
        <v>#REF!</v>
      </c>
      <c r="E156" s="6">
        <v>258.10000000000002</v>
      </c>
      <c r="H156" s="2"/>
      <c r="I156"/>
      <c r="R156"/>
      <c r="S156"/>
    </row>
    <row r="157" spans="1:19" x14ac:dyDescent="0.25">
      <c r="A157" s="6">
        <v>14.84</v>
      </c>
      <c r="B157" s="1">
        <f t="shared" si="18"/>
        <v>4.5791455287199996E+20</v>
      </c>
      <c r="C157" s="1" t="e">
        <f ca="1">FORECAST(#REF!, OFFSET(#REF!, MATCH(#REF!,#REF!, 1)-1,0,2), OFFSET(#REF!, MATCH(#REF!,#REF!, 1)-1,0,2))*LCDMTotalBulgeMass</f>
        <v>#REF!</v>
      </c>
      <c r="D157" s="6" t="e">
        <f t="shared" ca="1" si="17"/>
        <v>#REF!</v>
      </c>
      <c r="E157" s="6">
        <v>258.39999999999998</v>
      </c>
      <c r="H157" s="2"/>
      <c r="I157"/>
      <c r="R157"/>
      <c r="S157"/>
    </row>
    <row r="158" spans="1:19" x14ac:dyDescent="0.25">
      <c r="A158" s="6">
        <v>15.23</v>
      </c>
      <c r="B158" s="1">
        <f t="shared" si="18"/>
        <v>4.6994869543400001E+20</v>
      </c>
      <c r="C158" s="1" t="e">
        <f ca="1">FORECAST(#REF!, OFFSET(#REF!, MATCH(#REF!,#REF!, 1)-1,0,2), OFFSET(#REF!, MATCH(#REF!,#REF!, 1)-1,0,2))*LCDMTotalBulgeMass</f>
        <v>#REF!</v>
      </c>
      <c r="D158" s="6" t="e">
        <f t="shared" ca="1" si="17"/>
        <v>#REF!</v>
      </c>
      <c r="E158" s="6">
        <v>259.2</v>
      </c>
      <c r="H158" s="2"/>
      <c r="I158"/>
      <c r="R158"/>
      <c r="S158"/>
    </row>
    <row r="159" spans="1:19" x14ac:dyDescent="0.25">
      <c r="A159" s="6">
        <v>15.61</v>
      </c>
      <c r="B159" s="1">
        <f t="shared" si="18"/>
        <v>4.8167427023799996E+20</v>
      </c>
      <c r="C159" s="1" t="e">
        <f ca="1">FORECAST(#REF!, OFFSET(#REF!, MATCH(#REF!,#REF!, 1)-1,0,2), OFFSET(#REF!, MATCH(#REF!,#REF!, 1)-1,0,2))*LCDMTotalBulgeMass</f>
        <v>#REF!</v>
      </c>
      <c r="D159" s="6" t="e">
        <f t="shared" ca="1" si="17"/>
        <v>#REF!</v>
      </c>
      <c r="E159" s="6">
        <v>262.7</v>
      </c>
      <c r="H159" s="2"/>
      <c r="I159"/>
      <c r="R159"/>
      <c r="S159"/>
    </row>
    <row r="160" spans="1:19" x14ac:dyDescent="0.25">
      <c r="A160" s="6">
        <v>15.99</v>
      </c>
      <c r="B160" s="1">
        <f t="shared" si="18"/>
        <v>4.9339984504200004E+20</v>
      </c>
      <c r="C160" s="1" t="e">
        <f ca="1">FORECAST(#REF!, OFFSET(#REF!, MATCH(#REF!,#REF!, 1)-1,0,2), OFFSET(#REF!, MATCH(#REF!,#REF!, 1)-1,0,2))*LCDMTotalBulgeMass</f>
        <v>#REF!</v>
      </c>
      <c r="D160" s="6" t="e">
        <f t="shared" ca="1" si="17"/>
        <v>#REF!</v>
      </c>
      <c r="E160" s="6">
        <v>266.10000000000002</v>
      </c>
      <c r="H160" s="2"/>
      <c r="I160"/>
      <c r="R160"/>
      <c r="S160"/>
    </row>
    <row r="161" spans="1:19" x14ac:dyDescent="0.25">
      <c r="A161" s="6">
        <v>16.37</v>
      </c>
      <c r="B161" s="1">
        <f t="shared" si="18"/>
        <v>5.0512541984600005E+20</v>
      </c>
      <c r="C161" s="1" t="e">
        <f ca="1">FORECAST(#REF!, OFFSET(#REF!, MATCH(#REF!,#REF!, 1)-1,0,2), OFFSET(#REF!, MATCH(#REF!,#REF!, 1)-1,0,2))*LCDMTotalBulgeMass</f>
        <v>#REF!</v>
      </c>
      <c r="D161" s="6" t="e">
        <f t="shared" ca="1" si="17"/>
        <v>#REF!</v>
      </c>
      <c r="E161" s="6">
        <v>270</v>
      </c>
      <c r="H161" s="2"/>
      <c r="I161"/>
      <c r="R161"/>
      <c r="S161"/>
    </row>
    <row r="162" spans="1:19" x14ac:dyDescent="0.25">
      <c r="A162" s="6">
        <v>16.75</v>
      </c>
      <c r="B162" s="1">
        <f t="shared" si="18"/>
        <v>5.1685099465E+20</v>
      </c>
      <c r="C162" s="1" t="e">
        <f ca="1">FORECAST(#REF!, OFFSET(#REF!, MATCH(#REF!,#REF!, 1)-1,0,2), OFFSET(#REF!, MATCH(#REF!,#REF!, 1)-1,0,2))*LCDMTotalBulgeMass</f>
        <v>#REF!</v>
      </c>
      <c r="D162" s="6" t="e">
        <f t="shared" ca="1" si="17"/>
        <v>#REF!</v>
      </c>
      <c r="E162" s="6">
        <v>269.8</v>
      </c>
      <c r="H162" s="2"/>
      <c r="I162"/>
      <c r="R162"/>
      <c r="S162"/>
    </row>
    <row r="163" spans="1:19" x14ac:dyDescent="0.25">
      <c r="A163" s="6">
        <v>17.13</v>
      </c>
      <c r="B163" s="1">
        <f t="shared" si="18"/>
        <v>5.2857656945399995E+20</v>
      </c>
      <c r="C163" s="1" t="e">
        <f ca="1">FORECAST(#REF!, OFFSET(#REF!, MATCH(#REF!,#REF!, 1)-1,0,2), OFFSET(#REF!, MATCH(#REF!,#REF!, 1)-1,0,2))*LCDMTotalBulgeMass</f>
        <v>#REF!</v>
      </c>
      <c r="D163" s="6" t="e">
        <f t="shared" ca="1" si="17"/>
        <v>#REF!</v>
      </c>
      <c r="E163" s="6">
        <v>269.10000000000002</v>
      </c>
      <c r="H163" s="2"/>
      <c r="I163"/>
      <c r="R163"/>
      <c r="S163"/>
    </row>
    <row r="164" spans="1:19" x14ac:dyDescent="0.25">
      <c r="A164" s="6">
        <v>17.510000000000002</v>
      </c>
      <c r="B164" s="1">
        <f t="shared" si="18"/>
        <v>5.4030214425800003E+20</v>
      </c>
      <c r="C164" s="1" t="e">
        <f ca="1">FORECAST(#REF!, OFFSET(#REF!, MATCH(#REF!,#REF!, 1)-1,0,2), OFFSET(#REF!, MATCH(#REF!,#REF!, 1)-1,0,2))*LCDMTotalBulgeMass</f>
        <v>#REF!</v>
      </c>
      <c r="D164" s="6" t="e">
        <f t="shared" ca="1" si="17"/>
        <v>#REF!</v>
      </c>
      <c r="E164" s="6">
        <v>268.5</v>
      </c>
      <c r="H164" s="2"/>
      <c r="I164"/>
      <c r="R164"/>
      <c r="S164"/>
    </row>
    <row r="165" spans="1:19" x14ac:dyDescent="0.25">
      <c r="A165" s="6">
        <v>17.89</v>
      </c>
      <c r="B165" s="1">
        <f t="shared" si="18"/>
        <v>5.5202771906200004E+20</v>
      </c>
      <c r="C165" s="1" t="e">
        <f ca="1">FORECAST(#REF!, OFFSET(#REF!, MATCH(#REF!,#REF!, 1)-1,0,2), OFFSET(#REF!, MATCH(#REF!,#REF!, 1)-1,0,2))*LCDMTotalBulgeMass</f>
        <v>#REF!</v>
      </c>
      <c r="D165" s="6" t="e">
        <f t="shared" ca="1" si="17"/>
        <v>#REF!</v>
      </c>
      <c r="E165" s="6">
        <v>263</v>
      </c>
      <c r="H165" s="2"/>
      <c r="I165"/>
      <c r="R165"/>
      <c r="S165"/>
    </row>
    <row r="166" spans="1:19" x14ac:dyDescent="0.25">
      <c r="A166" s="6">
        <v>18.27</v>
      </c>
      <c r="B166" s="1">
        <f t="shared" si="18"/>
        <v>5.6375329386599999E+20</v>
      </c>
      <c r="C166" s="1" t="e">
        <f ca="1">FORECAST(#REF!, OFFSET(#REF!, MATCH(#REF!,#REF!, 1)-1,0,2), OFFSET(#REF!, MATCH(#REF!,#REF!, 1)-1,0,2))*LCDMTotalBulgeMass</f>
        <v>#REF!</v>
      </c>
      <c r="D166" s="6" t="e">
        <f t="shared" ca="1" si="17"/>
        <v>#REF!</v>
      </c>
      <c r="E166" s="6">
        <v>257.10000000000002</v>
      </c>
      <c r="H166" s="2"/>
      <c r="I166"/>
      <c r="R166"/>
      <c r="S166"/>
    </row>
    <row r="167" spans="1:19" x14ac:dyDescent="0.25">
      <c r="A167" s="6">
        <v>18.649999999999999</v>
      </c>
      <c r="B167" s="1">
        <f t="shared" si="18"/>
        <v>5.7547886866999994E+20</v>
      </c>
      <c r="C167" s="1" t="e">
        <f ca="1">FORECAST(#REF!, OFFSET(#REF!, MATCH(#REF!,#REF!, 1)-1,0,2), OFFSET(#REF!, MATCH(#REF!,#REF!, 1)-1,0,2))*LCDMTotalBulgeMass</f>
        <v>#REF!</v>
      </c>
      <c r="D167" s="6" t="e">
        <f t="shared" ca="1" si="17"/>
        <v>#REF!</v>
      </c>
      <c r="E167" s="6">
        <v>254.1</v>
      </c>
      <c r="H167" s="2"/>
      <c r="I167"/>
      <c r="R167"/>
      <c r="S167"/>
    </row>
    <row r="168" spans="1:19" x14ac:dyDescent="0.25">
      <c r="A168" s="6">
        <v>19.03</v>
      </c>
      <c r="B168" s="1">
        <f t="shared" si="18"/>
        <v>5.8720444347400002E+20</v>
      </c>
      <c r="C168" s="1" t="e">
        <f ca="1">FORECAST(#REF!, OFFSET(#REF!, MATCH(#REF!,#REF!, 1)-1,0,2), OFFSET(#REF!, MATCH(#REF!,#REF!, 1)-1,0,2))*LCDMTotalBulgeMass</f>
        <v>#REF!</v>
      </c>
      <c r="D168" s="6" t="e">
        <f t="shared" ca="1" si="17"/>
        <v>#REF!</v>
      </c>
      <c r="E168" s="6">
        <v>251.9</v>
      </c>
      <c r="H168" s="2"/>
      <c r="I168"/>
      <c r="R168"/>
      <c r="S168"/>
    </row>
    <row r="169" spans="1:19" x14ac:dyDescent="0.25">
      <c r="A169" s="6">
        <v>19.41</v>
      </c>
      <c r="B169" s="1">
        <f t="shared" si="18"/>
        <v>5.9893001827800003E+20</v>
      </c>
      <c r="C169" s="1" t="e">
        <f ca="1">FORECAST(#REF!, OFFSET(#REF!, MATCH(#REF!,#REF!, 1)-1,0,2), OFFSET(#REF!, MATCH(#REF!,#REF!, 1)-1,0,2))*LCDMTotalBulgeMass</f>
        <v>#REF!</v>
      </c>
      <c r="D169" s="6" t="e">
        <f t="shared" ca="1" si="17"/>
        <v>#REF!</v>
      </c>
      <c r="E169" s="6">
        <v>249.5</v>
      </c>
      <c r="H169" s="2"/>
      <c r="I169"/>
      <c r="R169"/>
      <c r="S169"/>
    </row>
    <row r="170" spans="1:19" x14ac:dyDescent="0.25">
      <c r="A170" s="6">
        <v>19.79</v>
      </c>
      <c r="B170" s="1">
        <f t="shared" si="18"/>
        <v>6.1065559308199998E+20</v>
      </c>
      <c r="C170" s="1" t="e">
        <f ca="1">FORECAST(#REF!, OFFSET(#REF!, MATCH(#REF!,#REF!, 1)-1,0,2), OFFSET(#REF!, MATCH(#REF!,#REF!, 1)-1,0,2))*LCDMTotalBulgeMass</f>
        <v>#REF!</v>
      </c>
      <c r="D170" s="6" t="e">
        <f t="shared" ca="1" si="17"/>
        <v>#REF!</v>
      </c>
      <c r="E170" s="6">
        <v>245.7</v>
      </c>
      <c r="H170" s="2"/>
      <c r="I170"/>
      <c r="R170"/>
      <c r="S170"/>
    </row>
    <row r="171" spans="1:19" x14ac:dyDescent="0.25">
      <c r="A171" s="6">
        <v>20.18</v>
      </c>
      <c r="B171" s="1">
        <f t="shared" si="18"/>
        <v>6.2268973564400003E+20</v>
      </c>
      <c r="C171" s="1" t="e">
        <f ca="1">FORECAST(#REF!, OFFSET(#REF!, MATCH(#REF!,#REF!, 1)-1,0,2), OFFSET(#REF!, MATCH(#REF!,#REF!, 1)-1,0,2))*LCDMTotalBulgeMass</f>
        <v>#REF!</v>
      </c>
      <c r="D171" s="6" t="e">
        <f t="shared" ca="1" si="17"/>
        <v>#REF!</v>
      </c>
      <c r="E171" s="6">
        <v>243.7</v>
      </c>
      <c r="H171" s="2"/>
      <c r="I171"/>
      <c r="R171"/>
      <c r="S171"/>
    </row>
    <row r="172" spans="1:19" x14ac:dyDescent="0.25">
      <c r="A172" s="6">
        <v>20.56</v>
      </c>
      <c r="B172" s="1">
        <f t="shared" si="18"/>
        <v>6.3441531044799998E+20</v>
      </c>
      <c r="C172" s="1" t="e">
        <f ca="1">FORECAST(#REF!, OFFSET(#REF!, MATCH(#REF!,#REF!, 1)-1,0,2), OFFSET(#REF!, MATCH(#REF!,#REF!, 1)-1,0,2))*LCDMTotalBulgeMass</f>
        <v>#REF!</v>
      </c>
      <c r="D172" s="6" t="e">
        <f t="shared" ca="1" si="17"/>
        <v>#REF!</v>
      </c>
      <c r="E172" s="6">
        <v>245.9</v>
      </c>
      <c r="H172" s="2"/>
      <c r="I172"/>
      <c r="R172"/>
      <c r="S172"/>
    </row>
    <row r="173" spans="1:19" x14ac:dyDescent="0.25">
      <c r="A173" s="6">
        <v>20.94</v>
      </c>
      <c r="B173" s="1">
        <f t="shared" si="18"/>
        <v>6.4614088525200006E+20</v>
      </c>
      <c r="C173" s="1" t="e">
        <f ca="1">FORECAST(#REF!, OFFSET(#REF!, MATCH(#REF!,#REF!, 1)-1,0,2), OFFSET(#REF!, MATCH(#REF!,#REF!, 1)-1,0,2))*LCDMTotalBulgeMass</f>
        <v>#REF!</v>
      </c>
      <c r="D173" s="6" t="e">
        <f t="shared" ca="1" si="17"/>
        <v>#REF!</v>
      </c>
      <c r="E173" s="6">
        <v>242.3</v>
      </c>
      <c r="H173" s="2"/>
      <c r="I173"/>
      <c r="R173"/>
      <c r="S173"/>
    </row>
    <row r="174" spans="1:19" x14ac:dyDescent="0.25">
      <c r="A174" s="6">
        <v>21.32</v>
      </c>
      <c r="B174" s="1">
        <f t="shared" si="18"/>
        <v>6.57866460056E+20</v>
      </c>
      <c r="C174" s="1" t="e">
        <f ca="1">FORECAST(#REF!, OFFSET(#REF!, MATCH(#REF!,#REF!, 1)-1,0,2), OFFSET(#REF!, MATCH(#REF!,#REF!, 1)-1,0,2))*LCDMTotalBulgeMass</f>
        <v>#REF!</v>
      </c>
      <c r="D174" s="6" t="e">
        <f t="shared" ca="1" si="17"/>
        <v>#REF!</v>
      </c>
      <c r="E174" s="6">
        <v>239.2</v>
      </c>
      <c r="H174" s="2"/>
      <c r="I174"/>
      <c r="R174"/>
      <c r="S174"/>
    </row>
    <row r="175" spans="1:19" x14ac:dyDescent="0.25">
      <c r="A175" s="6">
        <v>21.7</v>
      </c>
      <c r="B175" s="1">
        <f t="shared" si="18"/>
        <v>6.6959203485999995E+20</v>
      </c>
      <c r="C175" s="1" t="e">
        <f ca="1">FORECAST(#REF!, OFFSET(#REF!, MATCH(#REF!,#REF!, 1)-1,0,2), OFFSET(#REF!, MATCH(#REF!,#REF!, 1)-1,0,2))*LCDMTotalBulgeMass</f>
        <v>#REF!</v>
      </c>
      <c r="D175" s="6" t="e">
        <f t="shared" ca="1" si="17"/>
        <v>#REF!</v>
      </c>
      <c r="E175" s="6">
        <v>239.5</v>
      </c>
      <c r="H175" s="2"/>
      <c r="I175"/>
      <c r="R175"/>
      <c r="S175"/>
    </row>
    <row r="176" spans="1:19" x14ac:dyDescent="0.25">
      <c r="A176" s="6">
        <v>22.08</v>
      </c>
      <c r="B176" s="1">
        <f t="shared" si="18"/>
        <v>6.813176096639999E+20</v>
      </c>
      <c r="C176" s="1" t="e">
        <f ca="1">FORECAST(#REF!, OFFSET(#REF!, MATCH(#REF!,#REF!, 1)-1,0,2), OFFSET(#REF!, MATCH(#REF!,#REF!, 1)-1,0,2))*LCDMTotalBulgeMass</f>
        <v>#REF!</v>
      </c>
      <c r="D176" s="6" t="e">
        <f t="shared" ca="1" si="17"/>
        <v>#REF!</v>
      </c>
      <c r="E176" s="6">
        <v>236.1</v>
      </c>
      <c r="H176" s="2"/>
      <c r="I176"/>
      <c r="R176"/>
      <c r="S176"/>
    </row>
    <row r="177" spans="1:19" x14ac:dyDescent="0.25">
      <c r="A177" s="6">
        <v>22.46</v>
      </c>
      <c r="B177" s="1">
        <f t="shared" si="18"/>
        <v>6.9304318446799998E+20</v>
      </c>
      <c r="C177" s="1" t="e">
        <f ca="1">FORECAST(#REF!, OFFSET(#REF!, MATCH(#REF!,#REF!, 1)-1,0,2), OFFSET(#REF!, MATCH(#REF!,#REF!, 1)-1,0,2))*LCDMTotalBulgeMass</f>
        <v>#REF!</v>
      </c>
      <c r="D177" s="6" t="e">
        <f t="shared" ca="1" si="17"/>
        <v>#REF!</v>
      </c>
      <c r="E177" s="6">
        <v>233.8</v>
      </c>
      <c r="H177" s="2"/>
      <c r="I177"/>
      <c r="R177"/>
      <c r="S177"/>
    </row>
    <row r="178" spans="1:19" x14ac:dyDescent="0.25">
      <c r="A178" s="6">
        <v>22.84</v>
      </c>
      <c r="B178" s="1">
        <f t="shared" si="18"/>
        <v>7.0476875927199993E+20</v>
      </c>
      <c r="C178" s="1" t="e">
        <f ca="1">FORECAST(#REF!, OFFSET(#REF!, MATCH(#REF!,#REF!, 1)-1,0,2), OFFSET(#REF!, MATCH(#REF!,#REF!, 1)-1,0,2))*LCDMTotalBulgeMass</f>
        <v>#REF!</v>
      </c>
      <c r="D178" s="6" t="e">
        <f t="shared" ca="1" si="17"/>
        <v>#REF!</v>
      </c>
      <c r="E178" s="6">
        <v>233.1</v>
      </c>
      <c r="H178" s="2"/>
      <c r="I178"/>
      <c r="R178"/>
      <c r="S178"/>
    </row>
    <row r="179" spans="1:19" x14ac:dyDescent="0.25">
      <c r="A179" s="6">
        <v>23.22</v>
      </c>
      <c r="B179" s="1">
        <f t="shared" si="18"/>
        <v>7.1649433407600001E+20</v>
      </c>
      <c r="C179" s="1" t="e">
        <f ca="1">FORECAST(#REF!, OFFSET(#REF!, MATCH(#REF!,#REF!, 1)-1,0,2), OFFSET(#REF!, MATCH(#REF!,#REF!, 1)-1,0,2))*LCDMTotalBulgeMass</f>
        <v>#REF!</v>
      </c>
      <c r="D179" s="6" t="e">
        <f t="shared" ca="1" si="17"/>
        <v>#REF!</v>
      </c>
      <c r="E179" s="6">
        <v>230.1</v>
      </c>
      <c r="H179" s="2"/>
      <c r="I179"/>
      <c r="R179"/>
      <c r="S179"/>
    </row>
    <row r="180" spans="1:19" x14ac:dyDescent="0.25">
      <c r="A180" s="6">
        <v>23.6</v>
      </c>
      <c r="B180" s="1">
        <f t="shared" si="18"/>
        <v>7.2821990888000009E+20</v>
      </c>
      <c r="C180" s="1" t="e">
        <f ca="1">FORECAST(#REF!, OFFSET(#REF!, MATCH(#REF!,#REF!, 1)-1,0,2), OFFSET(#REF!, MATCH(#REF!,#REF!, 1)-1,0,2))*LCDMTotalBulgeMass</f>
        <v>#REF!</v>
      </c>
      <c r="D180" s="6" t="e">
        <f t="shared" ca="1" si="17"/>
        <v>#REF!</v>
      </c>
      <c r="E180" s="6">
        <v>232.1</v>
      </c>
      <c r="H180" s="2"/>
      <c r="I180"/>
      <c r="R180"/>
      <c r="S180"/>
    </row>
    <row r="181" spans="1:19" x14ac:dyDescent="0.25">
      <c r="A181" s="6">
        <v>23.98</v>
      </c>
      <c r="B181" s="1">
        <f t="shared" si="18"/>
        <v>7.3994548368400004E+20</v>
      </c>
      <c r="C181" s="1" t="e">
        <f ca="1">FORECAST(#REF!, OFFSET(#REF!, MATCH(#REF!,#REF!, 1)-1,0,2), OFFSET(#REF!, MATCH(#REF!,#REF!, 1)-1,0,2))*LCDMTotalBulgeMass</f>
        <v>#REF!</v>
      </c>
      <c r="D181" s="6" t="e">
        <f t="shared" ca="1" si="17"/>
        <v>#REF!</v>
      </c>
      <c r="E181" s="6">
        <v>228.7</v>
      </c>
      <c r="H181" s="2"/>
      <c r="I181"/>
      <c r="R181"/>
      <c r="S181"/>
    </row>
    <row r="182" spans="1:19" x14ac:dyDescent="0.25">
      <c r="A182" s="6">
        <v>24.36</v>
      </c>
      <c r="B182" s="1">
        <f t="shared" si="18"/>
        <v>7.5167105848799999E+20</v>
      </c>
      <c r="C182" s="1" t="e">
        <f ca="1">FORECAST(#REF!, OFFSET(#REF!, MATCH(#REF!,#REF!, 1)-1,0,2), OFFSET(#REF!, MATCH(#REF!,#REF!, 1)-1,0,2))*LCDMTotalBulgeMass</f>
        <v>#REF!</v>
      </c>
      <c r="D182" s="6" t="e">
        <f t="shared" ca="1" si="17"/>
        <v>#REF!</v>
      </c>
      <c r="E182" s="6">
        <v>229.1</v>
      </c>
      <c r="H182" s="2"/>
      <c r="I182"/>
      <c r="R182"/>
      <c r="S182"/>
    </row>
    <row r="183" spans="1:19" x14ac:dyDescent="0.25">
      <c r="A183" s="6">
        <v>24.75</v>
      </c>
      <c r="B183" s="1">
        <f t="shared" si="18"/>
        <v>7.6370520105000003E+20</v>
      </c>
      <c r="C183" s="1" t="e">
        <f ca="1">FORECAST(#REF!, OFFSET(#REF!, MATCH(#REF!,#REF!, 1)-1,0,2), OFFSET(#REF!, MATCH(#REF!,#REF!, 1)-1,0,2))*LCDMTotalBulgeMass</f>
        <v>#REF!</v>
      </c>
      <c r="D183" s="6" t="e">
        <f t="shared" ca="1" si="17"/>
        <v>#REF!</v>
      </c>
      <c r="E183" s="6">
        <v>227.9</v>
      </c>
      <c r="H183" s="2"/>
      <c r="I183"/>
      <c r="R183"/>
      <c r="S183"/>
    </row>
    <row r="184" spans="1:19" x14ac:dyDescent="0.25">
      <c r="A184" s="6">
        <v>25.13</v>
      </c>
      <c r="B184" s="1">
        <f t="shared" si="18"/>
        <v>7.7543077585399998E+20</v>
      </c>
      <c r="C184" s="1" t="e">
        <f ca="1">FORECAST(#REF!, OFFSET(#REF!, MATCH(#REF!,#REF!, 1)-1,0,2), OFFSET(#REF!, MATCH(#REF!,#REF!, 1)-1,0,2))*LCDMTotalBulgeMass</f>
        <v>#REF!</v>
      </c>
      <c r="D184" s="6" t="e">
        <f t="shared" ca="1" si="17"/>
        <v>#REF!</v>
      </c>
      <c r="E184" s="6">
        <v>226.9</v>
      </c>
      <c r="H184" s="2"/>
      <c r="I184"/>
      <c r="R184"/>
      <c r="S184"/>
    </row>
    <row r="185" spans="1:19" x14ac:dyDescent="0.25">
      <c r="A185" s="6">
        <v>25.51</v>
      </c>
      <c r="B185" s="1">
        <f t="shared" si="18"/>
        <v>7.8715635065800006E+20</v>
      </c>
      <c r="C185" s="1" t="e">
        <f ca="1">FORECAST(#REF!, OFFSET(#REF!, MATCH(#REF!,#REF!, 1)-1,0,2), OFFSET(#REF!, MATCH(#REF!,#REF!, 1)-1,0,2))*LCDMTotalBulgeMass</f>
        <v>#REF!</v>
      </c>
      <c r="D185" s="6" t="e">
        <f t="shared" ref="D185:D218" ca="1" si="19">_xlfn.SINGLE(BulgeMass)+_xlfn.SINGLE(DiskMass)+_xlfn.SINGLE(HaloMass)</f>
        <v>#REF!</v>
      </c>
      <c r="E185" s="6">
        <v>225.1</v>
      </c>
      <c r="H185" s="2"/>
      <c r="I185"/>
      <c r="R185"/>
      <c r="S185"/>
    </row>
    <row r="186" spans="1:19" x14ac:dyDescent="0.25">
      <c r="A186" s="6">
        <v>25.89</v>
      </c>
      <c r="B186" s="1">
        <f t="shared" ref="B186:B218" si="20">A186*kpc</f>
        <v>7.9888192546200001E+20</v>
      </c>
      <c r="C186" s="1" t="e">
        <f ca="1">FORECAST(#REF!, OFFSET(#REF!, MATCH(#REF!,#REF!, 1)-1,0,2), OFFSET(#REF!, MATCH(#REF!,#REF!, 1)-1,0,2))*LCDMTotalBulgeMass</f>
        <v>#REF!</v>
      </c>
      <c r="D186" s="6" t="e">
        <f t="shared" ca="1" si="19"/>
        <v>#REF!</v>
      </c>
      <c r="E186" s="6">
        <v>225.4</v>
      </c>
      <c r="H186" s="2"/>
      <c r="I186"/>
      <c r="R186"/>
      <c r="S186"/>
    </row>
    <row r="187" spans="1:19" x14ac:dyDescent="0.25">
      <c r="A187" s="6">
        <v>26.27</v>
      </c>
      <c r="B187" s="1">
        <f t="shared" si="20"/>
        <v>8.1060750026599996E+20</v>
      </c>
      <c r="C187" s="1" t="e">
        <f ca="1">FORECAST(#REF!, OFFSET(#REF!, MATCH(#REF!,#REF!, 1)-1,0,2), OFFSET(#REF!, MATCH(#REF!,#REF!, 1)-1,0,2))*LCDMTotalBulgeMass</f>
        <v>#REF!</v>
      </c>
      <c r="D187" s="6" t="e">
        <f t="shared" ca="1" si="19"/>
        <v>#REF!</v>
      </c>
      <c r="E187" s="6">
        <v>230.3</v>
      </c>
      <c r="H187" s="2"/>
      <c r="I187"/>
      <c r="R187"/>
      <c r="S187"/>
    </row>
    <row r="188" spans="1:19" x14ac:dyDescent="0.25">
      <c r="A188" s="6">
        <v>26.65</v>
      </c>
      <c r="B188" s="1">
        <f t="shared" si="20"/>
        <v>8.2233307506999991E+20</v>
      </c>
      <c r="C188" s="1" t="e">
        <f ca="1">FORECAST(#REF!, OFFSET(#REF!, MATCH(#REF!,#REF!, 1)-1,0,2), OFFSET(#REF!, MATCH(#REF!,#REF!, 1)-1,0,2))*LCDMTotalBulgeMass</f>
        <v>#REF!</v>
      </c>
      <c r="D188" s="6" t="e">
        <f t="shared" ca="1" si="19"/>
        <v>#REF!</v>
      </c>
      <c r="E188" s="6">
        <v>229</v>
      </c>
      <c r="H188" s="2"/>
      <c r="I188"/>
      <c r="R188"/>
      <c r="S188"/>
    </row>
    <row r="189" spans="1:19" x14ac:dyDescent="0.25">
      <c r="A189" s="6">
        <v>27.03</v>
      </c>
      <c r="B189" s="1">
        <f t="shared" si="20"/>
        <v>8.3405864987399999E+20</v>
      </c>
      <c r="C189" s="1" t="e">
        <f ca="1">FORECAST(#REF!, OFFSET(#REF!, MATCH(#REF!,#REF!, 1)-1,0,2), OFFSET(#REF!, MATCH(#REF!,#REF!, 1)-1,0,2))*LCDMTotalBulgeMass</f>
        <v>#REF!</v>
      </c>
      <c r="D189" s="6" t="e">
        <f t="shared" ca="1" si="19"/>
        <v>#REF!</v>
      </c>
      <c r="E189" s="6">
        <v>229.9</v>
      </c>
      <c r="H189" s="2"/>
      <c r="I189"/>
      <c r="R189"/>
      <c r="S189"/>
    </row>
    <row r="190" spans="1:19" x14ac:dyDescent="0.25">
      <c r="A190" s="6">
        <v>27.41</v>
      </c>
      <c r="B190" s="1">
        <f t="shared" si="20"/>
        <v>8.4578422467800007E+20</v>
      </c>
      <c r="C190" s="1" t="e">
        <f ca="1">FORECAST(#REF!, OFFSET(#REF!, MATCH(#REF!,#REF!, 1)-1,0,2), OFFSET(#REF!, MATCH(#REF!,#REF!, 1)-1,0,2))*LCDMTotalBulgeMass</f>
        <v>#REF!</v>
      </c>
      <c r="D190" s="6" t="e">
        <f t="shared" ca="1" si="19"/>
        <v>#REF!</v>
      </c>
      <c r="E190" s="6">
        <v>230.1</v>
      </c>
      <c r="H190" s="2"/>
      <c r="I190"/>
      <c r="R190"/>
      <c r="S190"/>
    </row>
    <row r="191" spans="1:19" x14ac:dyDescent="0.25">
      <c r="A191" s="6">
        <v>27.79</v>
      </c>
      <c r="B191" s="1">
        <f t="shared" si="20"/>
        <v>8.5750979948200002E+20</v>
      </c>
      <c r="C191" s="1" t="e">
        <f ca="1">FORECAST(#REF!, OFFSET(#REF!, MATCH(#REF!,#REF!, 1)-1,0,2), OFFSET(#REF!, MATCH(#REF!,#REF!, 1)-1,0,2))*LCDMTotalBulgeMass</f>
        <v>#REF!</v>
      </c>
      <c r="D191" s="6" t="e">
        <f t="shared" ca="1" si="19"/>
        <v>#REF!</v>
      </c>
      <c r="E191" s="6">
        <v>229.8</v>
      </c>
      <c r="H191" s="2"/>
      <c r="I191"/>
      <c r="R191"/>
      <c r="S191"/>
    </row>
    <row r="192" spans="1:19" x14ac:dyDescent="0.25">
      <c r="A192" s="6">
        <v>28.17</v>
      </c>
      <c r="B192" s="1">
        <f t="shared" si="20"/>
        <v>8.692353742860001E+20</v>
      </c>
      <c r="C192" s="1" t="e">
        <f ca="1">FORECAST(#REF!, OFFSET(#REF!, MATCH(#REF!,#REF!, 1)-1,0,2), OFFSET(#REF!, MATCH(#REF!,#REF!, 1)-1,0,2))*LCDMTotalBulgeMass</f>
        <v>#REF!</v>
      </c>
      <c r="D192" s="6" t="e">
        <f t="shared" ca="1" si="19"/>
        <v>#REF!</v>
      </c>
      <c r="E192" s="6">
        <v>230.4</v>
      </c>
      <c r="H192" s="2"/>
      <c r="I192"/>
      <c r="R192"/>
      <c r="S192"/>
    </row>
    <row r="193" spans="1:19" x14ac:dyDescent="0.25">
      <c r="A193" s="6">
        <v>28.56</v>
      </c>
      <c r="B193" s="1">
        <f t="shared" si="20"/>
        <v>8.8126951684800001E+20</v>
      </c>
      <c r="C193" s="1" t="e">
        <f ca="1">FORECAST(#REF!, OFFSET(#REF!, MATCH(#REF!,#REF!, 1)-1,0,2), OFFSET(#REF!, MATCH(#REF!,#REF!, 1)-1,0,2))*LCDMTotalBulgeMass</f>
        <v>#REF!</v>
      </c>
      <c r="D193" s="6" t="e">
        <f t="shared" ca="1" si="19"/>
        <v>#REF!</v>
      </c>
      <c r="E193" s="6">
        <v>230.9</v>
      </c>
      <c r="H193" s="2"/>
      <c r="I193"/>
      <c r="R193"/>
      <c r="S193"/>
    </row>
    <row r="194" spans="1:19" x14ac:dyDescent="0.25">
      <c r="A194" s="6">
        <v>28.94</v>
      </c>
      <c r="B194" s="1">
        <f t="shared" si="20"/>
        <v>8.9299509165200009E+20</v>
      </c>
      <c r="C194" s="1" t="e">
        <f ca="1">FORECAST(#REF!, OFFSET(#REF!, MATCH(#REF!,#REF!, 1)-1,0,2), OFFSET(#REF!, MATCH(#REF!,#REF!, 1)-1,0,2))*LCDMTotalBulgeMass</f>
        <v>#REF!</v>
      </c>
      <c r="D194" s="6" t="e">
        <f t="shared" ca="1" si="19"/>
        <v>#REF!</v>
      </c>
      <c r="E194" s="6">
        <v>229.8</v>
      </c>
      <c r="H194" s="2"/>
      <c r="I194"/>
      <c r="R194"/>
      <c r="S194"/>
    </row>
    <row r="195" spans="1:19" x14ac:dyDescent="0.25">
      <c r="A195" s="6">
        <v>29.32</v>
      </c>
      <c r="B195" s="1">
        <f t="shared" si="20"/>
        <v>9.0472066645600004E+20</v>
      </c>
      <c r="C195" s="1" t="e">
        <f ca="1">FORECAST(#REF!, OFFSET(#REF!, MATCH(#REF!,#REF!, 1)-1,0,2), OFFSET(#REF!, MATCH(#REF!,#REF!, 1)-1,0,2))*LCDMTotalBulgeMass</f>
        <v>#REF!</v>
      </c>
      <c r="D195" s="6" t="e">
        <f t="shared" ca="1" si="19"/>
        <v>#REF!</v>
      </c>
      <c r="E195" s="6">
        <v>228.8</v>
      </c>
      <c r="H195" s="2"/>
      <c r="I195"/>
      <c r="R195"/>
      <c r="S195"/>
    </row>
    <row r="196" spans="1:19" x14ac:dyDescent="0.25">
      <c r="A196" s="6">
        <v>29.7</v>
      </c>
      <c r="B196" s="1">
        <f t="shared" si="20"/>
        <v>9.1644624125999999E+20</v>
      </c>
      <c r="C196" s="1" t="e">
        <f ca="1">FORECAST(#REF!, OFFSET(#REF!, MATCH(#REF!,#REF!, 1)-1,0,2), OFFSET(#REF!, MATCH(#REF!,#REF!, 1)-1,0,2))*LCDMTotalBulgeMass</f>
        <v>#REF!</v>
      </c>
      <c r="D196" s="6" t="e">
        <f t="shared" ca="1" si="19"/>
        <v>#REF!</v>
      </c>
      <c r="E196" s="6">
        <v>238.3</v>
      </c>
      <c r="H196" s="2"/>
      <c r="I196"/>
      <c r="R196"/>
      <c r="S196"/>
    </row>
    <row r="197" spans="1:19" x14ac:dyDescent="0.25">
      <c r="A197" s="6">
        <v>30.08</v>
      </c>
      <c r="B197" s="1">
        <f t="shared" si="20"/>
        <v>9.2817181606399993E+20</v>
      </c>
      <c r="C197" s="1" t="e">
        <f ca="1">FORECAST(#REF!, OFFSET(#REF!, MATCH(#REF!,#REF!, 1)-1,0,2), OFFSET(#REF!, MATCH(#REF!,#REF!, 1)-1,0,2))*LCDMTotalBulgeMass</f>
        <v>#REF!</v>
      </c>
      <c r="D197" s="6" t="e">
        <f t="shared" ca="1" si="19"/>
        <v>#REF!</v>
      </c>
      <c r="E197" s="6">
        <v>243.6</v>
      </c>
      <c r="H197" s="2"/>
      <c r="I197"/>
      <c r="R197"/>
      <c r="S197"/>
    </row>
    <row r="198" spans="1:19" x14ac:dyDescent="0.25">
      <c r="A198" s="6">
        <v>30.46</v>
      </c>
      <c r="B198" s="1">
        <f t="shared" si="20"/>
        <v>9.3989739086800001E+20</v>
      </c>
      <c r="C198" s="1" t="e">
        <f ca="1">FORECAST(#REF!, OFFSET(#REF!, MATCH(#REF!,#REF!, 1)-1,0,2), OFFSET(#REF!, MATCH(#REF!,#REF!, 1)-1,0,2))*LCDMTotalBulgeMass</f>
        <v>#REF!</v>
      </c>
      <c r="D198" s="6" t="e">
        <f t="shared" ca="1" si="19"/>
        <v>#REF!</v>
      </c>
      <c r="E198" s="6">
        <v>247.3</v>
      </c>
      <c r="H198" s="2"/>
      <c r="I198"/>
      <c r="R198"/>
      <c r="S198"/>
    </row>
    <row r="199" spans="1:19" x14ac:dyDescent="0.25">
      <c r="A199" s="6">
        <v>30.84</v>
      </c>
      <c r="B199" s="1">
        <f t="shared" si="20"/>
        <v>9.5162296567199996E+20</v>
      </c>
      <c r="C199" s="1" t="e">
        <f ca="1">FORECAST(#REF!, OFFSET(#REF!, MATCH(#REF!,#REF!, 1)-1,0,2), OFFSET(#REF!, MATCH(#REF!,#REF!, 1)-1,0,2))*LCDMTotalBulgeMass</f>
        <v>#REF!</v>
      </c>
      <c r="D199" s="6" t="e">
        <f t="shared" ca="1" si="19"/>
        <v>#REF!</v>
      </c>
      <c r="E199" s="6">
        <v>247.8</v>
      </c>
      <c r="H199" s="2"/>
      <c r="I199"/>
      <c r="R199"/>
      <c r="S199"/>
    </row>
    <row r="200" spans="1:19" x14ac:dyDescent="0.25">
      <c r="A200" s="6">
        <v>31.22</v>
      </c>
      <c r="B200" s="1">
        <f t="shared" si="20"/>
        <v>9.6334854047599991E+20</v>
      </c>
      <c r="C200" s="1" t="e">
        <f ca="1">FORECAST(#REF!, OFFSET(#REF!, MATCH(#REF!,#REF!, 1)-1,0,2), OFFSET(#REF!, MATCH(#REF!,#REF!, 1)-1,0,2))*LCDMTotalBulgeMass</f>
        <v>#REF!</v>
      </c>
      <c r="D200" s="6" t="e">
        <f t="shared" ca="1" si="19"/>
        <v>#REF!</v>
      </c>
      <c r="E200" s="6">
        <v>248.4</v>
      </c>
      <c r="H200" s="2"/>
      <c r="I200"/>
      <c r="R200"/>
      <c r="S200"/>
    </row>
    <row r="201" spans="1:19" x14ac:dyDescent="0.25">
      <c r="A201" s="6">
        <v>31.61</v>
      </c>
      <c r="B201" s="1">
        <f t="shared" si="20"/>
        <v>9.7538268303799996E+20</v>
      </c>
      <c r="C201" s="1" t="e">
        <f ca="1">FORECAST(#REF!, OFFSET(#REF!, MATCH(#REF!,#REF!, 1)-1,0,2), OFFSET(#REF!, MATCH(#REF!,#REF!, 1)-1,0,2))*LCDMTotalBulgeMass</f>
        <v>#REF!</v>
      </c>
      <c r="D201" s="6" t="e">
        <f t="shared" ca="1" si="19"/>
        <v>#REF!</v>
      </c>
      <c r="E201" s="6">
        <v>248.1</v>
      </c>
      <c r="H201" s="2"/>
      <c r="I201"/>
      <c r="R201"/>
      <c r="S201"/>
    </row>
    <row r="202" spans="1:19" x14ac:dyDescent="0.25">
      <c r="A202" s="6">
        <v>31.99</v>
      </c>
      <c r="B202" s="1">
        <f t="shared" si="20"/>
        <v>9.871082578419999E+20</v>
      </c>
      <c r="C202" s="1" t="e">
        <f ca="1">FORECAST(#REF!, OFFSET(#REF!, MATCH(#REF!,#REF!, 1)-1,0,2), OFFSET(#REF!, MATCH(#REF!,#REF!, 1)-1,0,2))*LCDMTotalBulgeMass</f>
        <v>#REF!</v>
      </c>
      <c r="D202" s="6" t="e">
        <f t="shared" ca="1" si="19"/>
        <v>#REF!</v>
      </c>
      <c r="E202" s="6">
        <v>244.5</v>
      </c>
      <c r="H202" s="2"/>
      <c r="I202"/>
      <c r="R202"/>
      <c r="S202"/>
    </row>
    <row r="203" spans="1:19" x14ac:dyDescent="0.25">
      <c r="A203" s="6">
        <v>32.369999999999997</v>
      </c>
      <c r="B203" s="1">
        <f t="shared" si="20"/>
        <v>9.9883383264599998E+20</v>
      </c>
      <c r="C203" s="1" t="e">
        <f ca="1">FORECAST(#REF!, OFFSET(#REF!, MATCH(#REF!,#REF!, 1)-1,0,2), OFFSET(#REF!, MATCH(#REF!,#REF!, 1)-1,0,2))*LCDMTotalBulgeMass</f>
        <v>#REF!</v>
      </c>
      <c r="D203" s="6" t="e">
        <f t="shared" ca="1" si="19"/>
        <v>#REF!</v>
      </c>
      <c r="E203" s="6">
        <v>244.4</v>
      </c>
      <c r="H203" s="2"/>
      <c r="I203"/>
      <c r="R203"/>
      <c r="S203"/>
    </row>
    <row r="204" spans="1:19" x14ac:dyDescent="0.25">
      <c r="A204" s="6">
        <v>32.75</v>
      </c>
      <c r="B204" s="1">
        <f t="shared" si="20"/>
        <v>1.0105594074500001E+21</v>
      </c>
      <c r="C204" s="1" t="e">
        <f ca="1">FORECAST(#REF!, OFFSET(#REF!, MATCH(#REF!,#REF!, 1)-1,0,2), OFFSET(#REF!, MATCH(#REF!,#REF!, 1)-1,0,2))*LCDMTotalBulgeMass</f>
        <v>#REF!</v>
      </c>
      <c r="D204" s="6" t="e">
        <f t="shared" ca="1" si="19"/>
        <v>#REF!</v>
      </c>
      <c r="E204" s="6">
        <v>241.7</v>
      </c>
      <c r="H204" s="2"/>
      <c r="I204"/>
      <c r="R204"/>
      <c r="S204"/>
    </row>
    <row r="205" spans="1:19" x14ac:dyDescent="0.25">
      <c r="A205" s="6">
        <v>33.130000000000003</v>
      </c>
      <c r="B205" s="1">
        <f t="shared" si="20"/>
        <v>1.0222849822540001E+21</v>
      </c>
      <c r="C205" s="1" t="e">
        <f ca="1">FORECAST(#REF!, OFFSET(#REF!, MATCH(#REF!,#REF!, 1)-1,0,2), OFFSET(#REF!, MATCH(#REF!,#REF!, 1)-1,0,2))*LCDMTotalBulgeMass</f>
        <v>#REF!</v>
      </c>
      <c r="D205" s="6" t="e">
        <f t="shared" ca="1" si="19"/>
        <v>#REF!</v>
      </c>
      <c r="E205" s="6">
        <v>237.7</v>
      </c>
      <c r="H205" s="2"/>
      <c r="I205"/>
      <c r="R205"/>
      <c r="S205"/>
    </row>
    <row r="206" spans="1:19" x14ac:dyDescent="0.25">
      <c r="A206" s="6">
        <v>33.51</v>
      </c>
      <c r="B206" s="1">
        <f t="shared" si="20"/>
        <v>1.034010557058E+21</v>
      </c>
      <c r="C206" s="1" t="e">
        <f ca="1">FORECAST(#REF!, OFFSET(#REF!, MATCH(#REF!,#REF!, 1)-1,0,2), OFFSET(#REF!, MATCH(#REF!,#REF!, 1)-1,0,2))*LCDMTotalBulgeMass</f>
        <v>#REF!</v>
      </c>
      <c r="D206" s="6" t="e">
        <f t="shared" ca="1" si="19"/>
        <v>#REF!</v>
      </c>
      <c r="E206" s="6">
        <v>237.6</v>
      </c>
      <c r="H206" s="2"/>
      <c r="I206"/>
      <c r="R206"/>
      <c r="S206"/>
    </row>
    <row r="207" spans="1:19" x14ac:dyDescent="0.25">
      <c r="A207" s="6">
        <v>33.89</v>
      </c>
      <c r="B207" s="1">
        <f t="shared" si="20"/>
        <v>1.045736131862E+21</v>
      </c>
      <c r="C207" s="1" t="e">
        <f ca="1">FORECAST(#REF!, OFFSET(#REF!, MATCH(#REF!,#REF!, 1)-1,0,2), OFFSET(#REF!, MATCH(#REF!,#REF!, 1)-1,0,2))*LCDMTotalBulgeMass</f>
        <v>#REF!</v>
      </c>
      <c r="D207" s="6" t="e">
        <f t="shared" ca="1" si="19"/>
        <v>#REF!</v>
      </c>
      <c r="E207" s="6">
        <v>244.9</v>
      </c>
      <c r="H207" s="2"/>
      <c r="I207"/>
      <c r="R207"/>
      <c r="S207"/>
    </row>
    <row r="208" spans="1:19" x14ac:dyDescent="0.25">
      <c r="A208" s="6">
        <v>34.270000000000003</v>
      </c>
      <c r="B208" s="1">
        <f t="shared" si="20"/>
        <v>1.0574617066660001E+21</v>
      </c>
      <c r="C208" s="1" t="e">
        <f ca="1">FORECAST(#REF!, OFFSET(#REF!, MATCH(#REF!,#REF!, 1)-1,0,2), OFFSET(#REF!, MATCH(#REF!,#REF!, 1)-1,0,2))*LCDMTotalBulgeMass</f>
        <v>#REF!</v>
      </c>
      <c r="D208" s="6" t="e">
        <f t="shared" ca="1" si="19"/>
        <v>#REF!</v>
      </c>
      <c r="E208" s="6">
        <v>247.9</v>
      </c>
      <c r="H208" s="2"/>
      <c r="I208"/>
      <c r="R208"/>
      <c r="S208"/>
    </row>
    <row r="209" spans="1:19" x14ac:dyDescent="0.25">
      <c r="A209" s="6">
        <v>34.659999999999997</v>
      </c>
      <c r="B209" s="1">
        <f t="shared" si="20"/>
        <v>1.0694958492279999E+21</v>
      </c>
      <c r="C209" s="1" t="e">
        <f ca="1">FORECAST(#REF!, OFFSET(#REF!, MATCH(#REF!,#REF!, 1)-1,0,2), OFFSET(#REF!, MATCH(#REF!,#REF!, 1)-1,0,2))*LCDMTotalBulgeMass</f>
        <v>#REF!</v>
      </c>
      <c r="D209" s="6" t="e">
        <f t="shared" ca="1" si="19"/>
        <v>#REF!</v>
      </c>
      <c r="E209" s="6">
        <v>256.3</v>
      </c>
      <c r="H209" s="2"/>
      <c r="I209"/>
      <c r="R209"/>
      <c r="S209"/>
    </row>
    <row r="210" spans="1:19" x14ac:dyDescent="0.25">
      <c r="A210" s="6">
        <v>35.04</v>
      </c>
      <c r="B210" s="1">
        <f t="shared" si="20"/>
        <v>1.081221424032E+21</v>
      </c>
      <c r="C210" s="1" t="e">
        <f ca="1">FORECAST(#REF!, OFFSET(#REF!, MATCH(#REF!,#REF!, 1)-1,0,2), OFFSET(#REF!, MATCH(#REF!,#REF!, 1)-1,0,2))*LCDMTotalBulgeMass</f>
        <v>#REF!</v>
      </c>
      <c r="D210" s="6" t="e">
        <f t="shared" ca="1" si="19"/>
        <v>#REF!</v>
      </c>
      <c r="E210" s="6">
        <v>253.5</v>
      </c>
      <c r="H210" s="2"/>
      <c r="I210"/>
      <c r="R210"/>
      <c r="S210"/>
    </row>
    <row r="211" spans="1:19" x14ac:dyDescent="0.25">
      <c r="A211" s="6">
        <v>35.42</v>
      </c>
      <c r="B211" s="1">
        <f t="shared" si="20"/>
        <v>1.0929469988360001E+21</v>
      </c>
      <c r="C211" s="1" t="e">
        <f ca="1">FORECAST(#REF!, OFFSET(#REF!, MATCH(#REF!,#REF!, 1)-1,0,2), OFFSET(#REF!, MATCH(#REF!,#REF!, 1)-1,0,2))*LCDMTotalBulgeMass</f>
        <v>#REF!</v>
      </c>
      <c r="D211" s="6" t="e">
        <f t="shared" ca="1" si="19"/>
        <v>#REF!</v>
      </c>
      <c r="E211" s="6">
        <v>244.3</v>
      </c>
      <c r="H211" s="2"/>
      <c r="I211"/>
      <c r="R211"/>
      <c r="S211"/>
    </row>
    <row r="212" spans="1:19" x14ac:dyDescent="0.25">
      <c r="A212" s="6">
        <v>35.799999999999997</v>
      </c>
      <c r="B212" s="1">
        <f t="shared" si="20"/>
        <v>1.1046725736399999E+21</v>
      </c>
      <c r="C212" s="1" t="e">
        <f ca="1">FORECAST(#REF!, OFFSET(#REF!, MATCH(#REF!,#REF!, 1)-1,0,2), OFFSET(#REF!, MATCH(#REF!,#REF!, 1)-1,0,2))*LCDMTotalBulgeMass</f>
        <v>#REF!</v>
      </c>
      <c r="D212" s="6" t="e">
        <f t="shared" ca="1" si="19"/>
        <v>#REF!</v>
      </c>
      <c r="E212" s="6">
        <v>249.3</v>
      </c>
      <c r="H212" s="2"/>
      <c r="I212"/>
      <c r="R212"/>
      <c r="S212"/>
    </row>
    <row r="213" spans="1:19" x14ac:dyDescent="0.25">
      <c r="A213" s="6">
        <v>36.18</v>
      </c>
      <c r="B213" s="1">
        <f t="shared" si="20"/>
        <v>1.116398148444E+21</v>
      </c>
      <c r="C213" s="1" t="e">
        <f ca="1">FORECAST(#REF!, OFFSET(#REF!, MATCH(#REF!,#REF!, 1)-1,0,2), OFFSET(#REF!, MATCH(#REF!,#REF!, 1)-1,0,2))*LCDMTotalBulgeMass</f>
        <v>#REF!</v>
      </c>
      <c r="D213" s="6" t="e">
        <f t="shared" ca="1" si="19"/>
        <v>#REF!</v>
      </c>
      <c r="E213" s="6">
        <v>255.7</v>
      </c>
      <c r="H213" s="2"/>
      <c r="I213"/>
      <c r="R213"/>
      <c r="S213"/>
    </row>
    <row r="214" spans="1:19" x14ac:dyDescent="0.25">
      <c r="A214" s="6">
        <v>36.56</v>
      </c>
      <c r="B214" s="1">
        <f t="shared" si="20"/>
        <v>1.128123723248E+21</v>
      </c>
      <c r="C214" s="1" t="e">
        <f ca="1">FORECAST(#REF!, OFFSET(#REF!, MATCH(#REF!,#REF!, 1)-1,0,2), OFFSET(#REF!, MATCH(#REF!,#REF!, 1)-1,0,2))*LCDMTotalBulgeMass</f>
        <v>#REF!</v>
      </c>
      <c r="D214" s="6" t="e">
        <f t="shared" ca="1" si="19"/>
        <v>#REF!</v>
      </c>
      <c r="E214" s="6">
        <v>255</v>
      </c>
      <c r="H214" s="2"/>
      <c r="I214"/>
      <c r="R214"/>
      <c r="S214"/>
    </row>
    <row r="215" spans="1:19" x14ac:dyDescent="0.25">
      <c r="A215" s="6">
        <v>36.94</v>
      </c>
      <c r="B215" s="1">
        <f t="shared" si="20"/>
        <v>1.139849298052E+21</v>
      </c>
      <c r="C215" s="1" t="e">
        <f ca="1">FORECAST(#REF!, OFFSET(#REF!, MATCH(#REF!,#REF!, 1)-1,0,2), OFFSET(#REF!, MATCH(#REF!,#REF!, 1)-1,0,2))*LCDMTotalBulgeMass</f>
        <v>#REF!</v>
      </c>
      <c r="D215" s="6" t="e">
        <f t="shared" ca="1" si="19"/>
        <v>#REF!</v>
      </c>
      <c r="E215" s="6">
        <v>271.10000000000002</v>
      </c>
      <c r="H215" s="2"/>
      <c r="I215"/>
      <c r="R215"/>
      <c r="S215"/>
    </row>
    <row r="216" spans="1:19" x14ac:dyDescent="0.25">
      <c r="A216" s="6">
        <v>37.32</v>
      </c>
      <c r="B216" s="1">
        <f t="shared" si="20"/>
        <v>1.1515748728560001E+21</v>
      </c>
      <c r="C216" s="1" t="e">
        <f ca="1">FORECAST(#REF!, OFFSET(#REF!, MATCH(#REF!,#REF!, 1)-1,0,2), OFFSET(#REF!, MATCH(#REF!,#REF!, 1)-1,0,2))*LCDMTotalBulgeMass</f>
        <v>#REF!</v>
      </c>
      <c r="D216" s="6" t="e">
        <f t="shared" ca="1" si="19"/>
        <v>#REF!</v>
      </c>
      <c r="E216" s="6">
        <v>269.8</v>
      </c>
      <c r="H216" s="2"/>
      <c r="I216"/>
      <c r="R216"/>
      <c r="S216"/>
    </row>
    <row r="217" spans="1:19" x14ac:dyDescent="0.25">
      <c r="A217" s="6">
        <v>37.71</v>
      </c>
      <c r="B217" s="1">
        <f t="shared" si="20"/>
        <v>1.163609015418E+21</v>
      </c>
      <c r="C217" s="1" t="e">
        <f ca="1">FORECAST(#REF!, OFFSET(#REF!, MATCH(#REF!,#REF!, 1)-1,0,2), OFFSET(#REF!, MATCH(#REF!,#REF!, 1)-1,0,2))*LCDMTotalBulgeMass</f>
        <v>#REF!</v>
      </c>
      <c r="D217" s="6" t="e">
        <f t="shared" ca="1" si="19"/>
        <v>#REF!</v>
      </c>
      <c r="E217" s="6">
        <v>258.2</v>
      </c>
      <c r="H217" s="2"/>
      <c r="I217"/>
      <c r="R217"/>
      <c r="S217"/>
    </row>
    <row r="218" spans="1:19" x14ac:dyDescent="0.25">
      <c r="A218" s="6">
        <v>38.090000000000003</v>
      </c>
      <c r="B218" s="1">
        <f t="shared" si="20"/>
        <v>1.1753345902220001E+21</v>
      </c>
      <c r="C218" s="1" t="e">
        <f ca="1">FORECAST(#REF!, OFFSET(#REF!, MATCH(#REF!,#REF!, 1)-1,0,2), OFFSET(#REF!, MATCH(#REF!,#REF!, 1)-1,0,2))*LCDMTotalBulgeMass</f>
        <v>#REF!</v>
      </c>
      <c r="D218" s="6" t="e">
        <f t="shared" ca="1" si="19"/>
        <v>#REF!</v>
      </c>
      <c r="E218" s="6">
        <v>275.10000000000002</v>
      </c>
      <c r="H218" s="2"/>
      <c r="I218"/>
      <c r="R218"/>
      <c r="S218"/>
    </row>
    <row r="219" spans="1:19" x14ac:dyDescent="0.25">
      <c r="G219"/>
      <c r="H219" s="2"/>
      <c r="I219"/>
      <c r="R219"/>
      <c r="S219"/>
    </row>
    <row r="220" spans="1:19" x14ac:dyDescent="0.25">
      <c r="G220"/>
      <c r="H220" s="6"/>
      <c r="I220"/>
      <c r="R220"/>
      <c r="S220"/>
    </row>
    <row r="221" spans="1:19" x14ac:dyDescent="0.25">
      <c r="H221" s="2"/>
      <c r="R221"/>
      <c r="S221"/>
    </row>
    <row r="222" spans="1:19" x14ac:dyDescent="0.25">
      <c r="H222" s="2"/>
      <c r="R222"/>
      <c r="S222"/>
    </row>
    <row r="223" spans="1:19" x14ac:dyDescent="0.25">
      <c r="H223" s="2"/>
      <c r="R223"/>
      <c r="S223"/>
    </row>
    <row r="224" spans="1:19" x14ac:dyDescent="0.25">
      <c r="H224" s="2"/>
    </row>
    <row r="225" spans="2:25" x14ac:dyDescent="0.25">
      <c r="H225" s="2"/>
    </row>
    <row r="226" spans="2:25" x14ac:dyDescent="0.25">
      <c r="H226" s="2"/>
    </row>
    <row r="227" spans="2:25" x14ac:dyDescent="0.25">
      <c r="H227" s="2"/>
    </row>
    <row r="228" spans="2:25" s="6" customFormat="1" x14ac:dyDescent="0.25">
      <c r="B228" s="1"/>
      <c r="C228" s="1"/>
      <c r="F228" s="2"/>
      <c r="G228" s="11"/>
      <c r="H228" s="2"/>
      <c r="J228"/>
      <c r="K228"/>
      <c r="L228"/>
      <c r="M228"/>
      <c r="N228"/>
      <c r="O228"/>
      <c r="P228"/>
      <c r="Q228"/>
      <c r="R228" s="2"/>
      <c r="S228" s="2"/>
      <c r="T228"/>
      <c r="U228"/>
      <c r="V228"/>
      <c r="W228"/>
      <c r="X228"/>
      <c r="Y228"/>
    </row>
    <row r="229" spans="2:25" s="6" customFormat="1" x14ac:dyDescent="0.25">
      <c r="B229" s="1"/>
      <c r="C229" s="1"/>
      <c r="F229" s="2"/>
      <c r="G229" s="11"/>
      <c r="H229" s="2"/>
      <c r="J229"/>
      <c r="K229"/>
      <c r="L229"/>
      <c r="M229"/>
      <c r="N229"/>
      <c r="O229"/>
      <c r="P229"/>
      <c r="Q229"/>
      <c r="R229" s="2"/>
      <c r="S229" s="2"/>
      <c r="T229"/>
      <c r="U229"/>
      <c r="V229"/>
      <c r="W229"/>
      <c r="X229"/>
      <c r="Y229"/>
    </row>
    <row r="230" spans="2:25" s="6" customFormat="1" x14ac:dyDescent="0.25">
      <c r="B230" s="1"/>
      <c r="C230" s="1"/>
      <c r="F230" s="2"/>
      <c r="G230" s="11"/>
      <c r="H230" s="2"/>
      <c r="J230"/>
      <c r="K230"/>
      <c r="L230"/>
      <c r="M230"/>
      <c r="N230"/>
      <c r="O230"/>
      <c r="P230"/>
      <c r="Q230"/>
      <c r="R230" s="2"/>
      <c r="S230" s="2"/>
      <c r="T230"/>
      <c r="U230"/>
      <c r="V230"/>
      <c r="W230"/>
      <c r="X230"/>
      <c r="Y230"/>
    </row>
    <row r="231" spans="2:25" s="6" customFormat="1" x14ac:dyDescent="0.25">
      <c r="B231" s="1"/>
      <c r="C231" s="1"/>
      <c r="F231" s="2"/>
      <c r="G231" s="11"/>
      <c r="H231" s="2"/>
      <c r="J231"/>
      <c r="K231"/>
      <c r="L231"/>
      <c r="M231"/>
      <c r="N231"/>
      <c r="O231"/>
      <c r="P231"/>
      <c r="Q231"/>
      <c r="R231" s="2"/>
      <c r="S231" s="2"/>
      <c r="T231"/>
      <c r="U231"/>
      <c r="V231"/>
      <c r="W231"/>
      <c r="X231"/>
      <c r="Y231"/>
    </row>
    <row r="232" spans="2:25" s="6" customFormat="1" x14ac:dyDescent="0.25">
      <c r="B232" s="1"/>
      <c r="C232" s="1"/>
      <c r="F232" s="2"/>
      <c r="G232" s="11"/>
      <c r="H232" s="2"/>
      <c r="J232"/>
      <c r="K232"/>
      <c r="L232"/>
      <c r="M232"/>
      <c r="N232"/>
      <c r="O232"/>
      <c r="P232"/>
      <c r="Q232"/>
      <c r="R232" s="2"/>
      <c r="S232" s="2"/>
      <c r="T232"/>
      <c r="U232"/>
      <c r="V232"/>
      <c r="W232"/>
      <c r="X232"/>
      <c r="Y232"/>
    </row>
    <row r="233" spans="2:25" s="6" customFormat="1" x14ac:dyDescent="0.25">
      <c r="B233" s="1"/>
      <c r="C233" s="1"/>
      <c r="F233" s="2"/>
      <c r="G233" s="11"/>
      <c r="H233" s="2"/>
      <c r="J233"/>
      <c r="K233"/>
      <c r="L233"/>
      <c r="M233"/>
      <c r="N233"/>
      <c r="O233"/>
      <c r="P233"/>
      <c r="Q233"/>
      <c r="R233" s="2"/>
      <c r="S233" s="2"/>
      <c r="T233"/>
      <c r="U233"/>
      <c r="V233"/>
      <c r="W233"/>
      <c r="X233"/>
      <c r="Y233"/>
    </row>
    <row r="234" spans="2:25" s="6" customFormat="1" x14ac:dyDescent="0.25">
      <c r="B234" s="1"/>
      <c r="C234" s="1"/>
      <c r="F234" s="2"/>
      <c r="G234" s="11"/>
      <c r="H234" s="2"/>
      <c r="J234"/>
      <c r="K234"/>
      <c r="L234"/>
      <c r="M234"/>
      <c r="N234"/>
      <c r="O234"/>
      <c r="P234"/>
      <c r="Q234"/>
      <c r="R234" s="2"/>
      <c r="S234" s="2"/>
      <c r="T234"/>
      <c r="U234"/>
      <c r="V234"/>
      <c r="W234"/>
      <c r="X234"/>
      <c r="Y234"/>
    </row>
    <row r="235" spans="2:25" s="6" customFormat="1" x14ac:dyDescent="0.25">
      <c r="B235" s="1"/>
      <c r="C235" s="1"/>
      <c r="F235" s="2"/>
      <c r="G235" s="11"/>
      <c r="H235" s="2"/>
      <c r="J235"/>
      <c r="K235"/>
      <c r="L235"/>
      <c r="M235"/>
      <c r="N235"/>
      <c r="O235"/>
      <c r="P235"/>
      <c r="Q235"/>
      <c r="R235" s="2"/>
      <c r="S235" s="2"/>
      <c r="T235"/>
      <c r="U235"/>
      <c r="V235"/>
      <c r="W235"/>
      <c r="X235"/>
      <c r="Y235"/>
    </row>
    <row r="236" spans="2:25" s="6" customFormat="1" x14ac:dyDescent="0.25">
      <c r="B236" s="1"/>
      <c r="C236" s="1"/>
      <c r="F236" s="2"/>
      <c r="G236" s="11"/>
      <c r="H236" s="2"/>
      <c r="J236"/>
      <c r="K236"/>
      <c r="L236"/>
      <c r="M236"/>
      <c r="N236"/>
      <c r="O236"/>
      <c r="P236"/>
      <c r="Q236"/>
      <c r="R236" s="2"/>
      <c r="S236" s="2"/>
      <c r="T236"/>
      <c r="U236"/>
      <c r="V236"/>
      <c r="W236"/>
      <c r="X236"/>
      <c r="Y236"/>
    </row>
    <row r="237" spans="2:25" s="6" customFormat="1" x14ac:dyDescent="0.25">
      <c r="B237" s="1"/>
      <c r="C237" s="1"/>
      <c r="F237" s="2"/>
      <c r="G237" s="11"/>
      <c r="H237" s="2"/>
      <c r="J237"/>
      <c r="K237"/>
      <c r="L237"/>
      <c r="M237"/>
      <c r="N237"/>
      <c r="O237"/>
      <c r="P237"/>
      <c r="Q237"/>
      <c r="R237" s="2"/>
      <c r="S237" s="2"/>
      <c r="T237"/>
      <c r="U237"/>
      <c r="V237"/>
      <c r="W237"/>
      <c r="X237"/>
      <c r="Y237"/>
    </row>
    <row r="238" spans="2:25" s="6" customFormat="1" x14ac:dyDescent="0.25">
      <c r="B238" s="1"/>
      <c r="C238" s="1"/>
      <c r="F238" s="2"/>
      <c r="G238" s="11"/>
      <c r="H238" s="2"/>
      <c r="J238"/>
      <c r="K238"/>
      <c r="L238"/>
      <c r="M238"/>
      <c r="N238"/>
      <c r="O238"/>
      <c r="P238"/>
      <c r="Q238"/>
      <c r="R238" s="2"/>
      <c r="S238" s="2"/>
      <c r="T238"/>
      <c r="U238"/>
      <c r="V238"/>
      <c r="W238"/>
      <c r="X238"/>
      <c r="Y238"/>
    </row>
    <row r="239" spans="2:25" s="6" customFormat="1" x14ac:dyDescent="0.25">
      <c r="B239" s="1"/>
      <c r="C239" s="1"/>
      <c r="F239" s="2"/>
      <c r="G239" s="11"/>
      <c r="H239" s="2"/>
      <c r="J239"/>
      <c r="K239"/>
      <c r="L239"/>
      <c r="M239"/>
      <c r="N239"/>
      <c r="O239"/>
      <c r="P239"/>
      <c r="Q239"/>
      <c r="R239" s="2"/>
      <c r="S239" s="2"/>
      <c r="T239"/>
      <c r="U239"/>
      <c r="V239"/>
      <c r="W239"/>
      <c r="X239"/>
      <c r="Y239"/>
    </row>
    <row r="240" spans="2:25" s="6" customFormat="1" x14ac:dyDescent="0.25">
      <c r="B240" s="1"/>
      <c r="C240" s="1"/>
      <c r="F240" s="2"/>
      <c r="G240" s="11"/>
      <c r="H240" s="2"/>
      <c r="J240"/>
      <c r="K240"/>
      <c r="L240"/>
      <c r="M240"/>
      <c r="N240"/>
      <c r="O240"/>
      <c r="P240"/>
      <c r="Q240"/>
      <c r="R240" s="2"/>
      <c r="S240" s="2"/>
      <c r="T240"/>
      <c r="U240"/>
      <c r="V240"/>
      <c r="W240"/>
      <c r="X240"/>
      <c r="Y240"/>
    </row>
    <row r="241" spans="2:25" s="6" customFormat="1" x14ac:dyDescent="0.25">
      <c r="B241" s="1"/>
      <c r="C241" s="1"/>
      <c r="F241" s="2"/>
      <c r="G241" s="11"/>
      <c r="H241" s="2"/>
      <c r="J241"/>
      <c r="K241"/>
      <c r="L241"/>
      <c r="M241"/>
      <c r="N241"/>
      <c r="O241"/>
      <c r="P241"/>
      <c r="Q241"/>
      <c r="R241" s="2"/>
      <c r="S241" s="2"/>
      <c r="T241"/>
      <c r="U241"/>
      <c r="V241"/>
      <c r="W241"/>
      <c r="X241"/>
      <c r="Y241"/>
    </row>
    <row r="242" spans="2:25" s="6" customFormat="1" x14ac:dyDescent="0.25">
      <c r="B242" s="1"/>
      <c r="C242" s="1"/>
      <c r="F242" s="2"/>
      <c r="G242" s="11"/>
      <c r="H242" s="2"/>
      <c r="J242"/>
      <c r="K242"/>
      <c r="L242"/>
      <c r="M242"/>
      <c r="N242"/>
      <c r="O242"/>
      <c r="P242"/>
      <c r="Q242"/>
      <c r="R242" s="2"/>
      <c r="S242" s="2"/>
      <c r="T242"/>
      <c r="U242"/>
      <c r="V242"/>
      <c r="W242"/>
      <c r="X242"/>
      <c r="Y242"/>
    </row>
    <row r="243" spans="2:25" s="6" customFormat="1" x14ac:dyDescent="0.25">
      <c r="B243" s="1"/>
      <c r="C243" s="1"/>
      <c r="F243" s="2"/>
      <c r="G243" s="11"/>
      <c r="H243" s="2"/>
      <c r="J243"/>
      <c r="K243"/>
      <c r="L243"/>
      <c r="M243"/>
      <c r="N243"/>
      <c r="O243"/>
      <c r="P243"/>
      <c r="Q243"/>
      <c r="R243" s="2"/>
      <c r="S243" s="2"/>
      <c r="T243"/>
      <c r="U243"/>
      <c r="V243"/>
      <c r="W243"/>
      <c r="X243"/>
      <c r="Y243"/>
    </row>
    <row r="244" spans="2:25" s="6" customFormat="1" x14ac:dyDescent="0.25">
      <c r="B244" s="1"/>
      <c r="C244" s="1"/>
      <c r="F244" s="2"/>
      <c r="G244" s="11"/>
      <c r="H244" s="2"/>
      <c r="J244"/>
      <c r="K244"/>
      <c r="L244"/>
      <c r="M244"/>
      <c r="N244"/>
      <c r="O244"/>
      <c r="P244"/>
      <c r="Q244"/>
      <c r="R244" s="2"/>
      <c r="S244" s="2"/>
      <c r="T244"/>
      <c r="U244"/>
      <c r="V244"/>
      <c r="W244"/>
      <c r="X244"/>
      <c r="Y244"/>
    </row>
    <row r="245" spans="2:25" s="6" customFormat="1" x14ac:dyDescent="0.25">
      <c r="B245" s="1"/>
      <c r="C245" s="1"/>
      <c r="F245" s="2"/>
      <c r="G245" s="11"/>
      <c r="H245" s="2"/>
      <c r="J245"/>
      <c r="K245"/>
      <c r="L245"/>
      <c r="M245"/>
      <c r="N245"/>
      <c r="O245"/>
      <c r="P245"/>
      <c r="Q245"/>
      <c r="R245" s="2"/>
      <c r="S245" s="2"/>
      <c r="T245"/>
      <c r="U245"/>
      <c r="V245"/>
      <c r="W245"/>
      <c r="X245"/>
      <c r="Y245"/>
    </row>
    <row r="246" spans="2:25" s="6" customFormat="1" x14ac:dyDescent="0.25">
      <c r="B246" s="1"/>
      <c r="C246" s="1"/>
      <c r="F246" s="2"/>
      <c r="G246" s="11"/>
      <c r="H246" s="2"/>
      <c r="J246"/>
      <c r="K246"/>
      <c r="L246"/>
      <c r="M246"/>
      <c r="N246"/>
      <c r="O246"/>
      <c r="P246"/>
      <c r="Q246"/>
      <c r="R246" s="2"/>
      <c r="S246" s="2"/>
      <c r="T246"/>
      <c r="U246"/>
      <c r="V246"/>
      <c r="W246"/>
      <c r="X246"/>
      <c r="Y246"/>
    </row>
    <row r="247" spans="2:25" s="6" customFormat="1" x14ac:dyDescent="0.25">
      <c r="B247" s="1"/>
      <c r="C247" s="1"/>
      <c r="F247" s="2"/>
      <c r="G247" s="11"/>
      <c r="H247" s="2"/>
      <c r="J247"/>
      <c r="K247"/>
      <c r="L247"/>
      <c r="M247"/>
      <c r="N247"/>
      <c r="O247"/>
      <c r="P247"/>
      <c r="Q247"/>
      <c r="R247" s="2"/>
      <c r="S247" s="2"/>
      <c r="T247"/>
      <c r="U247"/>
      <c r="V247"/>
      <c r="W247"/>
      <c r="X247"/>
      <c r="Y247"/>
    </row>
    <row r="248" spans="2:25" s="6" customFormat="1" x14ac:dyDescent="0.25">
      <c r="B248" s="1"/>
      <c r="C248" s="1"/>
      <c r="F248" s="2"/>
      <c r="G248" s="11"/>
      <c r="H248" s="2"/>
      <c r="J248"/>
      <c r="K248"/>
      <c r="L248"/>
      <c r="M248"/>
      <c r="N248"/>
      <c r="O248"/>
      <c r="P248"/>
      <c r="Q248"/>
      <c r="R248" s="2"/>
      <c r="S248" s="2"/>
      <c r="T248"/>
      <c r="U248"/>
      <c r="V248"/>
      <c r="W248"/>
      <c r="X248"/>
      <c r="Y248"/>
    </row>
    <row r="249" spans="2:25" s="6" customFormat="1" x14ac:dyDescent="0.25">
      <c r="B249" s="1"/>
      <c r="C249" s="1"/>
      <c r="F249" s="2"/>
      <c r="G249" s="11"/>
      <c r="H249" s="2"/>
      <c r="J249"/>
      <c r="K249"/>
      <c r="L249"/>
      <c r="M249"/>
      <c r="N249"/>
      <c r="O249"/>
      <c r="P249"/>
      <c r="Q249"/>
      <c r="R249" s="2"/>
      <c r="S249" s="2"/>
      <c r="T249"/>
      <c r="U249"/>
      <c r="V249"/>
      <c r="W249"/>
      <c r="X249"/>
      <c r="Y249"/>
    </row>
    <row r="250" spans="2:25" s="6" customFormat="1" x14ac:dyDescent="0.25">
      <c r="B250" s="1"/>
      <c r="C250" s="1"/>
      <c r="F250" s="2"/>
      <c r="G250" s="11"/>
      <c r="H250" s="2"/>
      <c r="J250"/>
      <c r="K250"/>
      <c r="L250"/>
      <c r="M250"/>
      <c r="N250"/>
      <c r="O250"/>
      <c r="P250"/>
      <c r="Q250"/>
      <c r="R250" s="2"/>
      <c r="S250" s="2"/>
      <c r="T250"/>
      <c r="U250"/>
      <c r="V250"/>
      <c r="W250"/>
      <c r="X250"/>
      <c r="Y250"/>
    </row>
    <row r="251" spans="2:25" s="6" customFormat="1" x14ac:dyDescent="0.25">
      <c r="B251" s="1"/>
      <c r="C251" s="1"/>
      <c r="F251" s="2"/>
      <c r="G251" s="11"/>
      <c r="H251" s="2"/>
      <c r="J251"/>
      <c r="K251"/>
      <c r="L251"/>
      <c r="M251"/>
      <c r="N251"/>
      <c r="O251"/>
      <c r="P251"/>
      <c r="Q251"/>
      <c r="R251" s="2"/>
      <c r="S251" s="2"/>
      <c r="T251"/>
      <c r="U251"/>
      <c r="V251"/>
      <c r="W251"/>
      <c r="X251"/>
      <c r="Y251"/>
    </row>
    <row r="252" spans="2:25" s="6" customFormat="1" x14ac:dyDescent="0.25">
      <c r="B252" s="1"/>
      <c r="C252" s="1"/>
      <c r="F252" s="2"/>
      <c r="G252" s="11"/>
      <c r="H252" s="2"/>
      <c r="J252"/>
      <c r="K252"/>
      <c r="L252"/>
      <c r="M252"/>
      <c r="N252"/>
      <c r="O252"/>
      <c r="P252"/>
      <c r="Q252"/>
      <c r="R252" s="2"/>
      <c r="S252" s="2"/>
      <c r="T252"/>
      <c r="U252"/>
      <c r="V252"/>
      <c r="W252"/>
      <c r="X252"/>
      <c r="Y252"/>
    </row>
    <row r="253" spans="2:25" s="6" customFormat="1" x14ac:dyDescent="0.25">
      <c r="B253" s="1"/>
      <c r="C253" s="1"/>
      <c r="F253" s="2"/>
      <c r="G253" s="11"/>
      <c r="H253" s="2"/>
      <c r="J253"/>
      <c r="K253"/>
      <c r="L253"/>
      <c r="M253"/>
      <c r="N253"/>
      <c r="O253"/>
      <c r="P253"/>
      <c r="Q253"/>
      <c r="R253" s="2"/>
      <c r="S253" s="2"/>
      <c r="T253"/>
      <c r="U253"/>
      <c r="V253"/>
      <c r="W253"/>
      <c r="X253"/>
      <c r="Y253"/>
    </row>
    <row r="254" spans="2:25" s="6" customFormat="1" x14ac:dyDescent="0.25">
      <c r="B254" s="1"/>
      <c r="C254" s="1"/>
      <c r="F254" s="2"/>
      <c r="G254" s="11"/>
      <c r="H254" s="2"/>
      <c r="J254"/>
      <c r="K254"/>
      <c r="L254"/>
      <c r="M254"/>
      <c r="N254"/>
      <c r="O254"/>
      <c r="P254"/>
      <c r="Q254"/>
      <c r="R254" s="2"/>
      <c r="S254" s="2"/>
      <c r="T254"/>
      <c r="U254"/>
      <c r="V254"/>
      <c r="W254"/>
      <c r="X254"/>
      <c r="Y254"/>
    </row>
    <row r="255" spans="2:25" s="6" customFormat="1" x14ac:dyDescent="0.25">
      <c r="B255" s="1"/>
      <c r="C255" s="1"/>
      <c r="F255" s="2"/>
      <c r="G255" s="11"/>
      <c r="H255" s="2"/>
      <c r="J255"/>
      <c r="K255"/>
      <c r="L255"/>
      <c r="M255"/>
      <c r="N255"/>
      <c r="O255"/>
      <c r="P255"/>
      <c r="Q255"/>
      <c r="R255" s="2"/>
      <c r="S255" s="2"/>
      <c r="T255"/>
      <c r="U255"/>
      <c r="V255"/>
      <c r="W255"/>
      <c r="X255"/>
      <c r="Y255"/>
    </row>
    <row r="256" spans="2:25" s="6" customFormat="1" x14ac:dyDescent="0.25">
      <c r="B256" s="1"/>
      <c r="C256" s="1"/>
      <c r="F256" s="2"/>
      <c r="G256" s="11"/>
      <c r="H256" s="2"/>
      <c r="J256"/>
      <c r="K256"/>
      <c r="L256"/>
      <c r="M256"/>
      <c r="N256"/>
      <c r="O256"/>
      <c r="P256"/>
      <c r="Q256"/>
      <c r="R256" s="2"/>
      <c r="S256" s="2"/>
      <c r="T256"/>
      <c r="U256"/>
      <c r="V256"/>
      <c r="W256"/>
      <c r="X256"/>
      <c r="Y256"/>
    </row>
    <row r="257" spans="2:25" s="6" customFormat="1" x14ac:dyDescent="0.25">
      <c r="B257" s="1"/>
      <c r="C257" s="1"/>
      <c r="F257" s="2"/>
      <c r="G257" s="11"/>
      <c r="H257" s="2"/>
      <c r="J257"/>
      <c r="K257"/>
      <c r="L257"/>
      <c r="M257"/>
      <c r="N257"/>
      <c r="O257"/>
      <c r="P257"/>
      <c r="Q257"/>
      <c r="R257" s="2"/>
      <c r="S257" s="2"/>
      <c r="T257"/>
      <c r="U257"/>
      <c r="V257"/>
      <c r="W257"/>
      <c r="X257"/>
      <c r="Y257"/>
    </row>
    <row r="258" spans="2:25" s="6" customFormat="1" x14ac:dyDescent="0.25">
      <c r="B258" s="1"/>
      <c r="C258" s="1"/>
      <c r="F258" s="2"/>
      <c r="G258" s="11"/>
      <c r="H258" s="2"/>
      <c r="J258"/>
      <c r="K258"/>
      <c r="L258"/>
      <c r="M258"/>
      <c r="N258"/>
      <c r="O258"/>
      <c r="P258"/>
      <c r="Q258"/>
      <c r="R258" s="2"/>
      <c r="S258" s="2"/>
      <c r="T258"/>
      <c r="U258"/>
      <c r="V258"/>
      <c r="W258"/>
      <c r="X258"/>
      <c r="Y258"/>
    </row>
    <row r="259" spans="2:25" s="6" customFormat="1" x14ac:dyDescent="0.25">
      <c r="B259" s="1"/>
      <c r="C259" s="1"/>
      <c r="F259" s="2"/>
      <c r="G259" s="11"/>
      <c r="H259" s="2"/>
      <c r="J259"/>
      <c r="K259"/>
      <c r="L259"/>
      <c r="M259"/>
      <c r="N259"/>
      <c r="O259"/>
      <c r="P259"/>
      <c r="Q259"/>
      <c r="R259" s="2"/>
      <c r="S259" s="2"/>
      <c r="T259"/>
      <c r="U259"/>
      <c r="V259"/>
      <c r="W259"/>
      <c r="X259"/>
      <c r="Y259"/>
    </row>
    <row r="260" spans="2:25" s="6" customFormat="1" x14ac:dyDescent="0.25">
      <c r="B260" s="1"/>
      <c r="C260" s="1"/>
      <c r="F260" s="2"/>
      <c r="G260" s="11"/>
      <c r="H260" s="2"/>
      <c r="J260"/>
      <c r="K260"/>
      <c r="L260"/>
      <c r="M260"/>
      <c r="N260"/>
      <c r="O260"/>
      <c r="P260"/>
      <c r="Q260"/>
      <c r="R260" s="2"/>
      <c r="S260" s="2"/>
      <c r="T260"/>
      <c r="U260"/>
      <c r="V260"/>
      <c r="W260"/>
      <c r="X260"/>
      <c r="Y260"/>
    </row>
    <row r="261" spans="2:25" s="6" customFormat="1" x14ac:dyDescent="0.25">
      <c r="B261" s="1"/>
      <c r="C261" s="1"/>
      <c r="F261" s="2"/>
      <c r="G261" s="11"/>
      <c r="H261" s="2"/>
      <c r="J261"/>
      <c r="K261"/>
      <c r="L261"/>
      <c r="M261"/>
      <c r="N261"/>
      <c r="O261"/>
      <c r="P261"/>
      <c r="Q261"/>
      <c r="R261" s="2"/>
      <c r="S261" s="2"/>
      <c r="T261"/>
      <c r="U261"/>
      <c r="V261"/>
      <c r="W261"/>
      <c r="X261"/>
      <c r="Y261"/>
    </row>
    <row r="262" spans="2:25" s="6" customFormat="1" x14ac:dyDescent="0.25">
      <c r="B262" s="1"/>
      <c r="C262" s="1"/>
      <c r="F262" s="2"/>
      <c r="G262" s="11"/>
      <c r="H262" s="2"/>
      <c r="J262"/>
      <c r="K262"/>
      <c r="L262"/>
      <c r="M262"/>
      <c r="N262"/>
      <c r="O262"/>
      <c r="P262"/>
      <c r="Q262"/>
      <c r="R262" s="2"/>
      <c r="S262" s="2"/>
      <c r="T262"/>
      <c r="U262"/>
      <c r="V262"/>
      <c r="W262"/>
      <c r="X262"/>
      <c r="Y262"/>
    </row>
    <row r="263" spans="2:25" s="6" customFormat="1" x14ac:dyDescent="0.25">
      <c r="B263" s="1"/>
      <c r="C263" s="1"/>
      <c r="F263" s="2"/>
      <c r="G263" s="11"/>
      <c r="H263" s="2"/>
      <c r="J263"/>
      <c r="K263"/>
      <c r="L263"/>
      <c r="M263"/>
      <c r="N263"/>
      <c r="O263"/>
      <c r="P263"/>
      <c r="Q263"/>
      <c r="R263" s="2"/>
      <c r="S263" s="2"/>
      <c r="T263"/>
      <c r="U263"/>
      <c r="V263"/>
      <c r="W263"/>
      <c r="X263"/>
      <c r="Y263"/>
    </row>
    <row r="264" spans="2:25" s="6" customFormat="1" x14ac:dyDescent="0.25">
      <c r="B264" s="1"/>
      <c r="C264" s="1"/>
      <c r="F264" s="2"/>
      <c r="G264" s="11"/>
      <c r="H264" s="2"/>
      <c r="J264"/>
      <c r="K264"/>
      <c r="L264"/>
      <c r="M264"/>
      <c r="N264"/>
      <c r="O264"/>
      <c r="P264"/>
      <c r="Q264"/>
      <c r="R264" s="2"/>
      <c r="S264" s="2"/>
      <c r="T264"/>
      <c r="U264"/>
      <c r="V264"/>
      <c r="W264"/>
      <c r="X264"/>
      <c r="Y264"/>
    </row>
    <row r="265" spans="2:25" s="6" customFormat="1" x14ac:dyDescent="0.25">
      <c r="B265" s="1"/>
      <c r="C265" s="1"/>
      <c r="F265" s="2"/>
      <c r="G265" s="11"/>
      <c r="H265" s="2"/>
      <c r="J265"/>
      <c r="K265"/>
      <c r="L265"/>
      <c r="M265"/>
      <c r="N265"/>
      <c r="O265"/>
      <c r="P265"/>
      <c r="Q265"/>
      <c r="R265" s="2"/>
      <c r="S265" s="2"/>
      <c r="T265"/>
      <c r="U265"/>
      <c r="V265"/>
      <c r="W265"/>
      <c r="X265"/>
      <c r="Y265"/>
    </row>
    <row r="266" spans="2:25" s="6" customFormat="1" x14ac:dyDescent="0.25">
      <c r="B266" s="1"/>
      <c r="C266" s="1"/>
      <c r="F266" s="2"/>
      <c r="G266" s="11"/>
      <c r="H266" s="2"/>
      <c r="J266"/>
      <c r="K266"/>
      <c r="L266"/>
      <c r="M266"/>
      <c r="N266"/>
      <c r="O266"/>
      <c r="P266"/>
      <c r="Q266"/>
      <c r="R266" s="2"/>
      <c r="S266" s="2"/>
      <c r="T266"/>
      <c r="U266"/>
      <c r="V266"/>
      <c r="W266"/>
      <c r="X266"/>
      <c r="Y266"/>
    </row>
    <row r="267" spans="2:25" s="6" customFormat="1" x14ac:dyDescent="0.25">
      <c r="B267" s="1"/>
      <c r="C267" s="1"/>
      <c r="F267" s="2"/>
      <c r="G267" s="11"/>
      <c r="H267" s="2"/>
      <c r="J267"/>
      <c r="K267"/>
      <c r="L267"/>
      <c r="M267"/>
      <c r="N267"/>
      <c r="O267"/>
      <c r="P267"/>
      <c r="Q267"/>
      <c r="R267" s="2"/>
      <c r="S267" s="2"/>
      <c r="T267"/>
      <c r="U267"/>
      <c r="V267"/>
      <c r="W267"/>
      <c r="X267"/>
      <c r="Y267"/>
    </row>
    <row r="268" spans="2:25" s="6" customFormat="1" x14ac:dyDescent="0.25">
      <c r="B268" s="1"/>
      <c r="C268" s="1"/>
      <c r="F268" s="2"/>
      <c r="G268" s="11"/>
      <c r="H268" s="2"/>
      <c r="J268"/>
      <c r="K268"/>
      <c r="L268"/>
      <c r="M268"/>
      <c r="N268"/>
      <c r="O268"/>
      <c r="P268"/>
      <c r="Q268"/>
      <c r="R268" s="2"/>
      <c r="S268" s="2"/>
      <c r="T268"/>
      <c r="U268"/>
      <c r="V268"/>
      <c r="W268"/>
      <c r="X268"/>
      <c r="Y268"/>
    </row>
    <row r="269" spans="2:25" s="6" customFormat="1" x14ac:dyDescent="0.25">
      <c r="B269" s="1"/>
      <c r="C269" s="1"/>
      <c r="F269" s="2"/>
      <c r="G269" s="11"/>
      <c r="H269" s="2"/>
      <c r="J269"/>
      <c r="K269"/>
      <c r="L269"/>
      <c r="M269"/>
      <c r="N269"/>
      <c r="O269"/>
      <c r="P269"/>
      <c r="Q269"/>
      <c r="R269" s="2"/>
      <c r="S269" s="2"/>
      <c r="T269"/>
      <c r="U269"/>
      <c r="V269"/>
      <c r="W269"/>
      <c r="X269"/>
      <c r="Y269"/>
    </row>
    <row r="270" spans="2:25" s="6" customFormat="1" x14ac:dyDescent="0.25">
      <c r="B270" s="1"/>
      <c r="C270" s="1"/>
      <c r="F270" s="2"/>
      <c r="G270" s="11"/>
      <c r="H270" s="2"/>
      <c r="J270"/>
      <c r="K270"/>
      <c r="L270"/>
      <c r="M270"/>
      <c r="N270"/>
      <c r="O270"/>
      <c r="P270"/>
      <c r="Q270"/>
      <c r="R270" s="2"/>
      <c r="S270" s="2"/>
      <c r="T270"/>
      <c r="U270"/>
      <c r="V270"/>
      <c r="W270"/>
      <c r="X270"/>
      <c r="Y270"/>
    </row>
    <row r="271" spans="2:25" s="6" customFormat="1" x14ac:dyDescent="0.25">
      <c r="B271" s="1"/>
      <c r="C271" s="1"/>
      <c r="F271" s="2"/>
      <c r="G271" s="11"/>
      <c r="H271" s="2"/>
      <c r="J271"/>
      <c r="K271"/>
      <c r="L271"/>
      <c r="M271"/>
      <c r="N271"/>
      <c r="O271"/>
      <c r="P271"/>
      <c r="Q271"/>
      <c r="R271" s="2"/>
      <c r="S271" s="2"/>
      <c r="T271"/>
      <c r="U271"/>
      <c r="V271"/>
      <c r="W271"/>
      <c r="X271"/>
      <c r="Y271"/>
    </row>
    <row r="272" spans="2:25" s="6" customFormat="1" x14ac:dyDescent="0.25">
      <c r="B272" s="1"/>
      <c r="C272" s="1"/>
      <c r="F272" s="2"/>
      <c r="G272" s="11"/>
      <c r="H272" s="2"/>
      <c r="J272"/>
      <c r="K272"/>
      <c r="L272"/>
      <c r="M272"/>
      <c r="N272"/>
      <c r="O272"/>
      <c r="P272"/>
      <c r="Q272"/>
      <c r="R272" s="2"/>
      <c r="S272" s="2"/>
      <c r="T272"/>
      <c r="U272"/>
      <c r="V272"/>
      <c r="W272"/>
      <c r="X272"/>
      <c r="Y272"/>
    </row>
    <row r="273" spans="2:25" s="6" customFormat="1" x14ac:dyDescent="0.25">
      <c r="B273" s="1"/>
      <c r="C273" s="1"/>
      <c r="F273" s="2"/>
      <c r="G273" s="11"/>
      <c r="H273" s="2"/>
      <c r="J273"/>
      <c r="K273"/>
      <c r="L273"/>
      <c r="M273"/>
      <c r="N273"/>
      <c r="O273"/>
      <c r="P273"/>
      <c r="Q273"/>
      <c r="R273" s="2"/>
      <c r="S273" s="2"/>
      <c r="T273"/>
      <c r="U273"/>
      <c r="V273"/>
      <c r="W273"/>
      <c r="X273"/>
      <c r="Y273"/>
    </row>
    <row r="274" spans="2:25" s="6" customFormat="1" x14ac:dyDescent="0.25">
      <c r="B274" s="1"/>
      <c r="C274" s="1"/>
      <c r="F274" s="2"/>
      <c r="G274" s="11"/>
      <c r="H274" s="2"/>
      <c r="J274"/>
      <c r="K274"/>
      <c r="L274"/>
      <c r="M274"/>
      <c r="N274"/>
      <c r="O274"/>
      <c r="P274"/>
      <c r="Q274"/>
      <c r="R274" s="2"/>
      <c r="S274" s="2"/>
      <c r="T274"/>
      <c r="U274"/>
      <c r="V274"/>
      <c r="W274"/>
      <c r="X274"/>
      <c r="Y274"/>
    </row>
    <row r="275" spans="2:25" s="6" customFormat="1" x14ac:dyDescent="0.25">
      <c r="B275" s="1"/>
      <c r="C275" s="1"/>
      <c r="F275" s="2"/>
      <c r="G275" s="11"/>
      <c r="H275" s="2"/>
      <c r="J275"/>
      <c r="K275"/>
      <c r="L275"/>
      <c r="M275"/>
      <c r="N275"/>
      <c r="O275"/>
      <c r="P275"/>
      <c r="Q275"/>
      <c r="R275" s="2"/>
      <c r="S275" s="2"/>
      <c r="T275"/>
      <c r="U275"/>
      <c r="V275"/>
      <c r="W275"/>
      <c r="X275"/>
      <c r="Y275"/>
    </row>
    <row r="276" spans="2:25" s="6" customFormat="1" x14ac:dyDescent="0.25">
      <c r="B276" s="1"/>
      <c r="C276" s="1"/>
      <c r="F276" s="2"/>
      <c r="G276" s="11"/>
      <c r="H276" s="2"/>
      <c r="J276"/>
      <c r="K276"/>
      <c r="L276"/>
      <c r="M276"/>
      <c r="N276"/>
      <c r="O276"/>
      <c r="P276"/>
      <c r="Q276"/>
      <c r="R276" s="2"/>
      <c r="S276" s="2"/>
      <c r="T276"/>
      <c r="U276"/>
      <c r="V276"/>
      <c r="W276"/>
      <c r="X276"/>
      <c r="Y276"/>
    </row>
    <row r="277" spans="2:25" s="6" customFormat="1" x14ac:dyDescent="0.25">
      <c r="B277" s="1"/>
      <c r="C277" s="1"/>
      <c r="F277" s="2"/>
      <c r="G277" s="11"/>
      <c r="H277" s="2"/>
      <c r="J277"/>
      <c r="K277"/>
      <c r="L277"/>
      <c r="M277"/>
      <c r="N277"/>
      <c r="O277"/>
      <c r="P277"/>
      <c r="Q277"/>
      <c r="R277" s="2"/>
      <c r="S277" s="2"/>
      <c r="T277"/>
      <c r="U277"/>
      <c r="V277"/>
      <c r="W277"/>
      <c r="X277"/>
      <c r="Y277"/>
    </row>
    <row r="278" spans="2:25" s="6" customFormat="1" x14ac:dyDescent="0.25">
      <c r="B278" s="1"/>
      <c r="C278" s="1"/>
      <c r="F278" s="2"/>
      <c r="G278" s="11"/>
      <c r="H278" s="2"/>
      <c r="J278"/>
      <c r="K278"/>
      <c r="L278"/>
      <c r="M278"/>
      <c r="N278"/>
      <c r="O278"/>
      <c r="P278"/>
      <c r="Q278"/>
      <c r="R278" s="2"/>
      <c r="S278" s="2"/>
      <c r="T278"/>
      <c r="U278"/>
      <c r="V278"/>
      <c r="W278"/>
      <c r="X278"/>
      <c r="Y278"/>
    </row>
    <row r="279" spans="2:25" s="6" customFormat="1" x14ac:dyDescent="0.25">
      <c r="B279" s="1"/>
      <c r="C279" s="1"/>
      <c r="F279" s="2"/>
      <c r="G279" s="11"/>
      <c r="H279" s="2"/>
      <c r="J279"/>
      <c r="K279"/>
      <c r="L279"/>
      <c r="M279"/>
      <c r="N279"/>
      <c r="O279"/>
      <c r="P279"/>
      <c r="Q279"/>
      <c r="R279" s="2"/>
      <c r="S279" s="2"/>
      <c r="T279"/>
      <c r="U279"/>
      <c r="V279"/>
      <c r="W279"/>
      <c r="X279"/>
      <c r="Y279"/>
    </row>
    <row r="280" spans="2:25" s="6" customFormat="1" x14ac:dyDescent="0.25">
      <c r="B280" s="1"/>
      <c r="C280" s="1"/>
      <c r="F280" s="2"/>
      <c r="G280" s="11"/>
      <c r="H280" s="2"/>
      <c r="J280"/>
      <c r="K280"/>
      <c r="L280"/>
      <c r="M280"/>
      <c r="N280"/>
      <c r="O280"/>
      <c r="P280"/>
      <c r="Q280"/>
      <c r="R280" s="2"/>
      <c r="S280" s="2"/>
      <c r="T280"/>
      <c r="U280"/>
      <c r="V280"/>
      <c r="W280"/>
      <c r="X280"/>
      <c r="Y280"/>
    </row>
    <row r="281" spans="2:25" s="6" customFormat="1" x14ac:dyDescent="0.25">
      <c r="B281" s="1"/>
      <c r="C281" s="1"/>
      <c r="F281" s="2"/>
      <c r="G281" s="11"/>
      <c r="H281" s="2"/>
      <c r="J281"/>
      <c r="K281"/>
      <c r="L281"/>
      <c r="M281"/>
      <c r="N281"/>
      <c r="O281"/>
      <c r="P281"/>
      <c r="Q281"/>
      <c r="R281" s="2"/>
      <c r="S281" s="2"/>
      <c r="T281"/>
      <c r="U281"/>
      <c r="V281"/>
      <c r="W281"/>
      <c r="X281"/>
      <c r="Y281"/>
    </row>
    <row r="282" spans="2:25" s="6" customFormat="1" x14ac:dyDescent="0.25">
      <c r="B282" s="1"/>
      <c r="C282" s="1"/>
      <c r="F282" s="2"/>
      <c r="G282" s="11"/>
      <c r="H282" s="2"/>
      <c r="J282"/>
      <c r="K282"/>
      <c r="L282"/>
      <c r="M282"/>
      <c r="N282"/>
      <c r="O282"/>
      <c r="P282"/>
      <c r="Q282"/>
      <c r="R282" s="2"/>
      <c r="S282" s="2"/>
      <c r="T282"/>
      <c r="U282"/>
      <c r="V282"/>
      <c r="W282"/>
      <c r="X282"/>
      <c r="Y282"/>
    </row>
    <row r="283" spans="2:25" s="6" customFormat="1" x14ac:dyDescent="0.25">
      <c r="B283" s="1"/>
      <c r="C283" s="1"/>
      <c r="F283" s="2"/>
      <c r="G283" s="11"/>
      <c r="H283" s="2"/>
      <c r="J283"/>
      <c r="K283"/>
      <c r="L283"/>
      <c r="M283"/>
      <c r="N283"/>
      <c r="O283"/>
      <c r="P283"/>
      <c r="Q283"/>
      <c r="R283" s="2"/>
      <c r="S283" s="2"/>
      <c r="T283"/>
      <c r="U283"/>
      <c r="V283"/>
      <c r="W283"/>
      <c r="X283"/>
      <c r="Y283"/>
    </row>
    <row r="284" spans="2:25" s="6" customFormat="1" x14ac:dyDescent="0.25">
      <c r="B284" s="1"/>
      <c r="C284" s="1"/>
      <c r="F284" s="2"/>
      <c r="G284" s="11"/>
      <c r="H284" s="2"/>
      <c r="J284"/>
      <c r="K284"/>
      <c r="L284"/>
      <c r="M284"/>
      <c r="N284"/>
      <c r="O284"/>
      <c r="P284"/>
      <c r="Q284"/>
      <c r="R284" s="2"/>
      <c r="S284" s="2"/>
      <c r="T284"/>
      <c r="U284"/>
      <c r="V284"/>
      <c r="W284"/>
      <c r="X284"/>
      <c r="Y284"/>
    </row>
    <row r="285" spans="2:25" s="6" customFormat="1" x14ac:dyDescent="0.25">
      <c r="B285" s="1"/>
      <c r="C285" s="1"/>
      <c r="F285" s="2"/>
      <c r="G285" s="11"/>
      <c r="H285" s="2"/>
      <c r="J285"/>
      <c r="K285"/>
      <c r="L285"/>
      <c r="M285"/>
      <c r="N285"/>
      <c r="O285"/>
      <c r="P285"/>
      <c r="Q285"/>
      <c r="R285" s="2"/>
      <c r="S285" s="2"/>
      <c r="T285"/>
      <c r="U285"/>
      <c r="V285"/>
      <c r="W285"/>
      <c r="X285"/>
      <c r="Y285"/>
    </row>
    <row r="286" spans="2:25" s="6" customFormat="1" x14ac:dyDescent="0.25">
      <c r="B286" s="1"/>
      <c r="C286" s="1"/>
      <c r="F286" s="2"/>
      <c r="G286" s="11"/>
      <c r="H286" s="2"/>
      <c r="J286"/>
      <c r="K286"/>
      <c r="L286"/>
      <c r="M286"/>
      <c r="N286"/>
      <c r="O286"/>
      <c r="P286"/>
      <c r="Q286"/>
      <c r="R286" s="2"/>
      <c r="S286" s="2"/>
      <c r="T286"/>
      <c r="U286"/>
      <c r="V286"/>
      <c r="W286"/>
      <c r="X286"/>
      <c r="Y286"/>
    </row>
    <row r="287" spans="2:25" s="6" customFormat="1" x14ac:dyDescent="0.25">
      <c r="B287" s="1"/>
      <c r="C287" s="1"/>
      <c r="F287" s="2"/>
      <c r="G287" s="11"/>
      <c r="H287" s="2"/>
      <c r="J287"/>
      <c r="K287"/>
      <c r="L287"/>
      <c r="M287"/>
      <c r="N287"/>
      <c r="O287"/>
      <c r="P287"/>
      <c r="Q287"/>
      <c r="R287" s="2"/>
      <c r="S287" s="2"/>
      <c r="T287"/>
      <c r="U287"/>
      <c r="V287"/>
      <c r="W287"/>
      <c r="X287"/>
      <c r="Y287"/>
    </row>
    <row r="288" spans="2:25" s="6" customFormat="1" x14ac:dyDescent="0.25">
      <c r="B288" s="1"/>
      <c r="C288" s="1"/>
      <c r="F288" s="2"/>
      <c r="G288" s="11"/>
      <c r="H288" s="2"/>
      <c r="J288"/>
      <c r="K288"/>
      <c r="L288"/>
      <c r="M288"/>
      <c r="N288"/>
      <c r="O288"/>
      <c r="P288"/>
      <c r="Q288"/>
      <c r="R288" s="2"/>
      <c r="S288" s="2"/>
      <c r="T288"/>
      <c r="U288"/>
      <c r="V288"/>
      <c r="W288"/>
      <c r="X288"/>
      <c r="Y288"/>
    </row>
    <row r="289" spans="2:25" s="6" customFormat="1" x14ac:dyDescent="0.25">
      <c r="B289" s="1"/>
      <c r="C289" s="1"/>
      <c r="F289" s="2"/>
      <c r="G289" s="11"/>
      <c r="H289" s="2"/>
      <c r="J289"/>
      <c r="K289"/>
      <c r="L289"/>
      <c r="M289"/>
      <c r="N289"/>
      <c r="O289"/>
      <c r="P289"/>
      <c r="Q289"/>
      <c r="R289" s="2"/>
      <c r="S289" s="2"/>
      <c r="T289"/>
      <c r="U289"/>
      <c r="V289"/>
      <c r="W289"/>
      <c r="X289"/>
      <c r="Y289"/>
    </row>
    <row r="290" spans="2:25" s="6" customFormat="1" x14ac:dyDescent="0.25">
      <c r="B290" s="1"/>
      <c r="C290" s="1"/>
      <c r="F290" s="2"/>
      <c r="G290" s="11"/>
      <c r="H290" s="2"/>
      <c r="J290"/>
      <c r="K290"/>
      <c r="L290"/>
      <c r="M290"/>
      <c r="N290"/>
      <c r="O290"/>
      <c r="P290"/>
      <c r="Q290"/>
      <c r="R290" s="2"/>
      <c r="S290" s="2"/>
      <c r="T290"/>
      <c r="U290"/>
      <c r="V290"/>
      <c r="W290"/>
      <c r="X290"/>
      <c r="Y290"/>
    </row>
    <row r="291" spans="2:25" s="6" customFormat="1" x14ac:dyDescent="0.25">
      <c r="B291" s="1"/>
      <c r="C291" s="1"/>
      <c r="F291" s="2"/>
      <c r="G291" s="11"/>
      <c r="H291" s="2"/>
      <c r="J291"/>
      <c r="K291"/>
      <c r="L291"/>
      <c r="M291"/>
      <c r="N291"/>
      <c r="O291"/>
      <c r="P291"/>
      <c r="Q291"/>
      <c r="R291" s="2"/>
      <c r="S291" s="2"/>
      <c r="T291"/>
      <c r="U291"/>
      <c r="V291"/>
      <c r="W291"/>
      <c r="X291"/>
      <c r="Y291"/>
    </row>
    <row r="292" spans="2:25" s="6" customFormat="1" x14ac:dyDescent="0.25">
      <c r="B292" s="1"/>
      <c r="C292" s="1"/>
      <c r="F292" s="2"/>
      <c r="G292" s="11"/>
      <c r="H292" s="2"/>
      <c r="J292"/>
      <c r="K292"/>
      <c r="L292"/>
      <c r="M292"/>
      <c r="N292"/>
      <c r="O292"/>
      <c r="P292"/>
      <c r="Q292"/>
      <c r="R292" s="2"/>
      <c r="S292" s="2"/>
      <c r="T292"/>
      <c r="U292"/>
      <c r="V292"/>
      <c r="W292"/>
      <c r="X292"/>
      <c r="Y292"/>
    </row>
    <row r="293" spans="2:25" s="6" customFormat="1" x14ac:dyDescent="0.25">
      <c r="B293" s="1"/>
      <c r="C293" s="1"/>
      <c r="F293" s="2"/>
      <c r="G293" s="11"/>
      <c r="H293" s="2"/>
      <c r="J293"/>
      <c r="K293"/>
      <c r="L293"/>
      <c r="M293"/>
      <c r="N293"/>
      <c r="O293"/>
      <c r="P293"/>
      <c r="Q293"/>
      <c r="R293" s="2"/>
      <c r="S293" s="2"/>
      <c r="T293"/>
      <c r="U293"/>
      <c r="V293"/>
      <c r="W293"/>
      <c r="X293"/>
      <c r="Y293"/>
    </row>
    <row r="294" spans="2:25" s="6" customFormat="1" x14ac:dyDescent="0.25">
      <c r="B294" s="1"/>
      <c r="C294" s="1"/>
      <c r="F294" s="2"/>
      <c r="G294" s="11"/>
      <c r="H294" s="2"/>
      <c r="J294"/>
      <c r="K294"/>
      <c r="L294"/>
      <c r="M294"/>
      <c r="N294"/>
      <c r="O294"/>
      <c r="P294"/>
      <c r="Q294"/>
      <c r="R294" s="2"/>
      <c r="S294" s="2"/>
      <c r="T294"/>
      <c r="U294"/>
      <c r="V294"/>
      <c r="W294"/>
      <c r="X294"/>
      <c r="Y294"/>
    </row>
    <row r="295" spans="2:25" s="6" customFormat="1" x14ac:dyDescent="0.25">
      <c r="B295" s="1"/>
      <c r="C295" s="1"/>
      <c r="F295" s="2"/>
      <c r="G295" s="11"/>
      <c r="H295" s="2"/>
      <c r="J295"/>
      <c r="K295"/>
      <c r="L295"/>
      <c r="M295"/>
      <c r="N295"/>
      <c r="O295"/>
      <c r="P295"/>
      <c r="Q295"/>
      <c r="R295" s="2"/>
      <c r="S295" s="2"/>
      <c r="T295"/>
      <c r="U295"/>
      <c r="V295"/>
      <c r="W295"/>
      <c r="X295"/>
      <c r="Y295"/>
    </row>
    <row r="296" spans="2:25" s="6" customFormat="1" x14ac:dyDescent="0.25">
      <c r="B296" s="1"/>
      <c r="C296" s="1"/>
      <c r="F296" s="2"/>
      <c r="G296" s="11"/>
      <c r="H296" s="2"/>
      <c r="J296"/>
      <c r="K296"/>
      <c r="L296"/>
      <c r="M296"/>
      <c r="N296"/>
      <c r="O296"/>
      <c r="P296"/>
      <c r="Q296"/>
      <c r="R296" s="2"/>
      <c r="S296" s="2"/>
      <c r="T296"/>
      <c r="U296"/>
      <c r="V296"/>
      <c r="W296"/>
      <c r="X296"/>
      <c r="Y296"/>
    </row>
    <row r="297" spans="2:25" s="6" customFormat="1" x14ac:dyDescent="0.25">
      <c r="B297" s="1"/>
      <c r="C297" s="1"/>
      <c r="F297" s="2"/>
      <c r="G297" s="11"/>
      <c r="H297" s="2"/>
      <c r="J297"/>
      <c r="K297"/>
      <c r="L297"/>
      <c r="M297"/>
      <c r="N297"/>
      <c r="O297"/>
      <c r="P297"/>
      <c r="Q297"/>
      <c r="R297" s="2"/>
      <c r="S297" s="2"/>
      <c r="T297"/>
      <c r="U297"/>
      <c r="V297"/>
      <c r="W297"/>
      <c r="X297"/>
      <c r="Y297"/>
    </row>
    <row r="298" spans="2:25" s="6" customFormat="1" x14ac:dyDescent="0.25">
      <c r="B298" s="1"/>
      <c r="C298" s="1"/>
      <c r="F298" s="2"/>
      <c r="G298" s="11"/>
      <c r="H298" s="2"/>
      <c r="J298"/>
      <c r="K298"/>
      <c r="L298"/>
      <c r="M298"/>
      <c r="N298"/>
      <c r="O298"/>
      <c r="P298"/>
      <c r="Q298"/>
      <c r="R298" s="2"/>
      <c r="S298" s="2"/>
      <c r="T298"/>
      <c r="U298"/>
      <c r="V298"/>
      <c r="W298"/>
      <c r="X298"/>
      <c r="Y298"/>
    </row>
    <row r="299" spans="2:25" s="6" customFormat="1" x14ac:dyDescent="0.25">
      <c r="B299" s="1"/>
      <c r="C299" s="1"/>
      <c r="F299" s="2"/>
      <c r="G299" s="11"/>
      <c r="H299" s="2"/>
      <c r="J299"/>
      <c r="K299"/>
      <c r="L299"/>
      <c r="M299"/>
      <c r="N299"/>
      <c r="O299"/>
      <c r="P299"/>
      <c r="Q299"/>
      <c r="R299" s="2"/>
      <c r="S299" s="2"/>
      <c r="T299"/>
      <c r="U299"/>
      <c r="V299"/>
      <c r="W299"/>
      <c r="X299"/>
      <c r="Y299"/>
    </row>
    <row r="300" spans="2:25" s="6" customFormat="1" x14ac:dyDescent="0.25">
      <c r="B300" s="1"/>
      <c r="C300" s="1"/>
      <c r="F300" s="2"/>
      <c r="G300" s="11"/>
      <c r="H300" s="2"/>
      <c r="J300"/>
      <c r="K300"/>
      <c r="L300"/>
      <c r="M300"/>
      <c r="N300"/>
      <c r="O300"/>
      <c r="P300"/>
      <c r="Q300"/>
      <c r="R300" s="2"/>
      <c r="S300" s="2"/>
      <c r="T300"/>
      <c r="U300"/>
      <c r="V300"/>
      <c r="W300"/>
      <c r="X300"/>
      <c r="Y300"/>
    </row>
    <row r="301" spans="2:25" s="6" customFormat="1" x14ac:dyDescent="0.25">
      <c r="B301" s="1"/>
      <c r="C301" s="1"/>
      <c r="F301" s="2"/>
      <c r="G301" s="11"/>
      <c r="H301" s="2"/>
      <c r="J301"/>
      <c r="K301"/>
      <c r="L301"/>
      <c r="M301"/>
      <c r="N301"/>
      <c r="O301"/>
      <c r="P301"/>
      <c r="Q301"/>
      <c r="R301" s="2"/>
      <c r="S301" s="2"/>
      <c r="T301"/>
      <c r="U301"/>
      <c r="V301"/>
      <c r="W301"/>
      <c r="X301"/>
      <c r="Y301"/>
    </row>
    <row r="302" spans="2:25" s="6" customFormat="1" x14ac:dyDescent="0.25">
      <c r="B302" s="1"/>
      <c r="C302" s="1"/>
      <c r="F302" s="2"/>
      <c r="G302" s="11"/>
      <c r="H302" s="2"/>
      <c r="J302"/>
      <c r="K302"/>
      <c r="L302"/>
      <c r="M302"/>
      <c r="N302"/>
      <c r="O302"/>
      <c r="P302"/>
      <c r="Q302"/>
      <c r="R302" s="2"/>
      <c r="S302" s="2"/>
      <c r="T302"/>
      <c r="U302"/>
      <c r="V302"/>
      <c r="W302"/>
      <c r="X302"/>
      <c r="Y302"/>
    </row>
    <row r="303" spans="2:25" s="6" customFormat="1" x14ac:dyDescent="0.25">
      <c r="B303" s="1"/>
      <c r="C303" s="1"/>
      <c r="F303" s="2"/>
      <c r="G303" s="11"/>
      <c r="H303" s="2"/>
      <c r="J303"/>
      <c r="K303"/>
      <c r="L303"/>
      <c r="M303"/>
      <c r="N303"/>
      <c r="O303"/>
      <c r="P303"/>
      <c r="Q303"/>
      <c r="R303" s="2"/>
      <c r="S303" s="2"/>
      <c r="T303"/>
      <c r="U303"/>
      <c r="V303"/>
      <c r="W303"/>
      <c r="X303"/>
      <c r="Y303"/>
    </row>
    <row r="304" spans="2:25" s="6" customFormat="1" x14ac:dyDescent="0.25">
      <c r="B304" s="1"/>
      <c r="C304" s="1"/>
      <c r="F304" s="2"/>
      <c r="G304" s="11"/>
      <c r="H304" s="2"/>
      <c r="J304"/>
      <c r="K304"/>
      <c r="L304"/>
      <c r="M304"/>
      <c r="N304"/>
      <c r="O304"/>
      <c r="P304"/>
      <c r="Q304"/>
      <c r="R304" s="2"/>
      <c r="S304" s="2"/>
      <c r="T304"/>
      <c r="U304"/>
      <c r="V304"/>
      <c r="W304"/>
      <c r="X304"/>
      <c r="Y304"/>
    </row>
    <row r="305" spans="2:25" s="6" customFormat="1" x14ac:dyDescent="0.25">
      <c r="B305" s="1"/>
      <c r="C305" s="1"/>
      <c r="F305" s="2"/>
      <c r="G305" s="11"/>
      <c r="H305" s="2"/>
      <c r="J305"/>
      <c r="K305"/>
      <c r="L305"/>
      <c r="M305"/>
      <c r="N305"/>
      <c r="O305"/>
      <c r="P305"/>
      <c r="Q305"/>
      <c r="R305" s="2"/>
      <c r="S305" s="2"/>
      <c r="T305"/>
      <c r="U305"/>
      <c r="V305"/>
      <c r="W305"/>
      <c r="X305"/>
      <c r="Y305"/>
    </row>
    <row r="306" spans="2:25" s="6" customFormat="1" x14ac:dyDescent="0.25">
      <c r="B306" s="1"/>
      <c r="C306" s="1"/>
      <c r="F306" s="2"/>
      <c r="G306" s="11"/>
      <c r="H306" s="2"/>
      <c r="J306"/>
      <c r="K306"/>
      <c r="L306"/>
      <c r="M306"/>
      <c r="N306"/>
      <c r="O306"/>
      <c r="P306"/>
      <c r="Q306"/>
      <c r="R306" s="2"/>
      <c r="S306" s="2"/>
      <c r="T306"/>
      <c r="U306"/>
      <c r="V306"/>
      <c r="W306"/>
      <c r="X306"/>
      <c r="Y306"/>
    </row>
    <row r="307" spans="2:25" s="6" customFormat="1" x14ac:dyDescent="0.25">
      <c r="B307" s="1"/>
      <c r="C307" s="1"/>
      <c r="F307" s="2"/>
      <c r="G307" s="11"/>
      <c r="H307" s="2"/>
      <c r="J307"/>
      <c r="K307"/>
      <c r="L307"/>
      <c r="M307"/>
      <c r="N307"/>
      <c r="O307"/>
      <c r="P307"/>
      <c r="Q307"/>
      <c r="R307" s="2"/>
      <c r="S307" s="2"/>
      <c r="T307"/>
      <c r="U307"/>
      <c r="V307"/>
      <c r="W307"/>
      <c r="X307"/>
      <c r="Y307"/>
    </row>
    <row r="308" spans="2:25" s="6" customFormat="1" x14ac:dyDescent="0.25">
      <c r="B308" s="1"/>
      <c r="C308" s="1"/>
      <c r="F308" s="2"/>
      <c r="G308" s="11"/>
      <c r="H308" s="2"/>
      <c r="J308"/>
      <c r="K308"/>
      <c r="L308"/>
      <c r="M308"/>
      <c r="N308"/>
      <c r="O308"/>
      <c r="P308"/>
      <c r="Q308"/>
      <c r="R308" s="2"/>
      <c r="S308" s="2"/>
      <c r="T308"/>
      <c r="U308"/>
      <c r="V308"/>
      <c r="W308"/>
      <c r="X308"/>
      <c r="Y308"/>
    </row>
    <row r="309" spans="2:25" s="6" customFormat="1" x14ac:dyDescent="0.25">
      <c r="B309" s="1"/>
      <c r="C309" s="1"/>
      <c r="F309" s="2"/>
      <c r="G309" s="11"/>
      <c r="H309" s="2"/>
      <c r="J309"/>
      <c r="K309"/>
      <c r="L309"/>
      <c r="M309"/>
      <c r="N309"/>
      <c r="O309"/>
      <c r="P309"/>
      <c r="Q309"/>
      <c r="R309" s="2"/>
      <c r="S309" s="2"/>
      <c r="T309"/>
      <c r="U309"/>
      <c r="V309"/>
      <c r="W309"/>
      <c r="X309"/>
      <c r="Y309"/>
    </row>
    <row r="310" spans="2:25" s="6" customFormat="1" x14ac:dyDescent="0.25">
      <c r="B310" s="1"/>
      <c r="C310" s="1"/>
      <c r="F310" s="2"/>
      <c r="G310" s="11"/>
      <c r="H310" s="2"/>
      <c r="J310"/>
      <c r="K310"/>
      <c r="L310"/>
      <c r="M310"/>
      <c r="N310"/>
      <c r="O310"/>
      <c r="P310"/>
      <c r="Q310"/>
      <c r="R310" s="2"/>
      <c r="S310" s="2"/>
      <c r="T310"/>
      <c r="U310"/>
      <c r="V310"/>
      <c r="W310"/>
      <c r="X310"/>
      <c r="Y310"/>
    </row>
    <row r="311" spans="2:25" s="6" customFormat="1" x14ac:dyDescent="0.25">
      <c r="B311" s="1"/>
      <c r="C311" s="1"/>
      <c r="F311" s="2"/>
      <c r="G311" s="11"/>
      <c r="H311" s="2"/>
      <c r="J311"/>
      <c r="K311"/>
      <c r="L311"/>
      <c r="M311"/>
      <c r="N311"/>
      <c r="O311"/>
      <c r="P311"/>
      <c r="Q311"/>
      <c r="R311" s="2"/>
      <c r="S311" s="2"/>
      <c r="T311"/>
      <c r="U311"/>
      <c r="V311"/>
      <c r="W311"/>
      <c r="X311"/>
      <c r="Y311"/>
    </row>
    <row r="312" spans="2:25" s="6" customFormat="1" x14ac:dyDescent="0.25">
      <c r="B312" s="1"/>
      <c r="C312" s="1"/>
      <c r="F312" s="2"/>
      <c r="G312" s="11"/>
      <c r="H312" s="2"/>
      <c r="J312"/>
      <c r="K312"/>
      <c r="L312"/>
      <c r="M312"/>
      <c r="N312"/>
      <c r="O312"/>
      <c r="P312"/>
      <c r="Q312"/>
      <c r="R312" s="2"/>
      <c r="S312" s="2"/>
      <c r="T312"/>
      <c r="U312"/>
      <c r="V312"/>
      <c r="W312"/>
      <c r="X312"/>
      <c r="Y312"/>
    </row>
    <row r="313" spans="2:25" s="6" customFormat="1" x14ac:dyDescent="0.25">
      <c r="B313" s="1"/>
      <c r="C313" s="1"/>
      <c r="F313" s="2"/>
      <c r="G313" s="11"/>
      <c r="H313" s="2"/>
      <c r="J313"/>
      <c r="K313"/>
      <c r="L313"/>
      <c r="M313"/>
      <c r="N313"/>
      <c r="O313"/>
      <c r="P313"/>
      <c r="Q313"/>
      <c r="R313" s="2"/>
      <c r="S313" s="2"/>
      <c r="T313"/>
      <c r="U313"/>
      <c r="V313"/>
      <c r="W313"/>
      <c r="X313"/>
      <c r="Y313"/>
    </row>
    <row r="314" spans="2:25" s="6" customFormat="1" x14ac:dyDescent="0.25">
      <c r="B314" s="1"/>
      <c r="C314" s="1"/>
      <c r="F314" s="2"/>
      <c r="G314" s="11"/>
      <c r="H314" s="2"/>
      <c r="J314"/>
      <c r="K314"/>
      <c r="L314"/>
      <c r="M314"/>
      <c r="N314"/>
      <c r="O314"/>
      <c r="P314"/>
      <c r="Q314"/>
      <c r="R314" s="2"/>
      <c r="S314" s="2"/>
      <c r="T314"/>
      <c r="U314"/>
      <c r="V314"/>
      <c r="W314"/>
      <c r="X314"/>
      <c r="Y314"/>
    </row>
    <row r="315" spans="2:25" s="6" customFormat="1" x14ac:dyDescent="0.25">
      <c r="B315" s="1"/>
      <c r="C315" s="1"/>
      <c r="F315" s="2"/>
      <c r="G315" s="11"/>
      <c r="H315" s="2"/>
      <c r="J315"/>
      <c r="K315"/>
      <c r="L315"/>
      <c r="M315"/>
      <c r="N315"/>
      <c r="O315"/>
      <c r="P315"/>
      <c r="Q315"/>
      <c r="R315" s="2"/>
      <c r="S315" s="2"/>
      <c r="T315"/>
      <c r="U315"/>
      <c r="V315"/>
      <c r="W315"/>
      <c r="X315"/>
      <c r="Y315"/>
    </row>
    <row r="316" spans="2:25" s="6" customFormat="1" x14ac:dyDescent="0.25">
      <c r="B316" s="1"/>
      <c r="C316" s="1"/>
      <c r="F316" s="2"/>
      <c r="G316" s="11"/>
      <c r="H316" s="2"/>
      <c r="J316"/>
      <c r="K316"/>
      <c r="L316"/>
      <c r="M316"/>
      <c r="N316"/>
      <c r="O316"/>
      <c r="P316"/>
      <c r="Q316"/>
      <c r="R316" s="2"/>
      <c r="S316" s="2"/>
      <c r="T316"/>
      <c r="U316"/>
      <c r="V316"/>
      <c r="W316"/>
      <c r="X316"/>
      <c r="Y316"/>
    </row>
    <row r="317" spans="2:25" s="6" customFormat="1" x14ac:dyDescent="0.25">
      <c r="B317" s="1"/>
      <c r="C317" s="1"/>
      <c r="F317" s="2"/>
      <c r="G317" s="11"/>
      <c r="H317" s="2"/>
      <c r="J317"/>
      <c r="K317"/>
      <c r="L317"/>
      <c r="M317"/>
      <c r="N317"/>
      <c r="O317"/>
      <c r="P317"/>
      <c r="Q317"/>
      <c r="R317" s="2"/>
      <c r="S317" s="2"/>
      <c r="T317"/>
      <c r="U317"/>
      <c r="V317"/>
      <c r="W317"/>
      <c r="X317"/>
      <c r="Y317"/>
    </row>
    <row r="318" spans="2:25" s="6" customFormat="1" x14ac:dyDescent="0.25">
      <c r="B318" s="1"/>
      <c r="C318" s="1"/>
      <c r="F318" s="2"/>
      <c r="G318" s="11"/>
      <c r="H318" s="2"/>
      <c r="J318"/>
      <c r="K318"/>
      <c r="L318"/>
      <c r="M318"/>
      <c r="N318"/>
      <c r="O318"/>
      <c r="P318"/>
      <c r="Q318"/>
      <c r="R318" s="2"/>
      <c r="S318" s="2"/>
      <c r="T318"/>
      <c r="U318"/>
      <c r="V318"/>
      <c r="W318"/>
      <c r="X318"/>
      <c r="Y318"/>
    </row>
    <row r="319" spans="2:25" s="6" customFormat="1" x14ac:dyDescent="0.25">
      <c r="B319" s="1"/>
      <c r="C319" s="1"/>
      <c r="F319" s="2"/>
      <c r="G319" s="11"/>
      <c r="H319" s="2"/>
      <c r="J319"/>
      <c r="K319"/>
      <c r="L319"/>
      <c r="M319"/>
      <c r="N319"/>
      <c r="O319"/>
      <c r="P319"/>
      <c r="Q319"/>
      <c r="R319" s="2"/>
      <c r="S319" s="2"/>
      <c r="T319"/>
      <c r="U319"/>
      <c r="V319"/>
      <c r="W319"/>
      <c r="X319"/>
      <c r="Y319"/>
    </row>
    <row r="320" spans="2:25" s="6" customFormat="1" x14ac:dyDescent="0.25">
      <c r="B320" s="1"/>
      <c r="C320" s="1"/>
      <c r="F320" s="2"/>
      <c r="G320" s="11"/>
      <c r="H320" s="2"/>
      <c r="J320"/>
      <c r="K320"/>
      <c r="L320"/>
      <c r="M320"/>
      <c r="N320"/>
      <c r="O320"/>
      <c r="P320"/>
      <c r="Q320"/>
      <c r="R320" s="2"/>
      <c r="S320" s="2"/>
      <c r="T320"/>
      <c r="U320"/>
      <c r="V320"/>
      <c r="W320"/>
      <c r="X320"/>
      <c r="Y320"/>
    </row>
    <row r="321" spans="2:25" s="6" customFormat="1" x14ac:dyDescent="0.25">
      <c r="B321" s="1"/>
      <c r="C321" s="1"/>
      <c r="F321" s="2"/>
      <c r="G321" s="11"/>
      <c r="H321" s="2"/>
      <c r="J321"/>
      <c r="K321"/>
      <c r="L321"/>
      <c r="M321"/>
      <c r="N321"/>
      <c r="O321"/>
      <c r="P321"/>
      <c r="Q321"/>
      <c r="R321" s="2"/>
      <c r="S321" s="2"/>
      <c r="T321"/>
      <c r="U321"/>
      <c r="V321"/>
      <c r="W321"/>
      <c r="X321"/>
      <c r="Y321"/>
    </row>
    <row r="322" spans="2:25" s="6" customFormat="1" x14ac:dyDescent="0.25">
      <c r="B322" s="1"/>
      <c r="C322" s="1"/>
      <c r="F322" s="2"/>
      <c r="G322" s="11"/>
      <c r="H322" s="2"/>
      <c r="J322"/>
      <c r="K322"/>
      <c r="L322"/>
      <c r="M322"/>
      <c r="N322"/>
      <c r="O322"/>
      <c r="P322"/>
      <c r="Q322"/>
      <c r="R322" s="2"/>
      <c r="S322" s="2"/>
      <c r="T322"/>
      <c r="U322"/>
      <c r="V322"/>
      <c r="W322"/>
      <c r="X322"/>
      <c r="Y322"/>
    </row>
    <row r="323" spans="2:25" s="6" customFormat="1" x14ac:dyDescent="0.25">
      <c r="B323" s="1"/>
      <c r="C323" s="1"/>
      <c r="F323" s="2"/>
      <c r="G323" s="11"/>
      <c r="H323" s="2"/>
      <c r="J323"/>
      <c r="K323"/>
      <c r="L323"/>
      <c r="M323"/>
      <c r="N323"/>
      <c r="O323"/>
      <c r="P323"/>
      <c r="Q323"/>
      <c r="R323" s="2"/>
      <c r="S323" s="2"/>
      <c r="T323"/>
      <c r="U323"/>
      <c r="V323"/>
      <c r="W323"/>
      <c r="X323"/>
      <c r="Y323"/>
    </row>
    <row r="324" spans="2:25" s="6" customFormat="1" x14ac:dyDescent="0.25">
      <c r="B324" s="1"/>
      <c r="C324" s="1"/>
      <c r="F324" s="2"/>
      <c r="G324" s="11"/>
      <c r="H324" s="2"/>
      <c r="J324"/>
      <c r="K324"/>
      <c r="L324"/>
      <c r="M324"/>
      <c r="N324"/>
      <c r="O324"/>
      <c r="P324"/>
      <c r="Q324"/>
      <c r="R324" s="2"/>
      <c r="S324" s="2"/>
      <c r="T324"/>
      <c r="U324"/>
      <c r="V324"/>
      <c r="W324"/>
      <c r="X324"/>
      <c r="Y324"/>
    </row>
    <row r="325" spans="2:25" s="6" customFormat="1" x14ac:dyDescent="0.25">
      <c r="B325" s="1"/>
      <c r="C325" s="1"/>
      <c r="F325" s="2"/>
      <c r="G325" s="11"/>
      <c r="H325" s="2"/>
      <c r="J325"/>
      <c r="K325"/>
      <c r="L325"/>
      <c r="M325"/>
      <c r="N325"/>
      <c r="O325"/>
      <c r="P325"/>
      <c r="Q325"/>
      <c r="R325" s="2"/>
      <c r="S325" s="2"/>
      <c r="T325"/>
      <c r="U325"/>
      <c r="V325"/>
      <c r="W325"/>
      <c r="X325"/>
      <c r="Y325"/>
    </row>
    <row r="326" spans="2:25" s="6" customFormat="1" x14ac:dyDescent="0.25">
      <c r="B326" s="1"/>
      <c r="C326" s="1"/>
      <c r="F326" s="2"/>
      <c r="G326" s="11"/>
      <c r="H326" s="2"/>
      <c r="J326"/>
      <c r="K326"/>
      <c r="L326"/>
      <c r="M326"/>
      <c r="N326"/>
      <c r="O326"/>
      <c r="P326"/>
      <c r="Q326"/>
      <c r="R326" s="2"/>
      <c r="S326" s="2"/>
      <c r="T326"/>
      <c r="U326"/>
      <c r="V326"/>
      <c r="W326"/>
      <c r="X326"/>
      <c r="Y326"/>
    </row>
    <row r="327" spans="2:25" s="6" customFormat="1" x14ac:dyDescent="0.25">
      <c r="B327" s="1"/>
      <c r="C327" s="1"/>
      <c r="F327" s="2"/>
      <c r="G327" s="11"/>
      <c r="H327" s="2"/>
      <c r="J327"/>
      <c r="K327"/>
      <c r="L327"/>
      <c r="M327"/>
      <c r="N327"/>
      <c r="O327"/>
      <c r="P327"/>
      <c r="Q327"/>
      <c r="R327" s="2"/>
      <c r="S327" s="2"/>
      <c r="T327"/>
      <c r="U327"/>
      <c r="V327"/>
      <c r="W327"/>
      <c r="X327"/>
      <c r="Y327"/>
    </row>
    <row r="328" spans="2:25" s="6" customFormat="1" x14ac:dyDescent="0.25">
      <c r="B328" s="1"/>
      <c r="C328" s="1"/>
      <c r="F328" s="2"/>
      <c r="G328" s="11"/>
      <c r="H328" s="2"/>
      <c r="J328"/>
      <c r="K328"/>
      <c r="L328"/>
      <c r="M328"/>
      <c r="N328"/>
      <c r="O328"/>
      <c r="P328"/>
      <c r="Q328"/>
      <c r="R328" s="2"/>
      <c r="S328" s="2"/>
      <c r="T328"/>
      <c r="U328"/>
      <c r="V328"/>
      <c r="W328"/>
      <c r="X328"/>
      <c r="Y328"/>
    </row>
    <row r="329" spans="2:25" s="6" customFormat="1" x14ac:dyDescent="0.25">
      <c r="B329" s="1"/>
      <c r="C329" s="1"/>
      <c r="F329" s="2"/>
      <c r="G329" s="11"/>
      <c r="H329" s="2"/>
      <c r="J329"/>
      <c r="K329"/>
      <c r="L329"/>
      <c r="M329"/>
      <c r="N329"/>
      <c r="O329"/>
      <c r="P329"/>
      <c r="Q329"/>
      <c r="R329" s="2"/>
      <c r="S329" s="2"/>
      <c r="T329"/>
      <c r="U329"/>
      <c r="V329"/>
      <c r="W329"/>
      <c r="X329"/>
      <c r="Y329"/>
    </row>
    <row r="330" spans="2:25" s="6" customFormat="1" x14ac:dyDescent="0.25">
      <c r="B330" s="1"/>
      <c r="C330" s="1"/>
      <c r="F330" s="2"/>
      <c r="G330" s="11"/>
      <c r="H330" s="2"/>
      <c r="J330"/>
      <c r="K330"/>
      <c r="L330"/>
      <c r="M330"/>
      <c r="N330"/>
      <c r="O330"/>
      <c r="P330"/>
      <c r="Q330"/>
      <c r="R330" s="2"/>
      <c r="S330" s="2"/>
      <c r="T330"/>
      <c r="U330"/>
      <c r="V330"/>
      <c r="W330"/>
      <c r="X330"/>
      <c r="Y330"/>
    </row>
    <row r="331" spans="2:25" s="6" customFormat="1" x14ac:dyDescent="0.25">
      <c r="B331" s="1"/>
      <c r="C331" s="1"/>
      <c r="F331" s="2"/>
      <c r="G331" s="11"/>
      <c r="H331" s="2"/>
      <c r="J331"/>
      <c r="K331"/>
      <c r="L331"/>
      <c r="M331"/>
      <c r="N331"/>
      <c r="O331"/>
      <c r="P331"/>
      <c r="Q331"/>
      <c r="R331" s="2"/>
      <c r="S331" s="2"/>
      <c r="T331"/>
      <c r="U331"/>
      <c r="V331"/>
      <c r="W331"/>
      <c r="X331"/>
      <c r="Y331"/>
    </row>
    <row r="332" spans="2:25" s="6" customFormat="1" x14ac:dyDescent="0.25">
      <c r="B332" s="1"/>
      <c r="C332" s="1"/>
      <c r="F332" s="2"/>
      <c r="G332" s="11"/>
      <c r="H332" s="2"/>
      <c r="J332"/>
      <c r="K332"/>
      <c r="L332"/>
      <c r="M332"/>
      <c r="N332"/>
      <c r="O332"/>
      <c r="P332"/>
      <c r="Q332"/>
      <c r="R332" s="2"/>
      <c r="S332" s="2"/>
      <c r="T332"/>
      <c r="U332"/>
      <c r="V332"/>
      <c r="W332"/>
      <c r="X332"/>
      <c r="Y332"/>
    </row>
    <row r="333" spans="2:25" s="6" customFormat="1" x14ac:dyDescent="0.25">
      <c r="B333" s="1"/>
      <c r="C333" s="1"/>
      <c r="F333" s="2"/>
      <c r="G333" s="11"/>
      <c r="H333" s="2"/>
      <c r="J333"/>
      <c r="K333"/>
      <c r="L333"/>
      <c r="M333"/>
      <c r="N333"/>
      <c r="O333"/>
      <c r="P333"/>
      <c r="Q333"/>
      <c r="R333" s="2"/>
      <c r="S333" s="2"/>
      <c r="T333"/>
      <c r="U333"/>
      <c r="V333"/>
      <c r="W333"/>
      <c r="X333"/>
      <c r="Y333"/>
    </row>
    <row r="334" spans="2:25" s="6" customFormat="1" x14ac:dyDescent="0.25">
      <c r="B334" s="1"/>
      <c r="C334" s="1"/>
      <c r="F334" s="2"/>
      <c r="G334" s="11"/>
      <c r="H334" s="2"/>
      <c r="J334"/>
      <c r="K334"/>
      <c r="L334"/>
      <c r="M334"/>
      <c r="N334"/>
      <c r="O334"/>
      <c r="P334"/>
      <c r="Q334"/>
      <c r="R334" s="2"/>
      <c r="S334" s="2"/>
      <c r="T334"/>
      <c r="U334"/>
      <c r="V334"/>
      <c r="W334"/>
      <c r="X334"/>
      <c r="Y334"/>
    </row>
    <row r="335" spans="2:25" s="6" customFormat="1" x14ac:dyDescent="0.25">
      <c r="B335" s="1"/>
      <c r="C335" s="1"/>
      <c r="F335" s="2"/>
      <c r="G335" s="11"/>
      <c r="H335" s="2"/>
      <c r="J335"/>
      <c r="K335"/>
      <c r="L335"/>
      <c r="M335"/>
      <c r="N335"/>
      <c r="O335"/>
      <c r="P335"/>
      <c r="Q335"/>
      <c r="R335" s="2"/>
      <c r="S335" s="2"/>
      <c r="T335"/>
      <c r="U335"/>
      <c r="V335"/>
      <c r="W335"/>
      <c r="X335"/>
      <c r="Y335"/>
    </row>
    <row r="336" spans="2:25" s="6" customFormat="1" x14ac:dyDescent="0.25">
      <c r="B336" s="1"/>
      <c r="C336" s="1"/>
      <c r="F336" s="2"/>
      <c r="G336" s="11"/>
      <c r="H336" s="2"/>
      <c r="J336"/>
      <c r="K336"/>
      <c r="L336"/>
      <c r="M336"/>
      <c r="N336"/>
      <c r="O336"/>
      <c r="P336"/>
      <c r="Q336"/>
      <c r="R336" s="2"/>
      <c r="S336" s="2"/>
      <c r="T336"/>
      <c r="U336"/>
      <c r="V336"/>
      <c r="W336"/>
      <c r="X336"/>
      <c r="Y336"/>
    </row>
    <row r="337" spans="2:25" s="6" customFormat="1" x14ac:dyDescent="0.25">
      <c r="B337" s="1"/>
      <c r="C337" s="1"/>
      <c r="F337" s="2"/>
      <c r="G337" s="11"/>
      <c r="H337" s="2"/>
      <c r="J337"/>
      <c r="K337"/>
      <c r="L337"/>
      <c r="M337"/>
      <c r="N337"/>
      <c r="O337"/>
      <c r="P337"/>
      <c r="Q337"/>
      <c r="R337" s="2"/>
      <c r="S337" s="2"/>
      <c r="T337"/>
      <c r="U337"/>
      <c r="V337"/>
      <c r="W337"/>
      <c r="X337"/>
      <c r="Y337"/>
    </row>
    <row r="338" spans="2:25" s="6" customFormat="1" x14ac:dyDescent="0.25">
      <c r="B338" s="1"/>
      <c r="C338" s="1"/>
      <c r="F338" s="2"/>
      <c r="G338" s="11"/>
      <c r="H338" s="2"/>
      <c r="J338"/>
      <c r="K338"/>
      <c r="L338"/>
      <c r="M338"/>
      <c r="N338"/>
      <c r="O338"/>
      <c r="P338"/>
      <c r="Q338"/>
      <c r="R338" s="2"/>
      <c r="S338" s="2"/>
      <c r="T338"/>
      <c r="U338"/>
      <c r="V338"/>
      <c r="W338"/>
      <c r="X338"/>
      <c r="Y338"/>
    </row>
    <row r="339" spans="2:25" s="6" customFormat="1" x14ac:dyDescent="0.25">
      <c r="B339" s="1"/>
      <c r="C339" s="1"/>
      <c r="F339" s="2"/>
      <c r="G339" s="11"/>
      <c r="H339" s="2"/>
      <c r="J339"/>
      <c r="K339"/>
      <c r="L339"/>
      <c r="M339"/>
      <c r="N339"/>
      <c r="O339"/>
      <c r="P339"/>
      <c r="Q339"/>
      <c r="R339" s="2"/>
      <c r="S339" s="2"/>
      <c r="T339"/>
      <c r="U339"/>
      <c r="V339"/>
      <c r="W339"/>
      <c r="X339"/>
      <c r="Y339"/>
    </row>
    <row r="340" spans="2:25" s="6" customFormat="1" x14ac:dyDescent="0.25">
      <c r="B340" s="1"/>
      <c r="C340" s="1"/>
      <c r="F340" s="2"/>
      <c r="G340" s="11"/>
      <c r="H340" s="2"/>
      <c r="J340"/>
      <c r="K340"/>
      <c r="L340"/>
      <c r="M340"/>
      <c r="N340"/>
      <c r="O340"/>
      <c r="P340"/>
      <c r="Q340"/>
      <c r="R340" s="2"/>
      <c r="S340" s="2"/>
      <c r="T340"/>
      <c r="U340"/>
      <c r="V340"/>
      <c r="W340"/>
      <c r="X340"/>
      <c r="Y340"/>
    </row>
    <row r="341" spans="2:25" s="6" customFormat="1" x14ac:dyDescent="0.25">
      <c r="B341" s="1"/>
      <c r="C341" s="1"/>
      <c r="F341" s="2"/>
      <c r="G341" s="11"/>
      <c r="H341" s="2"/>
      <c r="J341"/>
      <c r="K341"/>
      <c r="L341"/>
      <c r="M341"/>
      <c r="N341"/>
      <c r="O341"/>
      <c r="P341"/>
      <c r="Q341"/>
      <c r="R341" s="2"/>
      <c r="S341" s="2"/>
      <c r="T341"/>
      <c r="U341"/>
      <c r="V341"/>
      <c r="W341"/>
      <c r="X341"/>
      <c r="Y341"/>
    </row>
    <row r="342" spans="2:25" s="6" customFormat="1" x14ac:dyDescent="0.25">
      <c r="B342" s="1"/>
      <c r="C342" s="1"/>
      <c r="F342" s="2"/>
      <c r="G342" s="11"/>
      <c r="H342" s="2"/>
      <c r="J342"/>
      <c r="K342"/>
      <c r="L342"/>
      <c r="M342"/>
      <c r="N342"/>
      <c r="O342"/>
      <c r="P342"/>
      <c r="Q342"/>
      <c r="R342" s="2"/>
      <c r="S342" s="2"/>
      <c r="T342"/>
      <c r="U342"/>
      <c r="V342"/>
      <c r="W342"/>
      <c r="X342"/>
      <c r="Y342"/>
    </row>
    <row r="343" spans="2:25" s="6" customFormat="1" x14ac:dyDescent="0.25">
      <c r="B343" s="1"/>
      <c r="C343" s="1"/>
      <c r="F343" s="2"/>
      <c r="G343" s="11"/>
      <c r="H343" s="2"/>
      <c r="J343"/>
      <c r="K343"/>
      <c r="L343"/>
      <c r="M343"/>
      <c r="N343"/>
      <c r="O343"/>
      <c r="P343"/>
      <c r="Q343"/>
      <c r="R343" s="2"/>
      <c r="S343" s="2"/>
      <c r="T343"/>
      <c r="U343"/>
      <c r="V343"/>
      <c r="W343"/>
      <c r="X343"/>
      <c r="Y343"/>
    </row>
    <row r="344" spans="2:25" s="6" customFormat="1" x14ac:dyDescent="0.25">
      <c r="B344" s="1"/>
      <c r="C344" s="1"/>
      <c r="F344" s="2"/>
      <c r="G344" s="11"/>
      <c r="H344" s="2"/>
      <c r="J344"/>
      <c r="K344"/>
      <c r="L344"/>
      <c r="M344"/>
      <c r="N344"/>
      <c r="O344"/>
      <c r="P344"/>
      <c r="Q344"/>
      <c r="R344" s="2"/>
      <c r="S344" s="2"/>
      <c r="T344"/>
      <c r="U344"/>
      <c r="V344"/>
      <c r="W344"/>
      <c r="X344"/>
      <c r="Y344"/>
    </row>
    <row r="345" spans="2:25" s="6" customFormat="1" x14ac:dyDescent="0.25">
      <c r="B345" s="1"/>
      <c r="C345" s="1"/>
      <c r="F345" s="2"/>
      <c r="G345" s="11"/>
      <c r="H345" s="2"/>
      <c r="J345"/>
      <c r="K345"/>
      <c r="L345"/>
      <c r="M345"/>
      <c r="N345"/>
      <c r="O345"/>
      <c r="P345"/>
      <c r="Q345"/>
      <c r="R345" s="2"/>
      <c r="S345" s="2"/>
      <c r="T345"/>
      <c r="U345"/>
      <c r="V345"/>
      <c r="W345"/>
      <c r="X345"/>
      <c r="Y345"/>
    </row>
    <row r="346" spans="2:25" s="6" customFormat="1" x14ac:dyDescent="0.25">
      <c r="B346" s="1"/>
      <c r="C346" s="1"/>
      <c r="F346" s="2"/>
      <c r="G346" s="11"/>
      <c r="H346" s="2"/>
      <c r="J346"/>
      <c r="K346"/>
      <c r="L346"/>
      <c r="M346"/>
      <c r="N346"/>
      <c r="O346"/>
      <c r="P346"/>
      <c r="Q346"/>
      <c r="R346" s="2"/>
      <c r="S346" s="2"/>
      <c r="T346"/>
      <c r="U346"/>
      <c r="V346"/>
      <c r="W346"/>
      <c r="X346"/>
      <c r="Y346"/>
    </row>
    <row r="347" spans="2:25" s="6" customFormat="1" x14ac:dyDescent="0.25">
      <c r="B347" s="1"/>
      <c r="C347" s="1"/>
      <c r="F347" s="2"/>
      <c r="G347" s="11"/>
      <c r="H347" s="2"/>
      <c r="J347"/>
      <c r="K347"/>
      <c r="L347"/>
      <c r="M347"/>
      <c r="N347"/>
      <c r="O347"/>
      <c r="P347"/>
      <c r="Q347"/>
      <c r="R347" s="2"/>
      <c r="S347" s="2"/>
      <c r="T347"/>
      <c r="U347"/>
      <c r="V347"/>
      <c r="W347"/>
      <c r="X347"/>
      <c r="Y347"/>
    </row>
    <row r="348" spans="2:25" s="6" customFormat="1" x14ac:dyDescent="0.25">
      <c r="B348" s="1"/>
      <c r="C348" s="1"/>
      <c r="F348" s="2"/>
      <c r="G348" s="11"/>
      <c r="H348" s="2"/>
      <c r="J348"/>
      <c r="K348"/>
      <c r="L348"/>
      <c r="M348"/>
      <c r="N348"/>
      <c r="O348"/>
      <c r="P348"/>
      <c r="Q348"/>
      <c r="R348" s="2"/>
      <c r="S348" s="2"/>
      <c r="T348"/>
      <c r="U348"/>
      <c r="V348"/>
      <c r="W348"/>
      <c r="X348"/>
      <c r="Y348"/>
    </row>
    <row r="349" spans="2:25" s="6" customFormat="1" x14ac:dyDescent="0.25">
      <c r="B349" s="1"/>
      <c r="C349" s="1"/>
      <c r="F349" s="2"/>
      <c r="G349" s="11"/>
      <c r="H349" s="2"/>
      <c r="J349"/>
      <c r="K349"/>
      <c r="L349"/>
      <c r="M349"/>
      <c r="N349"/>
      <c r="O349"/>
      <c r="P349"/>
      <c r="Q349"/>
      <c r="R349" s="2"/>
      <c r="S349" s="2"/>
      <c r="T349"/>
      <c r="U349"/>
      <c r="V349"/>
      <c r="W349"/>
      <c r="X349"/>
      <c r="Y349"/>
    </row>
    <row r="350" spans="2:25" s="6" customFormat="1" x14ac:dyDescent="0.25">
      <c r="B350" s="1"/>
      <c r="C350" s="1"/>
      <c r="F350" s="2"/>
      <c r="G350" s="11"/>
      <c r="H350" s="2"/>
      <c r="J350"/>
      <c r="K350"/>
      <c r="L350"/>
      <c r="M350"/>
      <c r="N350"/>
      <c r="O350"/>
      <c r="P350"/>
      <c r="Q350"/>
      <c r="R350" s="2"/>
      <c r="S350" s="2"/>
      <c r="T350"/>
      <c r="U350"/>
      <c r="V350"/>
      <c r="W350"/>
      <c r="X350"/>
      <c r="Y350"/>
    </row>
    <row r="351" spans="2:25" s="6" customFormat="1" x14ac:dyDescent="0.25">
      <c r="B351" s="1"/>
      <c r="C351" s="1"/>
      <c r="F351" s="2"/>
      <c r="G351" s="11"/>
      <c r="H351" s="2"/>
      <c r="J351"/>
      <c r="K351"/>
      <c r="L351"/>
      <c r="M351"/>
      <c r="N351"/>
      <c r="O351"/>
      <c r="P351"/>
      <c r="Q351"/>
      <c r="R351" s="2"/>
      <c r="S351" s="2"/>
      <c r="T351"/>
      <c r="U351"/>
      <c r="V351"/>
      <c r="W351"/>
      <c r="X351"/>
      <c r="Y351"/>
    </row>
    <row r="352" spans="2:25" s="6" customFormat="1" x14ac:dyDescent="0.25">
      <c r="B352" s="1"/>
      <c r="C352" s="1"/>
      <c r="F352" s="2"/>
      <c r="G352" s="11"/>
      <c r="H352" s="2"/>
      <c r="J352"/>
      <c r="K352"/>
      <c r="L352"/>
      <c r="M352"/>
      <c r="N352"/>
      <c r="O352"/>
      <c r="P352"/>
      <c r="Q352"/>
      <c r="R352" s="2"/>
      <c r="S352" s="2"/>
      <c r="T352"/>
      <c r="U352"/>
      <c r="V352"/>
      <c r="W352"/>
      <c r="X352"/>
      <c r="Y352"/>
    </row>
    <row r="353" spans="2:25" s="6" customFormat="1" x14ac:dyDescent="0.25">
      <c r="B353" s="1"/>
      <c r="C353" s="1"/>
      <c r="F353" s="2"/>
      <c r="G353" s="11"/>
      <c r="H353" s="2"/>
      <c r="J353"/>
      <c r="K353"/>
      <c r="L353"/>
      <c r="M353"/>
      <c r="N353"/>
      <c r="O353"/>
      <c r="P353"/>
      <c r="Q353"/>
      <c r="R353" s="2"/>
      <c r="S353" s="2"/>
      <c r="T353"/>
      <c r="U353"/>
      <c r="V353"/>
      <c r="W353"/>
      <c r="X353"/>
      <c r="Y353"/>
    </row>
    <row r="354" spans="2:25" s="6" customFormat="1" x14ac:dyDescent="0.25">
      <c r="B354" s="1"/>
      <c r="C354" s="1"/>
      <c r="F354" s="2"/>
      <c r="G354" s="11"/>
      <c r="H354" s="2"/>
      <c r="J354"/>
      <c r="K354"/>
      <c r="L354"/>
      <c r="M354"/>
      <c r="N354"/>
      <c r="O354"/>
      <c r="P354"/>
      <c r="Q354"/>
      <c r="R354" s="2"/>
      <c r="S354" s="2"/>
      <c r="T354"/>
      <c r="U354"/>
      <c r="V354"/>
      <c r="W354"/>
      <c r="X354"/>
      <c r="Y354"/>
    </row>
    <row r="355" spans="2:25" s="6" customFormat="1" x14ac:dyDescent="0.25">
      <c r="B355" s="1"/>
      <c r="C355" s="1"/>
      <c r="F355" s="2"/>
      <c r="G355" s="11"/>
      <c r="H355" s="2"/>
      <c r="J355"/>
      <c r="K355"/>
      <c r="L355"/>
      <c r="M355"/>
      <c r="N355"/>
      <c r="O355"/>
      <c r="P355"/>
      <c r="Q355"/>
      <c r="R355" s="2"/>
      <c r="S355" s="2"/>
      <c r="T355"/>
      <c r="U355"/>
      <c r="V355"/>
      <c r="W355"/>
      <c r="X355"/>
      <c r="Y355"/>
    </row>
    <row r="356" spans="2:25" s="6" customFormat="1" x14ac:dyDescent="0.25">
      <c r="B356" s="1"/>
      <c r="C356" s="1"/>
      <c r="F356" s="2"/>
      <c r="G356" s="11"/>
      <c r="H356" s="2"/>
      <c r="J356"/>
      <c r="K356"/>
      <c r="L356"/>
      <c r="M356"/>
      <c r="N356"/>
      <c r="O356"/>
      <c r="P356"/>
      <c r="Q356"/>
      <c r="R356" s="2"/>
      <c r="S356" s="2"/>
      <c r="T356"/>
      <c r="U356"/>
      <c r="V356"/>
      <c r="W356"/>
      <c r="X356"/>
      <c r="Y356"/>
    </row>
    <row r="357" spans="2:25" s="6" customFormat="1" x14ac:dyDescent="0.25">
      <c r="B357" s="1"/>
      <c r="C357" s="1"/>
      <c r="F357" s="2"/>
      <c r="G357" s="11"/>
      <c r="H357" s="2"/>
      <c r="J357"/>
      <c r="K357"/>
      <c r="L357"/>
      <c r="M357"/>
      <c r="N357"/>
      <c r="O357"/>
      <c r="P357"/>
      <c r="Q357"/>
      <c r="R357" s="2"/>
      <c r="S357" s="2"/>
      <c r="T357"/>
      <c r="U357"/>
      <c r="V357"/>
      <c r="W357"/>
      <c r="X357"/>
      <c r="Y357"/>
    </row>
    <row r="358" spans="2:25" s="6" customFormat="1" x14ac:dyDescent="0.25">
      <c r="B358" s="1"/>
      <c r="C358" s="1"/>
      <c r="F358" s="2"/>
      <c r="G358" s="11"/>
      <c r="H358" s="2"/>
      <c r="J358"/>
      <c r="K358"/>
      <c r="L358"/>
      <c r="M358"/>
      <c r="N358"/>
      <c r="O358"/>
      <c r="P358"/>
      <c r="Q358"/>
      <c r="R358" s="2"/>
      <c r="S358" s="2"/>
      <c r="T358"/>
      <c r="U358"/>
      <c r="V358"/>
      <c r="W358"/>
      <c r="X358"/>
      <c r="Y358"/>
    </row>
    <row r="359" spans="2:25" s="6" customFormat="1" x14ac:dyDescent="0.25">
      <c r="B359" s="1"/>
      <c r="C359" s="1"/>
      <c r="F359" s="2"/>
      <c r="G359" s="11"/>
      <c r="H359" s="2"/>
      <c r="J359"/>
      <c r="K359"/>
      <c r="L359"/>
      <c r="M359"/>
      <c r="N359"/>
      <c r="O359"/>
      <c r="P359"/>
      <c r="Q359"/>
      <c r="R359" s="2"/>
      <c r="S359" s="2"/>
      <c r="T359"/>
      <c r="U359"/>
      <c r="V359"/>
      <c r="W359"/>
      <c r="X359"/>
      <c r="Y359"/>
    </row>
    <row r="360" spans="2:25" s="6" customFormat="1" x14ac:dyDescent="0.25">
      <c r="B360" s="1"/>
      <c r="C360" s="1"/>
      <c r="F360" s="2"/>
      <c r="G360" s="11"/>
      <c r="H360" s="2"/>
      <c r="J360"/>
      <c r="K360"/>
      <c r="L360"/>
      <c r="M360"/>
      <c r="N360"/>
      <c r="O360"/>
      <c r="P360"/>
      <c r="Q360"/>
      <c r="R360" s="2"/>
      <c r="S360" s="2"/>
      <c r="T360"/>
      <c r="U360"/>
      <c r="V360"/>
      <c r="W360"/>
      <c r="X360"/>
      <c r="Y360"/>
    </row>
    <row r="361" spans="2:25" s="6" customFormat="1" x14ac:dyDescent="0.25">
      <c r="B361" s="1"/>
      <c r="C361" s="1"/>
      <c r="F361" s="2"/>
      <c r="G361" s="11"/>
      <c r="H361" s="2"/>
      <c r="J361"/>
      <c r="K361"/>
      <c r="L361"/>
      <c r="M361"/>
      <c r="N361"/>
      <c r="O361"/>
      <c r="P361"/>
      <c r="Q361"/>
      <c r="R361" s="2"/>
      <c r="S361" s="2"/>
      <c r="T361"/>
      <c r="U361"/>
      <c r="V361"/>
      <c r="W361"/>
      <c r="X361"/>
      <c r="Y361"/>
    </row>
    <row r="362" spans="2:25" s="6" customFormat="1" x14ac:dyDescent="0.25">
      <c r="B362" s="1"/>
      <c r="C362" s="1"/>
      <c r="F362" s="2"/>
      <c r="G362" s="11"/>
      <c r="H362" s="2"/>
      <c r="J362"/>
      <c r="K362"/>
      <c r="L362"/>
      <c r="M362"/>
      <c r="N362"/>
      <c r="O362"/>
      <c r="P362"/>
      <c r="Q362"/>
      <c r="R362" s="2"/>
      <c r="S362" s="2"/>
      <c r="T362"/>
      <c r="U362"/>
      <c r="V362"/>
      <c r="W362"/>
      <c r="X362"/>
      <c r="Y362"/>
    </row>
    <row r="363" spans="2:25" s="6" customFormat="1" x14ac:dyDescent="0.25">
      <c r="B363" s="1"/>
      <c r="C363" s="1"/>
      <c r="F363" s="2"/>
      <c r="G363" s="11"/>
      <c r="H363" s="2"/>
      <c r="J363"/>
      <c r="K363"/>
      <c r="L363"/>
      <c r="M363"/>
      <c r="N363"/>
      <c r="O363"/>
      <c r="P363"/>
      <c r="Q363"/>
      <c r="R363" s="2"/>
      <c r="S363" s="2"/>
      <c r="T363"/>
      <c r="U363"/>
      <c r="V363"/>
      <c r="W363"/>
      <c r="X363"/>
      <c r="Y363"/>
    </row>
    <row r="364" spans="2:25" s="6" customFormat="1" x14ac:dyDescent="0.25">
      <c r="B364" s="1"/>
      <c r="C364" s="1"/>
      <c r="F364" s="2"/>
      <c r="G364" s="11"/>
      <c r="H364" s="2"/>
      <c r="J364"/>
      <c r="K364"/>
      <c r="L364"/>
      <c r="M364"/>
      <c r="N364"/>
      <c r="O364"/>
      <c r="P364"/>
      <c r="Q364"/>
      <c r="R364" s="2"/>
      <c r="S364" s="2"/>
      <c r="T364"/>
      <c r="U364"/>
      <c r="V364"/>
      <c r="W364"/>
      <c r="X364"/>
      <c r="Y364"/>
    </row>
    <row r="365" spans="2:25" s="6" customFormat="1" x14ac:dyDescent="0.25">
      <c r="B365" s="1"/>
      <c r="C365" s="1"/>
      <c r="F365" s="2"/>
      <c r="G365" s="11"/>
      <c r="H365" s="2"/>
      <c r="J365"/>
      <c r="K365"/>
      <c r="L365"/>
      <c r="M365"/>
      <c r="N365"/>
      <c r="O365"/>
      <c r="P365"/>
      <c r="Q365"/>
      <c r="R365" s="2"/>
      <c r="S365" s="2"/>
      <c r="T365"/>
      <c r="U365"/>
      <c r="V365"/>
      <c r="W365"/>
      <c r="X365"/>
      <c r="Y365"/>
    </row>
    <row r="366" spans="2:25" s="6" customFormat="1" x14ac:dyDescent="0.25">
      <c r="B366" s="1"/>
      <c r="C366" s="1"/>
      <c r="F366" s="2"/>
      <c r="G366" s="11"/>
      <c r="H366" s="2"/>
      <c r="J366"/>
      <c r="K366"/>
      <c r="L366"/>
      <c r="M366"/>
      <c r="N366"/>
      <c r="O366"/>
      <c r="P366"/>
      <c r="Q366"/>
      <c r="R366" s="2"/>
      <c r="S366" s="2"/>
      <c r="T366"/>
      <c r="U366"/>
      <c r="V366"/>
      <c r="W366"/>
      <c r="X366"/>
      <c r="Y366"/>
    </row>
    <row r="367" spans="2:25" s="6" customFormat="1" x14ac:dyDescent="0.25">
      <c r="B367" s="1"/>
      <c r="C367" s="1"/>
      <c r="F367" s="2"/>
      <c r="G367" s="11"/>
      <c r="H367" s="2"/>
      <c r="J367"/>
      <c r="K367"/>
      <c r="L367"/>
      <c r="M367"/>
      <c r="N367"/>
      <c r="O367"/>
      <c r="P367"/>
      <c r="Q367"/>
      <c r="R367" s="2"/>
      <c r="S367" s="2"/>
      <c r="T367"/>
      <c r="U367"/>
      <c r="V367"/>
      <c r="W367"/>
      <c r="X367"/>
      <c r="Y367"/>
    </row>
    <row r="368" spans="2:25" s="6" customFormat="1" x14ac:dyDescent="0.25">
      <c r="B368" s="1"/>
      <c r="C368" s="1"/>
      <c r="F368" s="2"/>
      <c r="G368" s="11"/>
      <c r="H368" s="2"/>
      <c r="J368"/>
      <c r="K368"/>
      <c r="L368"/>
      <c r="M368"/>
      <c r="N368"/>
      <c r="O368"/>
      <c r="P368"/>
      <c r="Q368"/>
      <c r="R368" s="2"/>
      <c r="S368" s="2"/>
      <c r="T368"/>
      <c r="U368"/>
      <c r="V368"/>
      <c r="W368"/>
      <c r="X368"/>
      <c r="Y368"/>
    </row>
    <row r="369" spans="2:25" s="6" customFormat="1" x14ac:dyDescent="0.25">
      <c r="B369" s="1"/>
      <c r="C369" s="1"/>
      <c r="F369" s="2"/>
      <c r="G369" s="11"/>
      <c r="H369" s="2"/>
      <c r="J369"/>
      <c r="K369"/>
      <c r="L369"/>
      <c r="M369"/>
      <c r="N369"/>
      <c r="O369"/>
      <c r="P369"/>
      <c r="Q369"/>
      <c r="R369" s="2"/>
      <c r="S369" s="2"/>
      <c r="T369"/>
      <c r="U369"/>
      <c r="V369"/>
      <c r="W369"/>
      <c r="X369"/>
      <c r="Y369"/>
    </row>
    <row r="370" spans="2:25" s="6" customFormat="1" x14ac:dyDescent="0.25">
      <c r="B370" s="1"/>
      <c r="C370" s="1"/>
      <c r="F370" s="2"/>
      <c r="G370" s="11"/>
      <c r="H370" s="2"/>
      <c r="J370"/>
      <c r="K370"/>
      <c r="L370"/>
      <c r="M370"/>
      <c r="N370"/>
      <c r="O370"/>
      <c r="P370"/>
      <c r="Q370"/>
      <c r="R370" s="2"/>
      <c r="S370" s="2"/>
      <c r="T370"/>
      <c r="U370"/>
      <c r="V370"/>
      <c r="W370"/>
      <c r="X370"/>
      <c r="Y370"/>
    </row>
    <row r="371" spans="2:25" s="6" customFormat="1" x14ac:dyDescent="0.25">
      <c r="B371" s="1"/>
      <c r="C371" s="1"/>
      <c r="F371" s="2"/>
      <c r="G371" s="11"/>
      <c r="H371" s="2"/>
      <c r="J371"/>
      <c r="K371"/>
      <c r="L371"/>
      <c r="M371"/>
      <c r="N371"/>
      <c r="O371"/>
      <c r="P371"/>
      <c r="Q371"/>
      <c r="R371" s="2"/>
      <c r="S371" s="2"/>
      <c r="T371"/>
      <c r="U371"/>
      <c r="V371"/>
      <c r="W371"/>
      <c r="X371"/>
      <c r="Y371"/>
    </row>
    <row r="372" spans="2:25" s="6" customFormat="1" x14ac:dyDescent="0.25">
      <c r="B372" s="1"/>
      <c r="C372" s="1"/>
      <c r="F372" s="2"/>
      <c r="G372" s="11"/>
      <c r="H372" s="2"/>
      <c r="J372"/>
      <c r="K372"/>
      <c r="L372"/>
      <c r="M372"/>
      <c r="N372"/>
      <c r="O372"/>
      <c r="P372"/>
      <c r="Q372"/>
      <c r="R372" s="2"/>
      <c r="S372" s="2"/>
      <c r="T372"/>
      <c r="U372"/>
      <c r="V372"/>
      <c r="W372"/>
      <c r="X372"/>
      <c r="Y372"/>
    </row>
    <row r="373" spans="2:25" s="6" customFormat="1" x14ac:dyDescent="0.25">
      <c r="B373" s="1"/>
      <c r="C373" s="1"/>
      <c r="F373" s="2"/>
      <c r="G373" s="11"/>
      <c r="H373" s="2"/>
      <c r="J373"/>
      <c r="K373"/>
      <c r="L373"/>
      <c r="M373"/>
      <c r="N373"/>
      <c r="O373"/>
      <c r="P373"/>
      <c r="Q373"/>
      <c r="R373" s="2"/>
      <c r="S373" s="2"/>
      <c r="T373"/>
      <c r="U373"/>
      <c r="V373"/>
      <c r="W373"/>
      <c r="X373"/>
      <c r="Y373"/>
    </row>
    <row r="374" spans="2:25" s="6" customFormat="1" x14ac:dyDescent="0.25">
      <c r="B374" s="1"/>
      <c r="C374" s="1"/>
      <c r="F374" s="2"/>
      <c r="G374" s="11"/>
      <c r="H374" s="2"/>
      <c r="J374"/>
      <c r="K374"/>
      <c r="L374"/>
      <c r="M374"/>
      <c r="N374"/>
      <c r="O374"/>
      <c r="P374"/>
      <c r="Q374"/>
      <c r="R374" s="2"/>
      <c r="S374" s="2"/>
      <c r="T374"/>
      <c r="U374"/>
      <c r="V374"/>
      <c r="W374"/>
      <c r="X374"/>
      <c r="Y374"/>
    </row>
    <row r="375" spans="2:25" s="6" customFormat="1" x14ac:dyDescent="0.25">
      <c r="B375" s="1"/>
      <c r="C375" s="1"/>
      <c r="F375" s="2"/>
      <c r="G375" s="11"/>
      <c r="H375" s="2"/>
      <c r="J375"/>
      <c r="K375"/>
      <c r="L375"/>
      <c r="M375"/>
      <c r="N375"/>
      <c r="O375"/>
      <c r="P375"/>
      <c r="Q375"/>
      <c r="R375" s="2"/>
      <c r="S375" s="2"/>
      <c r="T375"/>
      <c r="U375"/>
      <c r="V375"/>
      <c r="W375"/>
      <c r="X375"/>
      <c r="Y375"/>
    </row>
    <row r="376" spans="2:25" s="6" customFormat="1" x14ac:dyDescent="0.25">
      <c r="B376" s="1"/>
      <c r="C376" s="1"/>
      <c r="F376" s="2"/>
      <c r="G376" s="11"/>
      <c r="H376" s="2"/>
      <c r="J376"/>
      <c r="K376"/>
      <c r="L376"/>
      <c r="M376"/>
      <c r="N376"/>
      <c r="O376"/>
      <c r="P376"/>
      <c r="Q376"/>
      <c r="R376" s="2"/>
      <c r="S376" s="2"/>
      <c r="T376"/>
      <c r="U376"/>
      <c r="V376"/>
      <c r="W376"/>
      <c r="X376"/>
      <c r="Y376"/>
    </row>
    <row r="377" spans="2:25" s="6" customFormat="1" x14ac:dyDescent="0.25">
      <c r="B377" s="1"/>
      <c r="C377" s="1"/>
      <c r="F377" s="2"/>
      <c r="G377" s="11"/>
      <c r="H377" s="2"/>
      <c r="J377"/>
      <c r="K377"/>
      <c r="L377"/>
      <c r="M377"/>
      <c r="N377"/>
      <c r="O377"/>
      <c r="P377"/>
      <c r="Q377"/>
      <c r="R377" s="2"/>
      <c r="S377" s="2"/>
      <c r="T377"/>
      <c r="U377"/>
      <c r="V377"/>
      <c r="W377"/>
      <c r="X377"/>
      <c r="Y377"/>
    </row>
    <row r="378" spans="2:25" s="6" customFormat="1" x14ac:dyDescent="0.25">
      <c r="B378" s="1"/>
      <c r="C378" s="1"/>
      <c r="F378" s="2"/>
      <c r="G378" s="11"/>
      <c r="H378" s="2"/>
      <c r="J378"/>
      <c r="K378"/>
      <c r="L378"/>
      <c r="M378"/>
      <c r="N378"/>
      <c r="O378"/>
      <c r="P378"/>
      <c r="Q378"/>
      <c r="R378" s="2"/>
      <c r="S378" s="2"/>
      <c r="T378"/>
      <c r="U378"/>
      <c r="V378"/>
      <c r="W378"/>
      <c r="X378"/>
      <c r="Y378"/>
    </row>
    <row r="379" spans="2:25" s="6" customFormat="1" x14ac:dyDescent="0.25">
      <c r="B379" s="1"/>
      <c r="C379" s="1"/>
      <c r="F379" s="2"/>
      <c r="G379" s="11"/>
      <c r="H379" s="2"/>
      <c r="J379"/>
      <c r="K379"/>
      <c r="L379"/>
      <c r="M379"/>
      <c r="N379"/>
      <c r="O379"/>
      <c r="P379"/>
      <c r="Q379"/>
      <c r="R379" s="2"/>
      <c r="S379" s="2"/>
      <c r="T379"/>
      <c r="U379"/>
      <c r="V379"/>
      <c r="W379"/>
      <c r="X379"/>
      <c r="Y379"/>
    </row>
    <row r="380" spans="2:25" s="6" customFormat="1" x14ac:dyDescent="0.25">
      <c r="B380" s="1"/>
      <c r="C380" s="1"/>
      <c r="F380" s="2"/>
      <c r="G380" s="11"/>
      <c r="H380" s="2"/>
      <c r="J380"/>
      <c r="K380"/>
      <c r="L380"/>
      <c r="M380"/>
      <c r="N380"/>
      <c r="O380"/>
      <c r="P380"/>
      <c r="Q380"/>
      <c r="R380" s="2"/>
      <c r="S380" s="2"/>
      <c r="T380"/>
      <c r="U380"/>
      <c r="V380"/>
      <c r="W380"/>
      <c r="X380"/>
      <c r="Y380"/>
    </row>
    <row r="381" spans="2:25" s="6" customFormat="1" x14ac:dyDescent="0.25">
      <c r="B381" s="1"/>
      <c r="C381" s="1"/>
      <c r="F381" s="2"/>
      <c r="G381" s="11"/>
      <c r="H381" s="2"/>
      <c r="J381"/>
      <c r="K381"/>
      <c r="L381"/>
      <c r="M381"/>
      <c r="N381"/>
      <c r="O381"/>
      <c r="P381"/>
      <c r="Q381"/>
      <c r="R381" s="2"/>
      <c r="S381" s="2"/>
      <c r="T381"/>
      <c r="U381"/>
      <c r="V381"/>
      <c r="W381"/>
      <c r="X381"/>
      <c r="Y381"/>
    </row>
    <row r="382" spans="2:25" s="6" customFormat="1" x14ac:dyDescent="0.25">
      <c r="B382" s="1"/>
      <c r="C382" s="1"/>
      <c r="F382" s="2"/>
      <c r="G382" s="11"/>
      <c r="H382" s="2"/>
      <c r="J382"/>
      <c r="K382"/>
      <c r="L382"/>
      <c r="M382"/>
      <c r="N382"/>
      <c r="O382"/>
      <c r="P382"/>
      <c r="Q382"/>
      <c r="R382" s="2"/>
      <c r="S382" s="2"/>
      <c r="T382"/>
      <c r="U382"/>
      <c r="V382"/>
      <c r="W382"/>
      <c r="X382"/>
      <c r="Y382"/>
    </row>
    <row r="383" spans="2:25" s="6" customFormat="1" x14ac:dyDescent="0.25">
      <c r="B383" s="1"/>
      <c r="C383" s="1"/>
      <c r="F383" s="2"/>
      <c r="G383" s="11"/>
      <c r="H383" s="2"/>
      <c r="J383"/>
      <c r="K383"/>
      <c r="L383"/>
      <c r="M383"/>
      <c r="N383"/>
      <c r="O383"/>
      <c r="P383"/>
      <c r="Q383"/>
      <c r="R383" s="2"/>
      <c r="S383" s="2"/>
      <c r="T383"/>
      <c r="U383"/>
      <c r="V383"/>
      <c r="W383"/>
      <c r="X383"/>
      <c r="Y383"/>
    </row>
    <row r="384" spans="2:25" s="6" customFormat="1" x14ac:dyDescent="0.25">
      <c r="B384" s="1"/>
      <c r="C384" s="1"/>
      <c r="F384" s="2"/>
      <c r="G384" s="11"/>
      <c r="H384" s="2"/>
      <c r="J384"/>
      <c r="K384"/>
      <c r="L384"/>
      <c r="M384"/>
      <c r="N384"/>
      <c r="O384"/>
      <c r="P384"/>
      <c r="Q384"/>
      <c r="R384" s="2"/>
      <c r="S384" s="2"/>
      <c r="T384"/>
      <c r="U384"/>
      <c r="V384"/>
      <c r="W384"/>
      <c r="X384"/>
      <c r="Y384"/>
    </row>
    <row r="385" spans="2:25" s="6" customFormat="1" x14ac:dyDescent="0.25">
      <c r="B385" s="1"/>
      <c r="C385" s="1"/>
      <c r="F385" s="2"/>
      <c r="G385" s="11"/>
      <c r="H385" s="2"/>
      <c r="J385"/>
      <c r="K385"/>
      <c r="L385"/>
      <c r="M385"/>
      <c r="N385"/>
      <c r="O385"/>
      <c r="P385"/>
      <c r="Q385"/>
      <c r="R385" s="2"/>
      <c r="S385" s="2"/>
      <c r="T385"/>
      <c r="U385"/>
      <c r="V385"/>
      <c r="W385"/>
      <c r="X385"/>
      <c r="Y385"/>
    </row>
    <row r="386" spans="2:25" s="6" customFormat="1" x14ac:dyDescent="0.25">
      <c r="B386" s="1"/>
      <c r="C386" s="1"/>
      <c r="F386" s="2"/>
      <c r="G386" s="11"/>
      <c r="H386" s="2"/>
      <c r="J386"/>
      <c r="K386"/>
      <c r="L386"/>
      <c r="M386"/>
      <c r="N386"/>
      <c r="O386"/>
      <c r="P386"/>
      <c r="Q386"/>
      <c r="R386" s="2"/>
      <c r="S386" s="2"/>
      <c r="T386"/>
      <c r="U386"/>
      <c r="V386"/>
      <c r="W386"/>
      <c r="X386"/>
      <c r="Y386"/>
    </row>
    <row r="387" spans="2:25" s="6" customFormat="1" x14ac:dyDescent="0.25">
      <c r="B387" s="1"/>
      <c r="C387" s="1"/>
      <c r="F387" s="2"/>
      <c r="G387" s="11"/>
      <c r="H387" s="2"/>
      <c r="J387"/>
      <c r="K387"/>
      <c r="L387"/>
      <c r="M387"/>
      <c r="N387"/>
      <c r="O387"/>
      <c r="P387"/>
      <c r="Q387"/>
      <c r="R387" s="2"/>
      <c r="S387" s="2"/>
      <c r="T387"/>
      <c r="U387"/>
      <c r="V387"/>
      <c r="W387"/>
      <c r="X387"/>
      <c r="Y387"/>
    </row>
    <row r="388" spans="2:25" s="6" customFormat="1" x14ac:dyDescent="0.25">
      <c r="B388" s="1"/>
      <c r="C388" s="1"/>
      <c r="F388" s="2"/>
      <c r="G388" s="11"/>
      <c r="H388" s="2"/>
      <c r="J388"/>
      <c r="K388"/>
      <c r="L388"/>
      <c r="M388"/>
      <c r="N388"/>
      <c r="O388"/>
      <c r="P388"/>
      <c r="Q388"/>
      <c r="R388" s="2"/>
      <c r="S388" s="2"/>
      <c r="T388"/>
      <c r="U388"/>
      <c r="V388"/>
      <c r="W388"/>
      <c r="X388"/>
      <c r="Y388"/>
    </row>
    <row r="389" spans="2:25" s="6" customFormat="1" x14ac:dyDescent="0.25">
      <c r="B389" s="1"/>
      <c r="C389" s="1"/>
      <c r="F389" s="2"/>
      <c r="G389" s="11"/>
      <c r="H389" s="2"/>
      <c r="J389"/>
      <c r="K389"/>
      <c r="L389"/>
      <c r="M389"/>
      <c r="N389"/>
      <c r="O389"/>
      <c r="P389"/>
      <c r="Q389"/>
      <c r="R389" s="2"/>
      <c r="S389" s="2"/>
      <c r="T389"/>
      <c r="U389"/>
      <c r="V389"/>
      <c r="W389"/>
      <c r="X389"/>
      <c r="Y389"/>
    </row>
    <row r="390" spans="2:25" s="6" customFormat="1" x14ac:dyDescent="0.25">
      <c r="B390" s="1"/>
      <c r="C390" s="1"/>
      <c r="F390" s="2"/>
      <c r="G390" s="11"/>
      <c r="H390" s="2"/>
      <c r="J390"/>
      <c r="K390"/>
      <c r="L390"/>
      <c r="M390"/>
      <c r="N390"/>
      <c r="O390"/>
      <c r="P390"/>
      <c r="Q390"/>
      <c r="R390" s="2"/>
      <c r="S390" s="2"/>
      <c r="T390"/>
      <c r="U390"/>
      <c r="V390"/>
      <c r="W390"/>
      <c r="X390"/>
      <c r="Y390"/>
    </row>
    <row r="391" spans="2:25" s="6" customFormat="1" x14ac:dyDescent="0.25">
      <c r="B391" s="1"/>
      <c r="C391" s="1"/>
      <c r="F391" s="2"/>
      <c r="G391" s="11"/>
      <c r="H391" s="2"/>
      <c r="J391"/>
      <c r="K391"/>
      <c r="L391"/>
      <c r="M391"/>
      <c r="N391"/>
      <c r="O391"/>
      <c r="P391"/>
      <c r="Q391"/>
      <c r="R391" s="2"/>
      <c r="S391" s="2"/>
      <c r="T391"/>
      <c r="U391"/>
      <c r="V391"/>
      <c r="W391"/>
      <c r="X391"/>
      <c r="Y391"/>
    </row>
    <row r="392" spans="2:25" s="6" customFormat="1" x14ac:dyDescent="0.25">
      <c r="B392" s="1"/>
      <c r="C392" s="1"/>
      <c r="F392" s="2"/>
      <c r="G392" s="11"/>
      <c r="H392" s="2"/>
      <c r="J392"/>
      <c r="K392"/>
      <c r="L392"/>
      <c r="M392"/>
      <c r="N392"/>
      <c r="O392"/>
      <c r="P392"/>
      <c r="Q392"/>
      <c r="R392" s="2"/>
      <c r="S392" s="2"/>
      <c r="T392"/>
      <c r="U392"/>
      <c r="V392"/>
      <c r="W392"/>
      <c r="X392"/>
      <c r="Y392"/>
    </row>
    <row r="393" spans="2:25" s="6" customFormat="1" x14ac:dyDescent="0.25">
      <c r="B393" s="1"/>
      <c r="C393" s="1"/>
      <c r="F393" s="2"/>
      <c r="G393" s="11"/>
      <c r="H393" s="2"/>
      <c r="J393"/>
      <c r="K393"/>
      <c r="L393"/>
      <c r="M393"/>
      <c r="N393"/>
      <c r="O393"/>
      <c r="P393"/>
      <c r="Q393"/>
      <c r="R393" s="2"/>
      <c r="S393" s="2"/>
      <c r="T393"/>
      <c r="U393"/>
      <c r="V393"/>
      <c r="W393"/>
      <c r="X393"/>
      <c r="Y393"/>
    </row>
    <row r="394" spans="2:25" s="6" customFormat="1" x14ac:dyDescent="0.25">
      <c r="B394" s="1"/>
      <c r="C394" s="1"/>
      <c r="F394" s="2"/>
      <c r="G394" s="11"/>
      <c r="H394" s="2"/>
      <c r="J394"/>
      <c r="K394"/>
      <c r="L394"/>
      <c r="M394"/>
      <c r="N394"/>
      <c r="O394"/>
      <c r="P394"/>
      <c r="Q394"/>
      <c r="R394" s="2"/>
      <c r="S394" s="2"/>
      <c r="T394"/>
      <c r="U394"/>
      <c r="V394"/>
      <c r="W394"/>
      <c r="X394"/>
      <c r="Y394"/>
    </row>
    <row r="395" spans="2:25" s="6" customFormat="1" x14ac:dyDescent="0.25">
      <c r="B395" s="1"/>
      <c r="C395" s="1"/>
      <c r="F395" s="2"/>
      <c r="G395" s="11"/>
      <c r="H395" s="2"/>
      <c r="J395"/>
      <c r="K395"/>
      <c r="L395"/>
      <c r="M395"/>
      <c r="N395"/>
      <c r="O395"/>
      <c r="P395"/>
      <c r="Q395"/>
      <c r="R395" s="2"/>
      <c r="S395" s="2"/>
      <c r="T395"/>
      <c r="U395"/>
      <c r="V395"/>
      <c r="W395"/>
      <c r="X395"/>
      <c r="Y395"/>
    </row>
    <row r="396" spans="2:25" s="6" customFormat="1" x14ac:dyDescent="0.25">
      <c r="B396" s="1"/>
      <c r="C396" s="1"/>
      <c r="F396" s="2"/>
      <c r="G396" s="11"/>
      <c r="H396" s="2"/>
      <c r="J396"/>
      <c r="K396"/>
      <c r="L396"/>
      <c r="M396"/>
      <c r="N396"/>
      <c r="O396"/>
      <c r="P396"/>
      <c r="Q396"/>
      <c r="R396" s="2"/>
      <c r="S396" s="2"/>
      <c r="T396"/>
      <c r="U396"/>
      <c r="V396"/>
      <c r="W396"/>
      <c r="X396"/>
      <c r="Y396"/>
    </row>
    <row r="397" spans="2:25" s="6" customFormat="1" x14ac:dyDescent="0.25">
      <c r="B397" s="1"/>
      <c r="C397" s="1"/>
      <c r="F397" s="2"/>
      <c r="G397" s="11"/>
      <c r="H397" s="2"/>
      <c r="J397"/>
      <c r="K397"/>
      <c r="L397"/>
      <c r="M397"/>
      <c r="N397"/>
      <c r="O397"/>
      <c r="P397"/>
      <c r="Q397"/>
      <c r="R397" s="2"/>
      <c r="S397" s="2"/>
      <c r="T397"/>
      <c r="U397"/>
      <c r="V397"/>
      <c r="W397"/>
      <c r="X397"/>
      <c r="Y397"/>
    </row>
    <row r="398" spans="2:25" s="6" customFormat="1" x14ac:dyDescent="0.25">
      <c r="B398" s="1"/>
      <c r="C398" s="1"/>
      <c r="F398" s="2"/>
      <c r="G398" s="11"/>
      <c r="H398" s="2"/>
      <c r="J398"/>
      <c r="K398"/>
      <c r="L398"/>
      <c r="M398"/>
      <c r="N398"/>
      <c r="O398"/>
      <c r="P398"/>
      <c r="Q398"/>
      <c r="R398" s="2"/>
      <c r="S398" s="2"/>
      <c r="T398"/>
      <c r="U398"/>
      <c r="V398"/>
      <c r="W398"/>
      <c r="X398"/>
      <c r="Y398"/>
    </row>
    <row r="399" spans="2:25" s="6" customFormat="1" x14ac:dyDescent="0.25">
      <c r="B399" s="1"/>
      <c r="C399" s="1"/>
      <c r="F399" s="2"/>
      <c r="G399" s="11"/>
      <c r="H399" s="2"/>
      <c r="J399"/>
      <c r="K399"/>
      <c r="L399"/>
      <c r="M399"/>
      <c r="N399"/>
      <c r="O399"/>
      <c r="P399"/>
      <c r="Q399"/>
      <c r="R399" s="2"/>
      <c r="S399" s="2"/>
      <c r="T399"/>
      <c r="U399"/>
      <c r="V399"/>
      <c r="W399"/>
      <c r="X399"/>
      <c r="Y399"/>
    </row>
    <row r="400" spans="2:25" s="6" customFormat="1" x14ac:dyDescent="0.25">
      <c r="B400" s="1"/>
      <c r="C400" s="1"/>
      <c r="F400" s="2"/>
      <c r="G400" s="11"/>
      <c r="H400" s="2"/>
      <c r="J400"/>
      <c r="K400"/>
      <c r="L400"/>
      <c r="M400"/>
      <c r="N400"/>
      <c r="O400"/>
      <c r="P400"/>
      <c r="Q400"/>
      <c r="R400" s="2"/>
      <c r="S400" s="2"/>
      <c r="T400"/>
      <c r="U400"/>
      <c r="V400"/>
      <c r="W400"/>
      <c r="X400"/>
      <c r="Y400"/>
    </row>
    <row r="401" spans="2:25" s="6" customFormat="1" x14ac:dyDescent="0.25">
      <c r="B401" s="1"/>
      <c r="C401" s="1"/>
      <c r="F401" s="2"/>
      <c r="G401" s="11"/>
      <c r="H401" s="2"/>
      <c r="J401"/>
      <c r="K401"/>
      <c r="L401"/>
      <c r="M401"/>
      <c r="N401"/>
      <c r="O401"/>
      <c r="P401"/>
      <c r="Q401"/>
      <c r="R401" s="2"/>
      <c r="S401" s="2"/>
      <c r="T401"/>
      <c r="U401"/>
      <c r="V401"/>
      <c r="W401"/>
      <c r="X401"/>
      <c r="Y401"/>
    </row>
    <row r="402" spans="2:25" s="6" customFormat="1" x14ac:dyDescent="0.25">
      <c r="B402" s="1"/>
      <c r="C402" s="1"/>
      <c r="F402" s="2"/>
      <c r="G402" s="11"/>
      <c r="H402" s="2"/>
      <c r="J402"/>
      <c r="K402"/>
      <c r="L402"/>
      <c r="M402"/>
      <c r="N402"/>
      <c r="O402"/>
      <c r="P402"/>
      <c r="Q402"/>
      <c r="R402" s="2"/>
      <c r="S402" s="2"/>
      <c r="T402"/>
      <c r="U402"/>
      <c r="V402"/>
      <c r="W402"/>
      <c r="X402"/>
      <c r="Y402"/>
    </row>
    <row r="403" spans="2:25" s="6" customFormat="1" x14ac:dyDescent="0.25">
      <c r="B403" s="1"/>
      <c r="C403" s="1"/>
      <c r="F403" s="2"/>
      <c r="G403" s="11"/>
      <c r="H403" s="2"/>
      <c r="J403"/>
      <c r="K403"/>
      <c r="L403"/>
      <c r="M403"/>
      <c r="N403"/>
      <c r="O403"/>
      <c r="P403"/>
      <c r="Q403"/>
      <c r="R403" s="2"/>
      <c r="S403" s="2"/>
      <c r="T403"/>
      <c r="U403"/>
      <c r="V403"/>
      <c r="W403"/>
      <c r="X403"/>
      <c r="Y403"/>
    </row>
    <row r="404" spans="2:25" s="6" customFormat="1" x14ac:dyDescent="0.25">
      <c r="B404" s="1"/>
      <c r="C404" s="1"/>
      <c r="F404" s="2"/>
      <c r="G404" s="11"/>
      <c r="H404" s="2"/>
      <c r="J404"/>
      <c r="K404"/>
      <c r="L404"/>
      <c r="M404"/>
      <c r="N404"/>
      <c r="O404"/>
      <c r="P404"/>
      <c r="Q404"/>
      <c r="R404" s="2"/>
      <c r="S404" s="2"/>
      <c r="T404"/>
      <c r="U404"/>
      <c r="V404"/>
      <c r="W404"/>
      <c r="X404"/>
      <c r="Y404"/>
    </row>
    <row r="405" spans="2:25" s="6" customFormat="1" x14ac:dyDescent="0.25">
      <c r="B405" s="1"/>
      <c r="C405" s="1"/>
      <c r="F405" s="2"/>
      <c r="G405" s="11"/>
      <c r="H405" s="2"/>
      <c r="J405"/>
      <c r="K405"/>
      <c r="L405"/>
      <c r="M405"/>
      <c r="N405"/>
      <c r="O405"/>
      <c r="P405"/>
      <c r="Q405"/>
      <c r="R405" s="2"/>
      <c r="S405" s="2"/>
      <c r="T405"/>
      <c r="U405"/>
      <c r="V405"/>
      <c r="W405"/>
      <c r="X405"/>
      <c r="Y405"/>
    </row>
    <row r="406" spans="2:25" s="6" customFormat="1" x14ac:dyDescent="0.25">
      <c r="B406" s="1"/>
      <c r="C406" s="1"/>
      <c r="F406" s="2"/>
      <c r="G406" s="11"/>
      <c r="H406" s="2"/>
      <c r="J406"/>
      <c r="K406"/>
      <c r="L406"/>
      <c r="M406"/>
      <c r="N406"/>
      <c r="O406"/>
      <c r="P406"/>
      <c r="Q406"/>
      <c r="R406" s="2"/>
      <c r="S406" s="2"/>
      <c r="T406"/>
      <c r="U406"/>
      <c r="V406"/>
      <c r="W406"/>
      <c r="X406"/>
      <c r="Y406"/>
    </row>
    <row r="407" spans="2:25" s="6" customFormat="1" x14ac:dyDescent="0.25">
      <c r="B407" s="1"/>
      <c r="C407" s="1"/>
      <c r="F407" s="2"/>
      <c r="G407" s="11"/>
      <c r="H407" s="2"/>
      <c r="J407"/>
      <c r="K407"/>
      <c r="L407"/>
      <c r="M407"/>
      <c r="N407"/>
      <c r="O407"/>
      <c r="P407"/>
      <c r="Q407"/>
      <c r="R407" s="2"/>
      <c r="S407" s="2"/>
      <c r="T407"/>
      <c r="U407"/>
      <c r="V407"/>
      <c r="W407"/>
      <c r="X407"/>
      <c r="Y407"/>
    </row>
    <row r="408" spans="2:25" s="6" customFormat="1" x14ac:dyDescent="0.25">
      <c r="B408" s="1"/>
      <c r="C408" s="1"/>
      <c r="F408" s="2"/>
      <c r="G408" s="11"/>
      <c r="H408" s="2"/>
      <c r="J408"/>
      <c r="K408"/>
      <c r="L408"/>
      <c r="M408"/>
      <c r="N408"/>
      <c r="O408"/>
      <c r="P408"/>
      <c r="Q408"/>
      <c r="R408" s="2"/>
      <c r="S408" s="2"/>
      <c r="T408"/>
      <c r="U408"/>
      <c r="V408"/>
      <c r="W408"/>
      <c r="X408"/>
      <c r="Y408"/>
    </row>
    <row r="409" spans="2:25" s="6" customFormat="1" x14ac:dyDescent="0.25">
      <c r="B409" s="1"/>
      <c r="C409" s="1"/>
      <c r="F409" s="2"/>
      <c r="G409" s="11"/>
      <c r="H409" s="2"/>
      <c r="J409"/>
      <c r="K409"/>
      <c r="L409"/>
      <c r="M409"/>
      <c r="N409"/>
      <c r="O409"/>
      <c r="P409"/>
      <c r="Q409"/>
      <c r="R409" s="2"/>
      <c r="S409" s="2"/>
      <c r="T409"/>
      <c r="U409"/>
      <c r="V409"/>
      <c r="W409"/>
      <c r="X409"/>
      <c r="Y409"/>
    </row>
    <row r="410" spans="2:25" s="6" customFormat="1" x14ac:dyDescent="0.25">
      <c r="B410" s="1"/>
      <c r="C410" s="1"/>
      <c r="F410" s="2"/>
      <c r="G410" s="11"/>
      <c r="H410" s="2"/>
      <c r="J410"/>
      <c r="K410"/>
      <c r="L410"/>
      <c r="M410"/>
      <c r="N410"/>
      <c r="O410"/>
      <c r="P410"/>
      <c r="Q410"/>
      <c r="R410" s="2"/>
      <c r="S410" s="2"/>
      <c r="T410"/>
      <c r="U410"/>
      <c r="V410"/>
      <c r="W410"/>
      <c r="X410"/>
      <c r="Y410"/>
    </row>
    <row r="411" spans="2:25" s="6" customFormat="1" x14ac:dyDescent="0.25">
      <c r="B411" s="1"/>
      <c r="C411" s="1"/>
      <c r="F411" s="2"/>
      <c r="G411" s="11"/>
      <c r="H411" s="2"/>
      <c r="J411"/>
      <c r="K411"/>
      <c r="L411"/>
      <c r="M411"/>
      <c r="N411"/>
      <c r="O411"/>
      <c r="P411"/>
      <c r="Q411"/>
      <c r="R411" s="2"/>
      <c r="S411" s="2"/>
      <c r="T411"/>
      <c r="U411"/>
      <c r="V411"/>
      <c r="W411"/>
      <c r="X411"/>
      <c r="Y411"/>
    </row>
    <row r="412" spans="2:25" s="6" customFormat="1" x14ac:dyDescent="0.25">
      <c r="B412" s="1"/>
      <c r="C412" s="1"/>
      <c r="F412" s="2"/>
      <c r="G412" s="11"/>
      <c r="H412" s="2"/>
      <c r="J412"/>
      <c r="K412"/>
      <c r="L412"/>
      <c r="M412"/>
      <c r="N412"/>
      <c r="O412"/>
      <c r="P412"/>
      <c r="Q412"/>
      <c r="R412" s="2"/>
      <c r="S412" s="2"/>
      <c r="T412"/>
      <c r="U412"/>
      <c r="V412"/>
      <c r="W412"/>
      <c r="X412"/>
      <c r="Y412"/>
    </row>
    <row r="413" spans="2:25" s="6" customFormat="1" x14ac:dyDescent="0.25">
      <c r="B413" s="1"/>
      <c r="C413" s="1"/>
      <c r="F413" s="2"/>
      <c r="G413" s="11"/>
      <c r="H413" s="2"/>
      <c r="J413"/>
      <c r="K413"/>
      <c r="L413"/>
      <c r="M413"/>
      <c r="N413"/>
      <c r="O413"/>
      <c r="P413"/>
      <c r="Q413"/>
      <c r="R413" s="2"/>
      <c r="S413" s="2"/>
      <c r="T413"/>
      <c r="U413"/>
      <c r="V413"/>
      <c r="W413"/>
      <c r="X413"/>
      <c r="Y413"/>
    </row>
    <row r="414" spans="2:25" s="6" customFormat="1" x14ac:dyDescent="0.25">
      <c r="B414" s="1"/>
      <c r="C414" s="1"/>
      <c r="F414" s="2"/>
      <c r="G414" s="11"/>
      <c r="H414" s="2"/>
      <c r="J414"/>
      <c r="K414"/>
      <c r="L414"/>
      <c r="M414"/>
      <c r="N414"/>
      <c r="O414"/>
      <c r="P414"/>
      <c r="Q414"/>
      <c r="R414" s="2"/>
      <c r="S414" s="2"/>
      <c r="T414"/>
      <c r="U414"/>
      <c r="V414"/>
      <c r="W414"/>
      <c r="X414"/>
      <c r="Y414"/>
    </row>
    <row r="415" spans="2:25" s="6" customFormat="1" x14ac:dyDescent="0.25">
      <c r="B415" s="1"/>
      <c r="C415" s="1"/>
      <c r="F415" s="2"/>
      <c r="G415" s="11"/>
      <c r="H415" s="2"/>
      <c r="J415"/>
      <c r="K415"/>
      <c r="L415"/>
      <c r="M415"/>
      <c r="N415"/>
      <c r="O415"/>
      <c r="P415"/>
      <c r="Q415"/>
      <c r="R415" s="2"/>
      <c r="S415" s="2"/>
      <c r="T415"/>
      <c r="U415"/>
      <c r="V415"/>
      <c r="W415"/>
      <c r="X415"/>
      <c r="Y415"/>
    </row>
    <row r="416" spans="2:25" s="6" customFormat="1" x14ac:dyDescent="0.25">
      <c r="B416" s="1"/>
      <c r="C416" s="1"/>
      <c r="F416" s="2"/>
      <c r="G416" s="11"/>
      <c r="H416" s="2"/>
      <c r="J416"/>
      <c r="K416"/>
      <c r="L416"/>
      <c r="M416"/>
      <c r="N416"/>
      <c r="O416"/>
      <c r="P416"/>
      <c r="Q416"/>
      <c r="R416" s="2"/>
      <c r="S416" s="2"/>
      <c r="T416"/>
      <c r="U416"/>
      <c r="V416"/>
      <c r="W416"/>
      <c r="X416"/>
      <c r="Y416"/>
    </row>
    <row r="417" spans="2:25" s="6" customFormat="1" x14ac:dyDescent="0.25">
      <c r="B417" s="1"/>
      <c r="C417" s="1"/>
      <c r="F417" s="2"/>
      <c r="G417" s="11"/>
      <c r="H417" s="2"/>
      <c r="J417"/>
      <c r="K417"/>
      <c r="L417"/>
      <c r="M417"/>
      <c r="N417"/>
      <c r="O417"/>
      <c r="P417"/>
      <c r="Q417"/>
      <c r="R417" s="2"/>
      <c r="S417" s="2"/>
      <c r="T417"/>
      <c r="U417"/>
      <c r="V417"/>
      <c r="W417"/>
      <c r="X417"/>
      <c r="Y417"/>
    </row>
    <row r="418" spans="2:25" s="6" customFormat="1" x14ac:dyDescent="0.25">
      <c r="B418" s="1"/>
      <c r="C418" s="1"/>
      <c r="F418" s="2"/>
      <c r="G418" s="11"/>
      <c r="H418" s="2"/>
      <c r="J418"/>
      <c r="K418"/>
      <c r="L418"/>
      <c r="M418"/>
      <c r="N418"/>
      <c r="O418"/>
      <c r="P418"/>
      <c r="Q418"/>
      <c r="R418" s="2"/>
      <c r="S418" s="2"/>
      <c r="T418"/>
      <c r="U418"/>
      <c r="V418"/>
      <c r="W418"/>
      <c r="X418"/>
      <c r="Y418"/>
    </row>
    <row r="419" spans="2:25" s="6" customFormat="1" x14ac:dyDescent="0.25">
      <c r="B419" s="1"/>
      <c r="C419" s="1"/>
      <c r="F419" s="2"/>
      <c r="G419" s="11"/>
      <c r="H419" s="2"/>
      <c r="J419"/>
      <c r="K419"/>
      <c r="L419"/>
      <c r="M419"/>
      <c r="N419"/>
      <c r="O419"/>
      <c r="P419"/>
      <c r="Q419"/>
      <c r="R419" s="2"/>
      <c r="S419" s="2"/>
      <c r="T419"/>
      <c r="U419"/>
      <c r="V419"/>
      <c r="W419"/>
      <c r="X419"/>
      <c r="Y419"/>
    </row>
    <row r="420" spans="2:25" s="6" customFormat="1" x14ac:dyDescent="0.25">
      <c r="B420" s="1"/>
      <c r="C420" s="1"/>
      <c r="F420" s="2"/>
      <c r="G420" s="11"/>
      <c r="H420" s="2"/>
      <c r="J420"/>
      <c r="K420"/>
      <c r="L420"/>
      <c r="M420"/>
      <c r="N420"/>
      <c r="O420"/>
      <c r="P420"/>
      <c r="Q420"/>
      <c r="R420" s="2"/>
      <c r="S420" s="2"/>
      <c r="T420"/>
      <c r="U420"/>
      <c r="V420"/>
      <c r="W420"/>
      <c r="X420"/>
      <c r="Y420"/>
    </row>
    <row r="421" spans="2:25" s="6" customFormat="1" x14ac:dyDescent="0.25">
      <c r="B421" s="1"/>
      <c r="C421" s="1"/>
      <c r="F421" s="2"/>
      <c r="G421" s="11"/>
      <c r="H421" s="2"/>
      <c r="J421"/>
      <c r="K421"/>
      <c r="L421"/>
      <c r="M421"/>
      <c r="N421"/>
      <c r="O421"/>
      <c r="P421"/>
      <c r="Q421"/>
      <c r="R421" s="2"/>
      <c r="S421" s="2"/>
      <c r="T421"/>
      <c r="U421"/>
      <c r="V421"/>
      <c r="W421"/>
      <c r="X421"/>
      <c r="Y421"/>
    </row>
    <row r="422" spans="2:25" s="6" customFormat="1" x14ac:dyDescent="0.25">
      <c r="B422" s="1"/>
      <c r="C422" s="1"/>
      <c r="F422" s="2"/>
      <c r="G422" s="11"/>
      <c r="H422" s="2"/>
      <c r="J422"/>
      <c r="K422"/>
      <c r="L422"/>
      <c r="M422"/>
      <c r="N422"/>
      <c r="O422"/>
      <c r="P422"/>
      <c r="Q422"/>
      <c r="R422" s="2"/>
      <c r="S422" s="2"/>
      <c r="T422"/>
      <c r="U422"/>
      <c r="V422"/>
      <c r="W422"/>
      <c r="X422"/>
      <c r="Y422"/>
    </row>
    <row r="423" spans="2:25" s="6" customFormat="1" x14ac:dyDescent="0.25">
      <c r="B423" s="1"/>
      <c r="C423" s="1"/>
      <c r="F423" s="2"/>
      <c r="G423" s="11"/>
      <c r="H423" s="2"/>
      <c r="J423"/>
      <c r="K423"/>
      <c r="L423"/>
      <c r="M423"/>
      <c r="N423"/>
      <c r="O423"/>
      <c r="P423"/>
      <c r="Q423"/>
      <c r="R423" s="2"/>
      <c r="S423" s="2"/>
      <c r="T423"/>
      <c r="U423"/>
      <c r="V423"/>
      <c r="W423"/>
      <c r="X423"/>
      <c r="Y423"/>
    </row>
    <row r="424" spans="2:25" s="6" customFormat="1" x14ac:dyDescent="0.25">
      <c r="B424" s="1"/>
      <c r="C424" s="1"/>
      <c r="F424" s="2"/>
      <c r="G424" s="11"/>
      <c r="H424" s="2"/>
      <c r="J424"/>
      <c r="K424"/>
      <c r="L424"/>
      <c r="M424"/>
      <c r="N424"/>
      <c r="O424"/>
      <c r="P424"/>
      <c r="Q424"/>
      <c r="R424" s="2"/>
      <c r="S424" s="2"/>
      <c r="T424"/>
      <c r="U424"/>
      <c r="V424"/>
      <c r="W424"/>
      <c r="X424"/>
      <c r="Y424"/>
    </row>
    <row r="425" spans="2:25" s="6" customFormat="1" x14ac:dyDescent="0.25">
      <c r="B425" s="1"/>
      <c r="C425" s="1"/>
      <c r="F425" s="2"/>
      <c r="G425" s="11"/>
      <c r="H425" s="2"/>
      <c r="J425"/>
      <c r="K425"/>
      <c r="L425"/>
      <c r="M425"/>
      <c r="N425"/>
      <c r="O425"/>
      <c r="P425"/>
      <c r="Q425"/>
      <c r="R425" s="2"/>
      <c r="S425" s="2"/>
      <c r="T425"/>
      <c r="U425"/>
      <c r="V425"/>
      <c r="W425"/>
      <c r="X425"/>
      <c r="Y425"/>
    </row>
    <row r="426" spans="2:25" s="6" customFormat="1" x14ac:dyDescent="0.25">
      <c r="B426" s="1"/>
      <c r="C426" s="1"/>
      <c r="F426" s="2"/>
      <c r="G426" s="11"/>
      <c r="H426" s="2"/>
      <c r="J426"/>
      <c r="K426"/>
      <c r="L426"/>
      <c r="M426"/>
      <c r="N426"/>
      <c r="O426"/>
      <c r="P426"/>
      <c r="Q426"/>
      <c r="R426" s="2"/>
      <c r="S426" s="2"/>
      <c r="T426"/>
      <c r="U426"/>
      <c r="V426"/>
      <c r="W426"/>
      <c r="X426"/>
      <c r="Y426"/>
    </row>
    <row r="427" spans="2:25" s="6" customFormat="1" x14ac:dyDescent="0.25">
      <c r="B427" s="1"/>
      <c r="C427" s="1"/>
      <c r="F427" s="2"/>
      <c r="G427" s="11"/>
      <c r="H427" s="2"/>
      <c r="J427"/>
      <c r="K427"/>
      <c r="L427"/>
      <c r="M427"/>
      <c r="N427"/>
      <c r="O427"/>
      <c r="P427"/>
      <c r="Q427"/>
      <c r="R427" s="2"/>
      <c r="S427" s="2"/>
      <c r="T427"/>
      <c r="U427"/>
      <c r="V427"/>
      <c r="W427"/>
      <c r="X427"/>
      <c r="Y427"/>
    </row>
    <row r="428" spans="2:25" s="6" customFormat="1" x14ac:dyDescent="0.25">
      <c r="B428" s="1"/>
      <c r="C428" s="1"/>
      <c r="F428" s="2"/>
      <c r="G428" s="11"/>
      <c r="H428" s="2"/>
      <c r="J428"/>
      <c r="K428"/>
      <c r="L428"/>
      <c r="M428"/>
      <c r="N428"/>
      <c r="O428"/>
      <c r="P428"/>
      <c r="Q428"/>
      <c r="R428" s="2"/>
      <c r="S428" s="2"/>
      <c r="T428"/>
      <c r="U428"/>
      <c r="V428"/>
      <c r="W428"/>
      <c r="X428"/>
      <c r="Y428"/>
    </row>
    <row r="429" spans="2:25" s="6" customFormat="1" x14ac:dyDescent="0.25">
      <c r="B429" s="1"/>
      <c r="C429" s="1"/>
      <c r="F429" s="2"/>
      <c r="G429" s="11"/>
      <c r="H429" s="2"/>
      <c r="J429"/>
      <c r="K429"/>
      <c r="L429"/>
      <c r="M429"/>
      <c r="N429"/>
      <c r="O429"/>
      <c r="P429"/>
      <c r="Q429"/>
      <c r="R429" s="2"/>
      <c r="S429" s="2"/>
      <c r="T429"/>
      <c r="U429"/>
      <c r="V429"/>
      <c r="W429"/>
      <c r="X429"/>
      <c r="Y429"/>
    </row>
    <row r="430" spans="2:25" s="6" customFormat="1" x14ac:dyDescent="0.25">
      <c r="B430" s="1"/>
      <c r="C430" s="1"/>
      <c r="F430" s="2"/>
      <c r="G430" s="11"/>
      <c r="H430" s="2"/>
      <c r="J430"/>
      <c r="K430"/>
      <c r="L430"/>
      <c r="M430"/>
      <c r="N430"/>
      <c r="O430"/>
      <c r="P430"/>
      <c r="Q430"/>
      <c r="R430" s="2"/>
      <c r="S430" s="2"/>
      <c r="T430"/>
      <c r="U430"/>
      <c r="V430"/>
      <c r="W430"/>
      <c r="X430"/>
      <c r="Y430"/>
    </row>
    <row r="431" spans="2:25" s="6" customFormat="1" x14ac:dyDescent="0.25">
      <c r="B431" s="1"/>
      <c r="C431" s="1"/>
      <c r="F431" s="2"/>
      <c r="G431" s="11"/>
      <c r="H431" s="2"/>
      <c r="J431"/>
      <c r="K431"/>
      <c r="L431"/>
      <c r="M431"/>
      <c r="N431"/>
      <c r="O431"/>
      <c r="P431"/>
      <c r="Q431"/>
      <c r="R431" s="2"/>
      <c r="S431" s="2"/>
      <c r="T431"/>
      <c r="U431"/>
      <c r="V431"/>
      <c r="W431"/>
      <c r="X431"/>
      <c r="Y431"/>
    </row>
    <row r="432" spans="2:25" s="6" customFormat="1" x14ac:dyDescent="0.25">
      <c r="B432" s="1"/>
      <c r="C432" s="1"/>
      <c r="F432" s="2"/>
      <c r="G432" s="11"/>
      <c r="H432" s="2"/>
      <c r="J432"/>
      <c r="K432"/>
      <c r="L432"/>
      <c r="M432"/>
      <c r="N432"/>
      <c r="O432"/>
      <c r="P432"/>
      <c r="Q432"/>
      <c r="R432" s="2"/>
      <c r="S432" s="2"/>
      <c r="T432"/>
      <c r="U432"/>
      <c r="V432"/>
      <c r="W432"/>
      <c r="X432"/>
      <c r="Y432"/>
    </row>
    <row r="433" spans="2:25" s="6" customFormat="1" x14ac:dyDescent="0.25">
      <c r="B433" s="1"/>
      <c r="C433" s="1"/>
      <c r="F433" s="2"/>
      <c r="G433" s="11"/>
      <c r="H433" s="2"/>
      <c r="J433"/>
      <c r="K433"/>
      <c r="L433"/>
      <c r="M433"/>
      <c r="N433"/>
      <c r="O433"/>
      <c r="P433"/>
      <c r="Q433"/>
      <c r="R433" s="2"/>
      <c r="S433" s="2"/>
      <c r="T433"/>
      <c r="U433"/>
      <c r="V433"/>
      <c r="W433"/>
      <c r="X433"/>
      <c r="Y433"/>
    </row>
    <row r="434" spans="2:25" s="6" customFormat="1" x14ac:dyDescent="0.25">
      <c r="B434" s="1"/>
      <c r="C434" s="1"/>
      <c r="F434" s="2"/>
      <c r="G434" s="11"/>
      <c r="H434" s="2"/>
      <c r="J434"/>
      <c r="K434"/>
      <c r="L434"/>
      <c r="M434"/>
      <c r="N434"/>
      <c r="O434"/>
      <c r="P434"/>
      <c r="Q434"/>
      <c r="R434" s="2"/>
      <c r="S434" s="2"/>
      <c r="T434"/>
      <c r="U434"/>
      <c r="V434"/>
      <c r="W434"/>
      <c r="X434"/>
      <c r="Y434"/>
    </row>
    <row r="435" spans="2:25" s="6" customFormat="1" x14ac:dyDescent="0.25">
      <c r="B435" s="1"/>
      <c r="C435" s="1"/>
      <c r="F435" s="2"/>
      <c r="G435" s="11"/>
      <c r="H435" s="2"/>
      <c r="J435"/>
      <c r="K435"/>
      <c r="L435"/>
      <c r="M435"/>
      <c r="N435"/>
      <c r="O435"/>
      <c r="P435"/>
      <c r="Q435"/>
      <c r="R435" s="2"/>
      <c r="S435" s="2"/>
      <c r="T435"/>
      <c r="U435"/>
      <c r="V435"/>
      <c r="W435"/>
      <c r="X435"/>
      <c r="Y435"/>
    </row>
    <row r="436" spans="2:25" s="6" customFormat="1" x14ac:dyDescent="0.25">
      <c r="B436" s="1"/>
      <c r="C436" s="1"/>
      <c r="F436" s="2"/>
      <c r="G436" s="11"/>
      <c r="H436" s="2"/>
      <c r="J436"/>
      <c r="K436"/>
      <c r="L436"/>
      <c r="M436"/>
      <c r="N436"/>
      <c r="O436"/>
      <c r="P436"/>
      <c r="Q436"/>
      <c r="R436" s="2"/>
      <c r="S436" s="2"/>
      <c r="T436"/>
      <c r="U436"/>
      <c r="V436"/>
      <c r="W436"/>
      <c r="X436"/>
      <c r="Y436"/>
    </row>
    <row r="437" spans="2:25" s="6" customFormat="1" x14ac:dyDescent="0.25">
      <c r="B437" s="1"/>
      <c r="C437" s="1"/>
      <c r="F437" s="2"/>
      <c r="G437" s="11"/>
      <c r="H437" s="2"/>
      <c r="J437"/>
      <c r="K437"/>
      <c r="L437"/>
      <c r="M437"/>
      <c r="N437"/>
      <c r="O437"/>
      <c r="P437"/>
      <c r="Q437"/>
      <c r="R437" s="2"/>
      <c r="S437" s="2"/>
      <c r="T437"/>
      <c r="U437"/>
      <c r="V437"/>
      <c r="W437"/>
      <c r="X437"/>
      <c r="Y437"/>
    </row>
    <row r="438" spans="2:25" s="6" customFormat="1" x14ac:dyDescent="0.25">
      <c r="B438" s="1"/>
      <c r="C438" s="1"/>
      <c r="F438" s="2"/>
      <c r="G438" s="11"/>
      <c r="H438" s="2"/>
      <c r="J438"/>
      <c r="K438"/>
      <c r="L438"/>
      <c r="M438"/>
      <c r="N438"/>
      <c r="O438"/>
      <c r="P438"/>
      <c r="Q438"/>
      <c r="R438" s="2"/>
      <c r="S438" s="2"/>
      <c r="T438"/>
      <c r="U438"/>
      <c r="V438"/>
      <c r="W438"/>
      <c r="X438"/>
      <c r="Y438"/>
    </row>
    <row r="439" spans="2:25" s="6" customFormat="1" x14ac:dyDescent="0.25">
      <c r="B439" s="1"/>
      <c r="C439" s="1"/>
      <c r="F439" s="2"/>
      <c r="G439" s="11"/>
      <c r="H439" s="2"/>
      <c r="J439"/>
      <c r="K439"/>
      <c r="L439"/>
      <c r="M439"/>
      <c r="N439"/>
      <c r="O439"/>
      <c r="P439"/>
      <c r="Q439"/>
      <c r="R439" s="2"/>
      <c r="S439" s="2"/>
      <c r="T439"/>
      <c r="U439"/>
      <c r="V439"/>
      <c r="W439"/>
      <c r="X439"/>
      <c r="Y439"/>
    </row>
    <row r="440" spans="2:25" s="6" customFormat="1" x14ac:dyDescent="0.25">
      <c r="B440" s="1"/>
      <c r="C440" s="1"/>
      <c r="F440" s="2"/>
      <c r="G440" s="11"/>
      <c r="H440" s="2"/>
      <c r="J440"/>
      <c r="K440"/>
      <c r="L440"/>
      <c r="M440"/>
      <c r="N440"/>
      <c r="O440"/>
      <c r="P440"/>
      <c r="Q440"/>
      <c r="R440" s="2"/>
      <c r="S440" s="2"/>
      <c r="T440"/>
      <c r="U440"/>
      <c r="V440"/>
      <c r="W440"/>
      <c r="X440"/>
      <c r="Y440"/>
    </row>
    <row r="441" spans="2:25" s="6" customFormat="1" x14ac:dyDescent="0.25">
      <c r="B441" s="1"/>
      <c r="C441" s="1"/>
      <c r="F441" s="2"/>
      <c r="G441" s="11"/>
      <c r="H441" s="2"/>
      <c r="J441"/>
      <c r="K441"/>
      <c r="L441"/>
      <c r="M441"/>
      <c r="N441"/>
      <c r="O441"/>
      <c r="P441"/>
      <c r="Q441"/>
      <c r="R441" s="2"/>
      <c r="S441" s="2"/>
      <c r="T441"/>
      <c r="U441"/>
      <c r="V441"/>
      <c r="W441"/>
      <c r="X441"/>
      <c r="Y441"/>
    </row>
    <row r="442" spans="2:25" s="6" customFormat="1" x14ac:dyDescent="0.25">
      <c r="B442" s="1"/>
      <c r="C442" s="1"/>
      <c r="F442" s="2"/>
      <c r="G442" s="11"/>
      <c r="H442" s="2"/>
      <c r="J442"/>
      <c r="K442"/>
      <c r="L442"/>
      <c r="M442"/>
      <c r="N442"/>
      <c r="O442"/>
      <c r="P442"/>
      <c r="Q442"/>
      <c r="R442" s="2"/>
      <c r="S442" s="2"/>
      <c r="T442"/>
      <c r="U442"/>
      <c r="V442"/>
      <c r="W442"/>
      <c r="X442"/>
      <c r="Y442"/>
    </row>
    <row r="443" spans="2:25" s="6" customFormat="1" x14ac:dyDescent="0.25">
      <c r="B443" s="1"/>
      <c r="C443" s="1"/>
      <c r="F443" s="2"/>
      <c r="G443" s="11"/>
      <c r="H443" s="2"/>
      <c r="J443"/>
      <c r="K443"/>
      <c r="L443"/>
      <c r="M443"/>
      <c r="N443"/>
      <c r="O443"/>
      <c r="P443"/>
      <c r="Q443"/>
      <c r="R443" s="2"/>
      <c r="S443" s="2"/>
      <c r="T443"/>
      <c r="U443"/>
      <c r="V443"/>
      <c r="W443"/>
      <c r="X443"/>
      <c r="Y443"/>
    </row>
    <row r="444" spans="2:25" s="6" customFormat="1" x14ac:dyDescent="0.25">
      <c r="B444" s="1"/>
      <c r="C444" s="1"/>
      <c r="F444" s="2"/>
      <c r="G444" s="11"/>
      <c r="H444" s="2"/>
      <c r="J444"/>
      <c r="K444"/>
      <c r="L444"/>
      <c r="M444"/>
      <c r="N444"/>
      <c r="O444"/>
      <c r="P444"/>
      <c r="Q444"/>
      <c r="R444" s="2"/>
      <c r="S444" s="2"/>
      <c r="T444"/>
      <c r="U444"/>
      <c r="V444"/>
      <c r="W444"/>
      <c r="X444"/>
      <c r="Y444"/>
    </row>
    <row r="445" spans="2:25" s="6" customFormat="1" x14ac:dyDescent="0.25">
      <c r="B445" s="1"/>
      <c r="C445" s="1"/>
      <c r="F445" s="2"/>
      <c r="G445" s="11"/>
      <c r="H445" s="2"/>
      <c r="J445"/>
      <c r="K445"/>
      <c r="L445"/>
      <c r="M445"/>
      <c r="N445"/>
      <c r="O445"/>
      <c r="P445"/>
      <c r="Q445"/>
      <c r="R445" s="2"/>
      <c r="S445" s="2"/>
      <c r="T445"/>
      <c r="U445"/>
      <c r="V445"/>
      <c r="W445"/>
      <c r="X445"/>
      <c r="Y445"/>
    </row>
    <row r="446" spans="2:25" s="6" customFormat="1" x14ac:dyDescent="0.25">
      <c r="B446" s="1"/>
      <c r="C446" s="1"/>
      <c r="F446" s="2"/>
      <c r="G446" s="11"/>
      <c r="H446" s="2"/>
      <c r="J446"/>
      <c r="K446"/>
      <c r="L446"/>
      <c r="M446"/>
      <c r="N446"/>
      <c r="O446"/>
      <c r="P446"/>
      <c r="Q446"/>
      <c r="R446" s="2"/>
      <c r="S446" s="2"/>
      <c r="T446"/>
      <c r="U446"/>
      <c r="V446"/>
      <c r="W446"/>
      <c r="X446"/>
      <c r="Y446"/>
    </row>
    <row r="447" spans="2:25" s="6" customFormat="1" x14ac:dyDescent="0.25">
      <c r="B447" s="1"/>
      <c r="C447" s="1"/>
      <c r="F447" s="2"/>
      <c r="G447" s="11"/>
      <c r="H447" s="2"/>
      <c r="J447"/>
      <c r="K447"/>
      <c r="L447"/>
      <c r="M447"/>
      <c r="N447"/>
      <c r="O447"/>
      <c r="P447"/>
      <c r="Q447"/>
      <c r="R447" s="2"/>
      <c r="S447" s="2"/>
      <c r="T447"/>
      <c r="U447"/>
      <c r="V447"/>
      <c r="W447"/>
      <c r="X447"/>
      <c r="Y447"/>
    </row>
    <row r="448" spans="2:25" s="6" customFormat="1" x14ac:dyDescent="0.25">
      <c r="B448" s="1"/>
      <c r="C448" s="1"/>
      <c r="F448" s="2"/>
      <c r="G448" s="11"/>
      <c r="H448" s="2"/>
      <c r="J448"/>
      <c r="K448"/>
      <c r="L448"/>
      <c r="M448"/>
      <c r="N448"/>
      <c r="O448"/>
      <c r="P448"/>
      <c r="Q448"/>
      <c r="R448" s="2"/>
      <c r="S448" s="2"/>
      <c r="T448"/>
      <c r="U448"/>
      <c r="V448"/>
      <c r="W448"/>
      <c r="X448"/>
      <c r="Y448"/>
    </row>
    <row r="449" spans="2:25" s="6" customFormat="1" x14ac:dyDescent="0.25">
      <c r="B449" s="1"/>
      <c r="C449" s="1"/>
      <c r="F449" s="2"/>
      <c r="G449" s="11"/>
      <c r="H449" s="2"/>
      <c r="J449"/>
      <c r="K449"/>
      <c r="L449"/>
      <c r="M449"/>
      <c r="N449"/>
      <c r="O449"/>
      <c r="P449"/>
      <c r="Q449"/>
      <c r="R449" s="2"/>
      <c r="S449" s="2"/>
      <c r="T449"/>
      <c r="U449"/>
      <c r="V449"/>
      <c r="W449"/>
      <c r="X449"/>
      <c r="Y449"/>
    </row>
    <row r="450" spans="2:25" s="6" customFormat="1" x14ac:dyDescent="0.25">
      <c r="B450" s="1"/>
      <c r="C450" s="1"/>
      <c r="F450" s="2"/>
      <c r="G450" s="11"/>
      <c r="H450" s="2"/>
      <c r="J450"/>
      <c r="K450"/>
      <c r="L450"/>
      <c r="M450"/>
      <c r="N450"/>
      <c r="O450"/>
      <c r="P450"/>
      <c r="Q450"/>
      <c r="R450" s="2"/>
      <c r="S450" s="2"/>
      <c r="T450"/>
      <c r="U450"/>
      <c r="V450"/>
      <c r="W450"/>
      <c r="X450"/>
      <c r="Y450"/>
    </row>
    <row r="451" spans="2:25" s="6" customFormat="1" x14ac:dyDescent="0.25">
      <c r="B451" s="1"/>
      <c r="C451" s="1"/>
      <c r="F451" s="2"/>
      <c r="G451" s="11"/>
      <c r="H451" s="2"/>
      <c r="J451"/>
      <c r="K451"/>
      <c r="L451"/>
      <c r="M451"/>
      <c r="N451"/>
      <c r="O451"/>
      <c r="P451"/>
      <c r="Q451"/>
      <c r="R451" s="2"/>
      <c r="S451" s="2"/>
      <c r="T451"/>
      <c r="U451"/>
      <c r="V451"/>
      <c r="W451"/>
      <c r="X451"/>
      <c r="Y451"/>
    </row>
    <row r="452" spans="2:25" s="6" customFormat="1" x14ac:dyDescent="0.25">
      <c r="B452" s="1"/>
      <c r="C452" s="1"/>
      <c r="F452" s="2"/>
      <c r="G452" s="11"/>
      <c r="H452" s="2"/>
      <c r="J452"/>
      <c r="K452"/>
      <c r="L452"/>
      <c r="M452"/>
      <c r="N452"/>
      <c r="O452"/>
      <c r="P452"/>
      <c r="Q452"/>
      <c r="R452" s="2"/>
      <c r="S452" s="2"/>
      <c r="T452"/>
      <c r="U452"/>
      <c r="V452"/>
      <c r="W452"/>
      <c r="X452"/>
      <c r="Y452"/>
    </row>
    <row r="453" spans="2:25" s="6" customFormat="1" x14ac:dyDescent="0.25">
      <c r="B453" s="1"/>
      <c r="C453" s="1"/>
      <c r="F453" s="2"/>
      <c r="G453" s="11"/>
      <c r="H453" s="2"/>
      <c r="J453"/>
      <c r="K453"/>
      <c r="L453"/>
      <c r="M453"/>
      <c r="N453"/>
      <c r="O453"/>
      <c r="P453"/>
      <c r="Q453"/>
      <c r="R453" s="2"/>
      <c r="S453" s="2"/>
      <c r="T453"/>
      <c r="U453"/>
      <c r="V453"/>
      <c r="W453"/>
      <c r="X453"/>
      <c r="Y453"/>
    </row>
    <row r="454" spans="2:25" s="6" customFormat="1" x14ac:dyDescent="0.25">
      <c r="B454" s="1"/>
      <c r="C454" s="1"/>
      <c r="F454" s="2"/>
      <c r="G454" s="11"/>
      <c r="H454" s="2"/>
      <c r="J454"/>
      <c r="K454"/>
      <c r="L454"/>
      <c r="M454"/>
      <c r="N454"/>
      <c r="O454"/>
      <c r="P454"/>
      <c r="Q454"/>
      <c r="R454" s="2"/>
      <c r="S454" s="2"/>
      <c r="T454"/>
      <c r="U454"/>
      <c r="V454"/>
      <c r="W454"/>
      <c r="X454"/>
      <c r="Y454"/>
    </row>
    <row r="455" spans="2:25" s="6" customFormat="1" x14ac:dyDescent="0.25">
      <c r="B455" s="1"/>
      <c r="C455" s="1"/>
      <c r="F455" s="2"/>
      <c r="G455" s="11"/>
      <c r="H455" s="2"/>
      <c r="J455"/>
      <c r="K455"/>
      <c r="L455"/>
      <c r="M455"/>
      <c r="N455"/>
      <c r="O455"/>
      <c r="P455"/>
      <c r="Q455"/>
      <c r="R455" s="2"/>
      <c r="S455" s="2"/>
      <c r="T455"/>
      <c r="U455"/>
      <c r="V455"/>
      <c r="W455"/>
      <c r="X455"/>
      <c r="Y455"/>
    </row>
    <row r="456" spans="2:25" s="6" customFormat="1" x14ac:dyDescent="0.25">
      <c r="B456" s="1"/>
      <c r="C456" s="1"/>
      <c r="F456" s="2"/>
      <c r="G456" s="11"/>
      <c r="H456" s="2"/>
      <c r="J456"/>
      <c r="K456"/>
      <c r="L456"/>
      <c r="M456"/>
      <c r="N456"/>
      <c r="O456"/>
      <c r="P456"/>
      <c r="Q456"/>
      <c r="R456" s="2"/>
      <c r="S456" s="2"/>
      <c r="T456"/>
      <c r="U456"/>
      <c r="V456"/>
      <c r="W456"/>
      <c r="X456"/>
      <c r="Y456"/>
    </row>
    <row r="457" spans="2:25" s="6" customFormat="1" x14ac:dyDescent="0.25">
      <c r="B457" s="1"/>
      <c r="C457" s="1"/>
      <c r="F457" s="2"/>
      <c r="G457" s="11"/>
      <c r="H457" s="2"/>
      <c r="J457"/>
      <c r="K457"/>
      <c r="L457"/>
      <c r="M457"/>
      <c r="N457"/>
      <c r="O457"/>
      <c r="P457"/>
      <c r="Q457"/>
      <c r="R457" s="2"/>
      <c r="S457" s="2"/>
      <c r="T457"/>
      <c r="U457"/>
      <c r="V457"/>
      <c r="W457"/>
      <c r="X457"/>
      <c r="Y457"/>
    </row>
    <row r="458" spans="2:25" s="6" customFormat="1" x14ac:dyDescent="0.25">
      <c r="B458" s="1"/>
      <c r="C458" s="1"/>
      <c r="F458" s="2"/>
      <c r="G458" s="11"/>
      <c r="H458" s="2"/>
      <c r="J458"/>
      <c r="K458"/>
      <c r="L458"/>
      <c r="M458"/>
      <c r="N458"/>
      <c r="O458"/>
      <c r="P458"/>
      <c r="Q458"/>
      <c r="R458" s="2"/>
      <c r="S458" s="2"/>
      <c r="T458"/>
      <c r="U458"/>
      <c r="V458"/>
      <c r="W458"/>
      <c r="X458"/>
      <c r="Y458"/>
    </row>
    <row r="459" spans="2:25" s="6" customFormat="1" x14ac:dyDescent="0.25">
      <c r="B459" s="1"/>
      <c r="C459" s="1"/>
      <c r="F459" s="2"/>
      <c r="G459" s="11"/>
      <c r="H459" s="2"/>
      <c r="J459"/>
      <c r="K459"/>
      <c r="L459"/>
      <c r="M459"/>
      <c r="N459"/>
      <c r="O459"/>
      <c r="P459"/>
      <c r="Q459"/>
      <c r="R459" s="2"/>
      <c r="S459" s="2"/>
      <c r="T459"/>
      <c r="U459"/>
      <c r="V459"/>
      <c r="W459"/>
      <c r="X459"/>
      <c r="Y459"/>
    </row>
    <row r="460" spans="2:25" s="6" customFormat="1" x14ac:dyDescent="0.25">
      <c r="B460" s="1"/>
      <c r="C460" s="1"/>
      <c r="F460" s="2"/>
      <c r="G460" s="11"/>
      <c r="H460" s="2"/>
      <c r="J460"/>
      <c r="K460"/>
      <c r="L460"/>
      <c r="M460"/>
      <c r="N460"/>
      <c r="O460"/>
      <c r="P460"/>
      <c r="Q460"/>
      <c r="R460" s="2"/>
      <c r="S460" s="2"/>
      <c r="T460"/>
      <c r="U460"/>
      <c r="V460"/>
      <c r="W460"/>
      <c r="X460"/>
      <c r="Y460"/>
    </row>
    <row r="461" spans="2:25" s="6" customFormat="1" x14ac:dyDescent="0.25">
      <c r="B461" s="1"/>
      <c r="C461" s="1"/>
      <c r="F461" s="2"/>
      <c r="G461" s="11"/>
      <c r="H461" s="2"/>
      <c r="J461"/>
      <c r="K461"/>
      <c r="L461"/>
      <c r="M461"/>
      <c r="N461"/>
      <c r="O461"/>
      <c r="P461"/>
      <c r="Q461"/>
      <c r="R461" s="2"/>
      <c r="S461" s="2"/>
      <c r="T461"/>
      <c r="U461"/>
      <c r="V461"/>
      <c r="W461"/>
      <c r="X461"/>
      <c r="Y461"/>
    </row>
    <row r="462" spans="2:25" s="6" customFormat="1" x14ac:dyDescent="0.25">
      <c r="B462" s="1"/>
      <c r="C462" s="1"/>
      <c r="F462" s="2"/>
      <c r="G462" s="11"/>
      <c r="H462" s="2"/>
      <c r="J462"/>
      <c r="K462"/>
      <c r="L462"/>
      <c r="M462"/>
      <c r="N462"/>
      <c r="O462"/>
      <c r="P462"/>
      <c r="Q462"/>
      <c r="R462" s="2"/>
      <c r="S462" s="2"/>
      <c r="T462"/>
      <c r="U462"/>
      <c r="V462"/>
      <c r="W462"/>
      <c r="X462"/>
      <c r="Y462"/>
    </row>
    <row r="463" spans="2:25" s="6" customFormat="1" x14ac:dyDescent="0.25">
      <c r="B463" s="1"/>
      <c r="C463" s="1"/>
      <c r="F463" s="2"/>
      <c r="G463" s="11"/>
      <c r="H463" s="2"/>
      <c r="J463"/>
      <c r="K463"/>
      <c r="L463"/>
      <c r="M463"/>
      <c r="N463"/>
      <c r="O463"/>
      <c r="P463"/>
      <c r="Q463"/>
      <c r="R463" s="2"/>
      <c r="S463" s="2"/>
      <c r="T463"/>
      <c r="U463"/>
      <c r="V463"/>
      <c r="W463"/>
      <c r="X463"/>
      <c r="Y463"/>
    </row>
    <row r="464" spans="2:25" s="6" customFormat="1" x14ac:dyDescent="0.25">
      <c r="B464" s="1"/>
      <c r="C464" s="1"/>
      <c r="F464" s="2"/>
      <c r="G464" s="11"/>
      <c r="H464" s="2"/>
      <c r="J464"/>
      <c r="K464"/>
      <c r="L464"/>
      <c r="M464"/>
      <c r="N464"/>
      <c r="O464"/>
      <c r="P464"/>
      <c r="Q464"/>
      <c r="R464" s="2"/>
      <c r="S464" s="2"/>
      <c r="T464"/>
      <c r="U464"/>
      <c r="V464"/>
      <c r="W464"/>
      <c r="X464"/>
      <c r="Y464"/>
    </row>
    <row r="465" spans="2:25" s="6" customFormat="1" x14ac:dyDescent="0.25">
      <c r="B465" s="1"/>
      <c r="C465" s="1"/>
      <c r="F465" s="2"/>
      <c r="G465" s="11"/>
      <c r="H465" s="2"/>
      <c r="J465"/>
      <c r="K465"/>
      <c r="L465"/>
      <c r="M465"/>
      <c r="N465"/>
      <c r="O465"/>
      <c r="P465"/>
      <c r="Q465"/>
      <c r="R465" s="2"/>
      <c r="S465" s="2"/>
      <c r="T465"/>
      <c r="U465"/>
      <c r="V465"/>
      <c r="W465"/>
      <c r="X465"/>
      <c r="Y465"/>
    </row>
    <row r="466" spans="2:25" s="6" customFormat="1" x14ac:dyDescent="0.25">
      <c r="B466" s="1"/>
      <c r="C466" s="1"/>
      <c r="F466" s="2"/>
      <c r="G466" s="11"/>
      <c r="H466" s="2"/>
      <c r="J466"/>
      <c r="K466"/>
      <c r="L466"/>
      <c r="M466"/>
      <c r="N466"/>
      <c r="O466"/>
      <c r="P466"/>
      <c r="Q466"/>
      <c r="R466" s="2"/>
      <c r="S466" s="2"/>
      <c r="T466"/>
      <c r="U466"/>
      <c r="V466"/>
      <c r="W466"/>
      <c r="X466"/>
      <c r="Y466"/>
    </row>
    <row r="467" spans="2:25" s="6" customFormat="1" x14ac:dyDescent="0.25">
      <c r="B467" s="1"/>
      <c r="C467" s="1"/>
      <c r="F467" s="2"/>
      <c r="G467" s="11"/>
      <c r="H467" s="2"/>
      <c r="J467"/>
      <c r="K467"/>
      <c r="L467"/>
      <c r="M467"/>
      <c r="N467"/>
      <c r="O467"/>
      <c r="P467"/>
      <c r="Q467"/>
      <c r="R467" s="2"/>
      <c r="S467" s="2"/>
      <c r="T467"/>
      <c r="U467"/>
      <c r="V467"/>
      <c r="W467"/>
      <c r="X467"/>
      <c r="Y467"/>
    </row>
    <row r="468" spans="2:25" s="6" customFormat="1" x14ac:dyDescent="0.25">
      <c r="B468" s="1"/>
      <c r="C468" s="1"/>
      <c r="F468" s="2"/>
      <c r="G468" s="11"/>
      <c r="H468" s="2"/>
      <c r="J468"/>
      <c r="K468"/>
      <c r="L468"/>
      <c r="M468"/>
      <c r="N468"/>
      <c r="O468"/>
      <c r="P468"/>
      <c r="Q468"/>
      <c r="R468" s="2"/>
      <c r="S468" s="2"/>
      <c r="T468"/>
      <c r="U468"/>
      <c r="V468"/>
      <c r="W468"/>
      <c r="X468"/>
      <c r="Y468"/>
    </row>
    <row r="469" spans="2:25" s="6" customFormat="1" x14ac:dyDescent="0.25">
      <c r="B469" s="1"/>
      <c r="C469" s="1"/>
      <c r="F469" s="2"/>
      <c r="G469" s="11"/>
      <c r="H469" s="2"/>
      <c r="J469"/>
      <c r="K469"/>
      <c r="L469"/>
      <c r="M469"/>
      <c r="N469"/>
      <c r="O469"/>
      <c r="P469"/>
      <c r="Q469"/>
      <c r="R469" s="2"/>
      <c r="S469" s="2"/>
      <c r="T469"/>
      <c r="U469"/>
      <c r="V469"/>
      <c r="W469"/>
      <c r="X469"/>
      <c r="Y469"/>
    </row>
    <row r="470" spans="2:25" s="6" customFormat="1" x14ac:dyDescent="0.25">
      <c r="B470" s="1"/>
      <c r="C470" s="1"/>
      <c r="F470" s="2"/>
      <c r="G470" s="11"/>
      <c r="H470" s="2"/>
      <c r="J470"/>
      <c r="K470"/>
      <c r="L470"/>
      <c r="M470"/>
      <c r="N470"/>
      <c r="O470"/>
      <c r="P470"/>
      <c r="Q470"/>
      <c r="R470" s="2"/>
      <c r="S470" s="2"/>
      <c r="T470"/>
      <c r="U470"/>
      <c r="V470"/>
      <c r="W470"/>
      <c r="X470"/>
      <c r="Y470"/>
    </row>
    <row r="471" spans="2:25" s="6" customFormat="1" x14ac:dyDescent="0.25">
      <c r="B471" s="1"/>
      <c r="C471" s="1"/>
      <c r="F471" s="2"/>
      <c r="G471" s="11"/>
      <c r="H471" s="2"/>
      <c r="J471"/>
      <c r="K471"/>
      <c r="L471"/>
      <c r="M471"/>
      <c r="N471"/>
      <c r="O471"/>
      <c r="P471"/>
      <c r="Q471"/>
      <c r="R471" s="2"/>
      <c r="S471" s="2"/>
      <c r="T471"/>
      <c r="U471"/>
      <c r="V471"/>
      <c r="W471"/>
      <c r="X471"/>
      <c r="Y471"/>
    </row>
    <row r="472" spans="2:25" s="6" customFormat="1" x14ac:dyDescent="0.25">
      <c r="B472" s="1"/>
      <c r="C472" s="1"/>
      <c r="F472" s="2"/>
      <c r="G472" s="11"/>
      <c r="H472" s="2"/>
      <c r="J472"/>
      <c r="K472"/>
      <c r="L472"/>
      <c r="M472"/>
      <c r="N472"/>
      <c r="O472"/>
      <c r="P472"/>
      <c r="Q472"/>
      <c r="R472" s="2"/>
      <c r="S472" s="2"/>
      <c r="T472"/>
      <c r="U472"/>
      <c r="V472"/>
      <c r="W472"/>
      <c r="X472"/>
      <c r="Y472"/>
    </row>
    <row r="473" spans="2:25" s="6" customFormat="1" x14ac:dyDescent="0.25">
      <c r="B473" s="1"/>
      <c r="C473" s="1"/>
      <c r="F473" s="2"/>
      <c r="G473" s="11"/>
      <c r="H473" s="2"/>
      <c r="J473"/>
      <c r="K473"/>
      <c r="L473"/>
      <c r="M473"/>
      <c r="N473"/>
      <c r="O473"/>
      <c r="P473"/>
      <c r="Q473"/>
      <c r="R473" s="2"/>
      <c r="S473" s="2"/>
      <c r="T473"/>
      <c r="U473"/>
      <c r="V473"/>
      <c r="W473"/>
      <c r="X473"/>
      <c r="Y473"/>
    </row>
    <row r="474" spans="2:25" s="6" customFormat="1" x14ac:dyDescent="0.25">
      <c r="B474" s="1"/>
      <c r="C474" s="1"/>
      <c r="F474" s="2"/>
      <c r="G474" s="11"/>
      <c r="H474" s="2"/>
      <c r="J474"/>
      <c r="K474"/>
      <c r="L474"/>
      <c r="M474"/>
      <c r="N474"/>
      <c r="O474"/>
      <c r="P474"/>
      <c r="Q474"/>
      <c r="R474" s="2"/>
      <c r="S474" s="2"/>
      <c r="T474"/>
      <c r="U474"/>
      <c r="V474"/>
      <c r="W474"/>
      <c r="X474"/>
      <c r="Y474"/>
    </row>
    <row r="475" spans="2:25" s="6" customFormat="1" x14ac:dyDescent="0.25">
      <c r="B475" s="1"/>
      <c r="C475" s="1"/>
      <c r="F475" s="2"/>
      <c r="G475" s="11"/>
      <c r="H475" s="2"/>
      <c r="J475"/>
      <c r="K475"/>
      <c r="L475"/>
      <c r="M475"/>
      <c r="N475"/>
      <c r="O475"/>
      <c r="P475"/>
      <c r="Q475"/>
      <c r="R475" s="2"/>
      <c r="S475" s="2"/>
      <c r="T475"/>
      <c r="U475"/>
      <c r="V475"/>
      <c r="W475"/>
      <c r="X475"/>
      <c r="Y475"/>
    </row>
    <row r="476" spans="2:25" s="6" customFormat="1" x14ac:dyDescent="0.25">
      <c r="B476" s="1"/>
      <c r="C476" s="1"/>
      <c r="F476" s="2"/>
      <c r="G476" s="11"/>
      <c r="H476" s="2"/>
      <c r="J476"/>
      <c r="K476"/>
      <c r="L476"/>
      <c r="M476"/>
      <c r="N476"/>
      <c r="O476"/>
      <c r="P476"/>
      <c r="Q476"/>
      <c r="R476" s="2"/>
      <c r="S476" s="2"/>
      <c r="T476"/>
      <c r="U476"/>
      <c r="V476"/>
      <c r="W476"/>
      <c r="X476"/>
      <c r="Y476"/>
    </row>
    <row r="477" spans="2:25" s="6" customFormat="1" x14ac:dyDescent="0.25">
      <c r="B477" s="1"/>
      <c r="C477" s="1"/>
      <c r="F477" s="2"/>
      <c r="G477" s="11"/>
      <c r="H477" s="2"/>
      <c r="J477"/>
      <c r="K477"/>
      <c r="L477"/>
      <c r="M477"/>
      <c r="N477"/>
      <c r="O477"/>
      <c r="P477"/>
      <c r="Q477"/>
      <c r="R477" s="2"/>
      <c r="S477" s="2"/>
      <c r="T477"/>
      <c r="U477"/>
      <c r="V477"/>
      <c r="W477"/>
      <c r="X477"/>
      <c r="Y477"/>
    </row>
    <row r="478" spans="2:25" s="6" customFormat="1" x14ac:dyDescent="0.25">
      <c r="B478" s="1"/>
      <c r="C478" s="1"/>
      <c r="F478" s="2"/>
      <c r="G478" s="11"/>
      <c r="H478" s="2"/>
      <c r="J478"/>
      <c r="K478"/>
      <c r="L478"/>
      <c r="M478"/>
      <c r="N478"/>
      <c r="O478"/>
      <c r="P478"/>
      <c r="Q478"/>
      <c r="R478" s="2"/>
      <c r="S478" s="2"/>
      <c r="T478"/>
      <c r="U478"/>
      <c r="V478"/>
      <c r="W478"/>
      <c r="X478"/>
      <c r="Y478"/>
    </row>
    <row r="479" spans="2:25" s="6" customFormat="1" x14ac:dyDescent="0.25">
      <c r="B479" s="1"/>
      <c r="C479" s="1"/>
      <c r="F479" s="2"/>
      <c r="G479" s="11"/>
      <c r="H479" s="2"/>
      <c r="J479"/>
      <c r="K479"/>
      <c r="L479"/>
      <c r="M479"/>
      <c r="N479"/>
      <c r="O479"/>
      <c r="P479"/>
      <c r="Q479"/>
      <c r="R479" s="2"/>
      <c r="S479" s="2"/>
      <c r="T479"/>
      <c r="U479"/>
      <c r="V479"/>
      <c r="W479"/>
      <c r="X479"/>
      <c r="Y479"/>
    </row>
    <row r="480" spans="2:25" s="6" customFormat="1" x14ac:dyDescent="0.25">
      <c r="B480" s="1"/>
      <c r="C480" s="1"/>
      <c r="F480" s="2"/>
      <c r="G480" s="11"/>
      <c r="H480" s="2"/>
      <c r="J480"/>
      <c r="K480"/>
      <c r="L480"/>
      <c r="M480"/>
      <c r="N480"/>
      <c r="O480"/>
      <c r="P480"/>
      <c r="Q480"/>
      <c r="R480" s="2"/>
      <c r="S480" s="2"/>
      <c r="T480"/>
      <c r="U480"/>
      <c r="V480"/>
      <c r="W480"/>
      <c r="X480"/>
      <c r="Y480"/>
    </row>
    <row r="481" spans="2:25" s="6" customFormat="1" x14ac:dyDescent="0.25">
      <c r="B481" s="1"/>
      <c r="C481" s="1"/>
      <c r="F481" s="2"/>
      <c r="G481" s="11"/>
      <c r="H481" s="2"/>
      <c r="J481"/>
      <c r="K481"/>
      <c r="L481"/>
      <c r="M481"/>
      <c r="N481"/>
      <c r="O481"/>
      <c r="P481"/>
      <c r="Q481"/>
      <c r="R481" s="2"/>
      <c r="S481" s="2"/>
      <c r="T481"/>
      <c r="U481"/>
      <c r="V481"/>
      <c r="W481"/>
      <c r="X481"/>
      <c r="Y481"/>
    </row>
    <row r="482" spans="2:25" s="6" customFormat="1" x14ac:dyDescent="0.25">
      <c r="B482" s="1"/>
      <c r="C482" s="1"/>
      <c r="F482" s="2"/>
      <c r="G482" s="11"/>
      <c r="H482" s="2"/>
      <c r="J482"/>
      <c r="K482"/>
      <c r="L482"/>
      <c r="M482"/>
      <c r="N482"/>
      <c r="O482"/>
      <c r="P482"/>
      <c r="Q482"/>
      <c r="R482" s="2"/>
      <c r="S482" s="2"/>
      <c r="T482"/>
      <c r="U482"/>
      <c r="V482"/>
      <c r="W482"/>
      <c r="X482"/>
      <c r="Y482"/>
    </row>
    <row r="483" spans="2:25" s="6" customFormat="1" x14ac:dyDescent="0.25">
      <c r="B483" s="1"/>
      <c r="C483" s="1"/>
      <c r="F483" s="2"/>
      <c r="G483" s="11"/>
      <c r="H483" s="2"/>
      <c r="J483"/>
      <c r="K483"/>
      <c r="L483"/>
      <c r="M483"/>
      <c r="N483"/>
      <c r="O483"/>
      <c r="P483"/>
      <c r="Q483"/>
      <c r="R483" s="2"/>
      <c r="S483" s="2"/>
      <c r="T483"/>
      <c r="U483"/>
      <c r="V483"/>
      <c r="W483"/>
      <c r="X483"/>
      <c r="Y483"/>
    </row>
    <row r="484" spans="2:25" s="6" customFormat="1" x14ac:dyDescent="0.25">
      <c r="B484" s="1"/>
      <c r="C484" s="1"/>
      <c r="F484" s="2"/>
      <c r="G484" s="11"/>
      <c r="H484" s="2"/>
      <c r="J484"/>
      <c r="K484"/>
      <c r="L484"/>
      <c r="M484"/>
      <c r="N484"/>
      <c r="O484"/>
      <c r="P484"/>
      <c r="Q484"/>
      <c r="R484" s="2"/>
      <c r="S484" s="2"/>
      <c r="T484"/>
      <c r="U484"/>
      <c r="V484"/>
      <c r="W484"/>
      <c r="X484"/>
      <c r="Y484"/>
    </row>
    <row r="485" spans="2:25" s="6" customFormat="1" x14ac:dyDescent="0.25">
      <c r="B485" s="1"/>
      <c r="C485" s="1"/>
      <c r="F485" s="2"/>
      <c r="G485" s="11"/>
      <c r="H485" s="2"/>
      <c r="J485"/>
      <c r="K485"/>
      <c r="L485"/>
      <c r="M485"/>
      <c r="N485"/>
      <c r="O485"/>
      <c r="P485"/>
      <c r="Q485"/>
      <c r="R485" s="2"/>
      <c r="S485" s="2"/>
      <c r="T485"/>
      <c r="U485"/>
      <c r="V485"/>
      <c r="W485"/>
      <c r="X485"/>
      <c r="Y485"/>
    </row>
    <row r="486" spans="2:25" s="6" customFormat="1" x14ac:dyDescent="0.25">
      <c r="B486" s="1"/>
      <c r="C486" s="1"/>
      <c r="F486" s="2"/>
      <c r="G486" s="11"/>
      <c r="H486" s="2"/>
      <c r="J486"/>
      <c r="K486"/>
      <c r="L486"/>
      <c r="M486"/>
      <c r="N486"/>
      <c r="O486"/>
      <c r="P486"/>
      <c r="Q486"/>
      <c r="R486" s="2"/>
      <c r="S486" s="2"/>
      <c r="T486"/>
      <c r="U486"/>
      <c r="V486"/>
      <c r="W486"/>
      <c r="X486"/>
      <c r="Y486"/>
    </row>
    <row r="487" spans="2:25" s="6" customFormat="1" x14ac:dyDescent="0.25">
      <c r="B487" s="1"/>
      <c r="C487" s="1"/>
      <c r="F487" s="2"/>
      <c r="G487" s="11"/>
      <c r="H487" s="2"/>
      <c r="J487"/>
      <c r="K487"/>
      <c r="L487"/>
      <c r="M487"/>
      <c r="N487"/>
      <c r="O487"/>
      <c r="P487"/>
      <c r="Q487"/>
      <c r="R487" s="2"/>
      <c r="S487" s="2"/>
      <c r="T487"/>
      <c r="U487"/>
      <c r="V487"/>
      <c r="W487"/>
      <c r="X487"/>
      <c r="Y487"/>
    </row>
    <row r="488" spans="2:25" s="6" customFormat="1" x14ac:dyDescent="0.25">
      <c r="B488" s="1"/>
      <c r="C488" s="1"/>
      <c r="F488" s="2"/>
      <c r="G488" s="11"/>
      <c r="H488" s="2"/>
      <c r="J488"/>
      <c r="K488"/>
      <c r="L488"/>
      <c r="M488"/>
      <c r="N488"/>
      <c r="O488"/>
      <c r="P488"/>
      <c r="Q488"/>
      <c r="R488" s="2"/>
      <c r="S488" s="2"/>
      <c r="T488"/>
      <c r="U488"/>
      <c r="V488"/>
      <c r="W488"/>
      <c r="X488"/>
      <c r="Y488"/>
    </row>
    <row r="489" spans="2:25" s="6" customFormat="1" x14ac:dyDescent="0.25">
      <c r="B489" s="1"/>
      <c r="C489" s="1"/>
      <c r="F489" s="2"/>
      <c r="G489" s="11"/>
      <c r="H489" s="2"/>
      <c r="J489"/>
      <c r="K489"/>
      <c r="L489"/>
      <c r="M489"/>
      <c r="N489"/>
      <c r="O489"/>
      <c r="P489"/>
      <c r="Q489"/>
      <c r="R489" s="2"/>
      <c r="S489" s="2"/>
      <c r="T489"/>
      <c r="U489"/>
      <c r="V489"/>
      <c r="W489"/>
      <c r="X489"/>
      <c r="Y489"/>
    </row>
    <row r="490" spans="2:25" s="6" customFormat="1" x14ac:dyDescent="0.25">
      <c r="B490" s="1"/>
      <c r="C490" s="1"/>
      <c r="F490" s="2"/>
      <c r="G490" s="11"/>
      <c r="H490" s="2"/>
      <c r="J490"/>
      <c r="K490"/>
      <c r="L490"/>
      <c r="M490"/>
      <c r="N490"/>
      <c r="O490"/>
      <c r="P490"/>
      <c r="Q490"/>
      <c r="R490" s="2"/>
      <c r="S490" s="2"/>
      <c r="T490"/>
      <c r="U490"/>
      <c r="V490"/>
      <c r="W490"/>
      <c r="X490"/>
      <c r="Y490"/>
    </row>
    <row r="491" spans="2:25" s="6" customFormat="1" x14ac:dyDescent="0.25">
      <c r="B491" s="1"/>
      <c r="C491" s="1"/>
      <c r="F491" s="2"/>
      <c r="G491" s="11"/>
      <c r="H491" s="2"/>
      <c r="J491"/>
      <c r="K491"/>
      <c r="L491"/>
      <c r="M491"/>
      <c r="N491"/>
      <c r="O491"/>
      <c r="P491"/>
      <c r="Q491"/>
      <c r="R491" s="2"/>
      <c r="S491" s="2"/>
      <c r="T491"/>
      <c r="U491"/>
      <c r="V491"/>
      <c r="W491"/>
      <c r="X491"/>
      <c r="Y491"/>
    </row>
    <row r="492" spans="2:25" s="6" customFormat="1" x14ac:dyDescent="0.25">
      <c r="B492" s="1"/>
      <c r="C492" s="1"/>
      <c r="F492" s="2"/>
      <c r="G492" s="11"/>
      <c r="H492" s="2"/>
      <c r="J492"/>
      <c r="K492"/>
      <c r="L492"/>
      <c r="M492"/>
      <c r="N492"/>
      <c r="O492"/>
      <c r="P492"/>
      <c r="Q492"/>
      <c r="R492" s="2"/>
      <c r="S492" s="2"/>
      <c r="T492"/>
      <c r="U492"/>
      <c r="V492"/>
      <c r="W492"/>
      <c r="X492"/>
      <c r="Y492"/>
    </row>
    <row r="493" spans="2:25" s="6" customFormat="1" x14ac:dyDescent="0.25">
      <c r="B493" s="1"/>
      <c r="C493" s="1"/>
      <c r="F493" s="2"/>
      <c r="G493" s="11"/>
      <c r="H493" s="2"/>
      <c r="J493"/>
      <c r="K493"/>
      <c r="L493"/>
      <c r="M493"/>
      <c r="N493"/>
      <c r="O493"/>
      <c r="P493"/>
      <c r="Q493"/>
      <c r="R493" s="2"/>
      <c r="S493" s="2"/>
      <c r="T493"/>
      <c r="U493"/>
      <c r="V493"/>
      <c r="W493"/>
      <c r="X493"/>
      <c r="Y493"/>
    </row>
    <row r="494" spans="2:25" s="6" customFormat="1" x14ac:dyDescent="0.25">
      <c r="B494" s="1"/>
      <c r="C494" s="1"/>
      <c r="F494" s="2"/>
      <c r="G494" s="11"/>
      <c r="H494" s="2"/>
      <c r="J494"/>
      <c r="K494"/>
      <c r="L494"/>
      <c r="M494"/>
      <c r="N494"/>
      <c r="O494"/>
      <c r="P494"/>
      <c r="Q494"/>
      <c r="R494" s="2"/>
      <c r="S494" s="2"/>
      <c r="T494"/>
      <c r="U494"/>
      <c r="V494"/>
      <c r="W494"/>
      <c r="X494"/>
      <c r="Y494"/>
    </row>
    <row r="495" spans="2:25" s="6" customFormat="1" x14ac:dyDescent="0.25">
      <c r="B495" s="1"/>
      <c r="C495" s="1"/>
      <c r="F495" s="2"/>
      <c r="G495" s="11"/>
      <c r="H495" s="2"/>
      <c r="J495"/>
      <c r="K495"/>
      <c r="L495"/>
      <c r="M495"/>
      <c r="N495"/>
      <c r="O495"/>
      <c r="P495"/>
      <c r="Q495"/>
      <c r="R495" s="2"/>
      <c r="S495" s="2"/>
      <c r="T495"/>
      <c r="U495"/>
      <c r="V495"/>
      <c r="W495"/>
      <c r="X495"/>
      <c r="Y495"/>
    </row>
    <row r="496" spans="2:25" s="6" customFormat="1" x14ac:dyDescent="0.25">
      <c r="B496" s="1"/>
      <c r="C496" s="1"/>
      <c r="F496" s="2"/>
      <c r="G496" s="11"/>
      <c r="H496" s="2"/>
      <c r="J496"/>
      <c r="K496"/>
      <c r="L496"/>
      <c r="M496"/>
      <c r="N496"/>
      <c r="O496"/>
      <c r="P496"/>
      <c r="Q496"/>
      <c r="R496" s="2"/>
      <c r="S496" s="2"/>
      <c r="T496"/>
      <c r="U496"/>
      <c r="V496"/>
      <c r="W496"/>
      <c r="X496"/>
      <c r="Y496"/>
    </row>
    <row r="497" spans="2:25" s="6" customFormat="1" x14ac:dyDescent="0.25">
      <c r="B497" s="1"/>
      <c r="C497" s="1"/>
      <c r="F497" s="2"/>
      <c r="G497" s="11"/>
      <c r="H497" s="2"/>
      <c r="J497"/>
      <c r="K497"/>
      <c r="L497"/>
      <c r="M497"/>
      <c r="N497"/>
      <c r="O497"/>
      <c r="P497"/>
      <c r="Q497"/>
      <c r="R497" s="2"/>
      <c r="S497" s="2"/>
      <c r="T497"/>
      <c r="U497"/>
      <c r="V497"/>
      <c r="W497"/>
      <c r="X497"/>
      <c r="Y497"/>
    </row>
    <row r="498" spans="2:25" s="6" customFormat="1" x14ac:dyDescent="0.25">
      <c r="B498" s="1"/>
      <c r="C498" s="1"/>
      <c r="F498" s="2"/>
      <c r="G498" s="11"/>
      <c r="H498" s="2"/>
      <c r="J498"/>
      <c r="K498"/>
      <c r="L498"/>
      <c r="M498"/>
      <c r="N498"/>
      <c r="O498"/>
      <c r="P498"/>
      <c r="Q498"/>
      <c r="R498" s="2"/>
      <c r="S498" s="2"/>
      <c r="T498"/>
      <c r="U498"/>
      <c r="V498"/>
      <c r="W498"/>
      <c r="X498"/>
      <c r="Y498"/>
    </row>
    <row r="499" spans="2:25" s="6" customFormat="1" x14ac:dyDescent="0.25">
      <c r="B499" s="1"/>
      <c r="C499" s="1"/>
      <c r="F499" s="2"/>
      <c r="G499" s="11"/>
      <c r="H499" s="2"/>
      <c r="J499"/>
      <c r="K499"/>
      <c r="L499"/>
      <c r="M499"/>
      <c r="N499"/>
      <c r="O499"/>
      <c r="P499"/>
      <c r="Q499"/>
      <c r="R499" s="2"/>
      <c r="S499" s="2"/>
      <c r="T499"/>
      <c r="U499"/>
      <c r="V499"/>
      <c r="W499"/>
      <c r="X499"/>
      <c r="Y499"/>
    </row>
    <row r="500" spans="2:25" s="6" customFormat="1" x14ac:dyDescent="0.25">
      <c r="B500" s="1"/>
      <c r="C500" s="1"/>
      <c r="F500" s="2"/>
      <c r="G500" s="11"/>
      <c r="H500" s="2"/>
      <c r="J500"/>
      <c r="K500"/>
      <c r="L500"/>
      <c r="M500"/>
      <c r="N500"/>
      <c r="O500"/>
      <c r="P500"/>
      <c r="Q500"/>
      <c r="R500" s="2"/>
      <c r="S500" s="2"/>
      <c r="T500"/>
      <c r="U500"/>
      <c r="V500"/>
      <c r="W500"/>
      <c r="X500"/>
      <c r="Y500"/>
    </row>
    <row r="501" spans="2:25" s="6" customFormat="1" x14ac:dyDescent="0.25">
      <c r="B501" s="1"/>
      <c r="C501" s="1"/>
      <c r="F501" s="2"/>
      <c r="G501" s="11"/>
      <c r="H501" s="2"/>
      <c r="J501"/>
      <c r="K501"/>
      <c r="L501"/>
      <c r="M501"/>
      <c r="N501"/>
      <c r="O501"/>
      <c r="P501"/>
      <c r="Q501"/>
      <c r="R501" s="2"/>
      <c r="S501" s="2"/>
      <c r="T501"/>
      <c r="U501"/>
      <c r="V501"/>
      <c r="W501"/>
      <c r="X501"/>
      <c r="Y501"/>
    </row>
    <row r="502" spans="2:25" s="6" customFormat="1" x14ac:dyDescent="0.25">
      <c r="B502" s="1"/>
      <c r="C502" s="1"/>
      <c r="F502" s="2"/>
      <c r="G502" s="11"/>
      <c r="H502" s="2"/>
      <c r="J502"/>
      <c r="K502"/>
      <c r="L502"/>
      <c r="M502"/>
      <c r="N502"/>
      <c r="O502"/>
      <c r="P502"/>
      <c r="Q502"/>
      <c r="R502" s="2"/>
      <c r="S502" s="2"/>
      <c r="T502"/>
      <c r="U502"/>
      <c r="V502"/>
      <c r="W502"/>
      <c r="X502"/>
      <c r="Y502"/>
    </row>
    <row r="503" spans="2:25" s="6" customFormat="1" x14ac:dyDescent="0.25">
      <c r="B503" s="1"/>
      <c r="C503" s="1"/>
      <c r="F503" s="2"/>
      <c r="G503" s="11"/>
      <c r="H503" s="2"/>
      <c r="J503"/>
      <c r="K503"/>
      <c r="L503"/>
      <c r="M503"/>
      <c r="N503"/>
      <c r="O503"/>
      <c r="P503"/>
      <c r="Q503"/>
      <c r="R503" s="2"/>
      <c r="S503" s="2"/>
      <c r="T503"/>
      <c r="U503"/>
      <c r="V503"/>
      <c r="W503"/>
      <c r="X503"/>
      <c r="Y503"/>
    </row>
    <row r="504" spans="2:25" s="6" customFormat="1" x14ac:dyDescent="0.25">
      <c r="B504" s="1"/>
      <c r="C504" s="1"/>
      <c r="F504" s="2"/>
      <c r="G504" s="11"/>
      <c r="H504" s="2"/>
      <c r="J504"/>
      <c r="K504"/>
      <c r="L504"/>
      <c r="M504"/>
      <c r="N504"/>
      <c r="O504"/>
      <c r="P504"/>
      <c r="Q504"/>
      <c r="R504" s="2"/>
      <c r="S504" s="2"/>
      <c r="T504"/>
      <c r="U504"/>
      <c r="V504"/>
      <c r="W504"/>
      <c r="X504"/>
      <c r="Y504"/>
    </row>
    <row r="505" spans="2:25" s="6" customFormat="1" x14ac:dyDescent="0.25">
      <c r="B505" s="1"/>
      <c r="C505" s="1"/>
      <c r="F505" s="2"/>
      <c r="G505" s="11"/>
      <c r="H505" s="2"/>
      <c r="J505"/>
      <c r="K505"/>
      <c r="L505"/>
      <c r="M505"/>
      <c r="N505"/>
      <c r="O505"/>
      <c r="P505"/>
      <c r="Q505"/>
      <c r="R505" s="2"/>
      <c r="S505" s="2"/>
      <c r="T505"/>
      <c r="U505"/>
      <c r="V505"/>
      <c r="W505"/>
      <c r="X505"/>
      <c r="Y505"/>
    </row>
    <row r="506" spans="2:25" s="6" customFormat="1" x14ac:dyDescent="0.25">
      <c r="B506" s="1"/>
      <c r="C506" s="1"/>
      <c r="F506" s="2"/>
      <c r="G506" s="11"/>
      <c r="H506" s="2"/>
      <c r="J506"/>
      <c r="K506"/>
      <c r="L506"/>
      <c r="M506"/>
      <c r="N506"/>
      <c r="O506"/>
      <c r="P506"/>
      <c r="Q506"/>
      <c r="R506" s="2"/>
      <c r="S506" s="2"/>
      <c r="T506"/>
      <c r="U506"/>
      <c r="V506"/>
      <c r="W506"/>
      <c r="X506"/>
      <c r="Y506"/>
    </row>
    <row r="507" spans="2:25" s="6" customFormat="1" x14ac:dyDescent="0.25">
      <c r="B507" s="1"/>
      <c r="C507" s="1"/>
      <c r="F507" s="2"/>
      <c r="G507" s="11"/>
      <c r="H507" s="2"/>
      <c r="J507"/>
      <c r="K507"/>
      <c r="L507"/>
      <c r="M507"/>
      <c r="N507"/>
      <c r="O507"/>
      <c r="P507"/>
      <c r="Q507"/>
      <c r="R507" s="2"/>
      <c r="S507" s="2"/>
      <c r="T507"/>
      <c r="U507"/>
      <c r="V507"/>
      <c r="W507"/>
      <c r="X507"/>
      <c r="Y507"/>
    </row>
    <row r="508" spans="2:25" s="6" customFormat="1" x14ac:dyDescent="0.25">
      <c r="B508" s="1"/>
      <c r="C508" s="1"/>
      <c r="F508" s="2"/>
      <c r="G508" s="11"/>
      <c r="H508" s="2"/>
      <c r="J508"/>
      <c r="K508"/>
      <c r="L508"/>
      <c r="M508"/>
      <c r="N508"/>
      <c r="O508"/>
      <c r="P508"/>
      <c r="Q508"/>
      <c r="R508" s="2"/>
      <c r="S508" s="2"/>
      <c r="T508"/>
      <c r="U508"/>
      <c r="V508"/>
      <c r="W508"/>
      <c r="X508"/>
      <c r="Y508"/>
    </row>
    <row r="509" spans="2:25" s="6" customFormat="1" x14ac:dyDescent="0.25">
      <c r="B509" s="1"/>
      <c r="C509" s="1"/>
      <c r="F509" s="2"/>
      <c r="G509" s="11"/>
      <c r="H509" s="2"/>
      <c r="J509"/>
      <c r="K509"/>
      <c r="L509"/>
      <c r="M509"/>
      <c r="N509"/>
      <c r="O509"/>
      <c r="P509"/>
      <c r="Q509"/>
      <c r="R509" s="2"/>
      <c r="S509" s="2"/>
      <c r="T509"/>
      <c r="U509"/>
      <c r="V509"/>
      <c r="W509"/>
      <c r="X509"/>
      <c r="Y509"/>
    </row>
    <row r="510" spans="2:25" s="6" customFormat="1" x14ac:dyDescent="0.25">
      <c r="B510" s="1"/>
      <c r="C510" s="1"/>
      <c r="F510" s="2"/>
      <c r="G510" s="11"/>
      <c r="H510" s="2"/>
      <c r="J510"/>
      <c r="K510"/>
      <c r="L510"/>
      <c r="M510"/>
      <c r="N510"/>
      <c r="O510"/>
      <c r="P510"/>
      <c r="Q510"/>
      <c r="R510" s="2"/>
      <c r="S510" s="2"/>
      <c r="T510"/>
      <c r="U510"/>
      <c r="V510"/>
      <c r="W510"/>
      <c r="X510"/>
      <c r="Y510"/>
    </row>
    <row r="511" spans="2:25" s="6" customFormat="1" x14ac:dyDescent="0.25">
      <c r="B511" s="1"/>
      <c r="C511" s="1"/>
      <c r="F511" s="2"/>
      <c r="G511" s="11"/>
      <c r="H511" s="2"/>
      <c r="J511"/>
      <c r="K511"/>
      <c r="L511"/>
      <c r="M511"/>
      <c r="N511"/>
      <c r="O511"/>
      <c r="P511"/>
      <c r="Q511"/>
      <c r="R511" s="2"/>
      <c r="S511" s="2"/>
      <c r="T511"/>
      <c r="U511"/>
      <c r="V511"/>
      <c r="W511"/>
      <c r="X511"/>
      <c r="Y511"/>
    </row>
    <row r="512" spans="2:25" s="6" customFormat="1" x14ac:dyDescent="0.25">
      <c r="B512" s="1"/>
      <c r="C512" s="1"/>
      <c r="F512" s="2"/>
      <c r="G512" s="11"/>
      <c r="H512" s="2"/>
      <c r="J512"/>
      <c r="K512"/>
      <c r="L512"/>
      <c r="M512"/>
      <c r="N512"/>
      <c r="O512"/>
      <c r="P512"/>
      <c r="Q512"/>
      <c r="R512" s="2"/>
      <c r="S512" s="2"/>
      <c r="T512"/>
      <c r="U512"/>
      <c r="V512"/>
      <c r="W512"/>
      <c r="X512"/>
      <c r="Y512"/>
    </row>
    <row r="513" spans="2:25" s="6" customFormat="1" x14ac:dyDescent="0.25">
      <c r="B513" s="1"/>
      <c r="C513" s="1"/>
      <c r="F513" s="2"/>
      <c r="G513" s="11"/>
      <c r="H513" s="2"/>
      <c r="J513"/>
      <c r="K513"/>
      <c r="L513"/>
      <c r="M513"/>
      <c r="N513"/>
      <c r="O513"/>
      <c r="P513"/>
      <c r="Q513"/>
      <c r="R513" s="2"/>
      <c r="S513" s="2"/>
      <c r="T513"/>
      <c r="U513"/>
      <c r="V513"/>
      <c r="W513"/>
      <c r="X513"/>
      <c r="Y513"/>
    </row>
    <row r="514" spans="2:25" s="6" customFormat="1" x14ac:dyDescent="0.25">
      <c r="B514" s="1"/>
      <c r="C514" s="1"/>
      <c r="F514" s="2"/>
      <c r="G514" s="11"/>
      <c r="H514" s="2"/>
      <c r="J514"/>
      <c r="K514"/>
      <c r="L514"/>
      <c r="M514"/>
      <c r="N514"/>
      <c r="O514"/>
      <c r="P514"/>
      <c r="Q514"/>
      <c r="R514" s="2"/>
      <c r="S514" s="2"/>
      <c r="T514"/>
      <c r="U514"/>
      <c r="V514"/>
      <c r="W514"/>
      <c r="X514"/>
      <c r="Y514"/>
    </row>
    <row r="515" spans="2:25" s="6" customFormat="1" x14ac:dyDescent="0.25">
      <c r="B515" s="1"/>
      <c r="C515" s="1"/>
      <c r="F515" s="2"/>
      <c r="G515" s="11"/>
      <c r="H515" s="2"/>
      <c r="J515"/>
      <c r="K515"/>
      <c r="L515"/>
      <c r="M515"/>
      <c r="N515"/>
      <c r="O515"/>
      <c r="P515"/>
      <c r="Q515"/>
      <c r="R515" s="2"/>
      <c r="S515" s="2"/>
      <c r="T515"/>
      <c r="U515"/>
      <c r="V515"/>
      <c r="W515"/>
      <c r="X515"/>
      <c r="Y515"/>
    </row>
    <row r="516" spans="2:25" s="6" customFormat="1" x14ac:dyDescent="0.25">
      <c r="B516" s="1"/>
      <c r="C516" s="1"/>
      <c r="F516" s="2"/>
      <c r="G516" s="11"/>
      <c r="H516" s="2"/>
      <c r="J516"/>
      <c r="K516"/>
      <c r="L516"/>
      <c r="M516"/>
      <c r="N516"/>
      <c r="O516"/>
      <c r="P516"/>
      <c r="Q516"/>
      <c r="R516" s="2"/>
      <c r="S516" s="2"/>
      <c r="T516"/>
      <c r="U516"/>
      <c r="V516"/>
      <c r="W516"/>
      <c r="X516"/>
      <c r="Y516"/>
    </row>
    <row r="517" spans="2:25" s="6" customFormat="1" x14ac:dyDescent="0.25">
      <c r="B517" s="1"/>
      <c r="C517" s="1"/>
      <c r="F517" s="2"/>
      <c r="G517" s="11"/>
      <c r="H517" s="2"/>
      <c r="J517"/>
      <c r="K517"/>
      <c r="L517"/>
      <c r="M517"/>
      <c r="N517"/>
      <c r="O517"/>
      <c r="P517"/>
      <c r="Q517"/>
      <c r="R517" s="2"/>
      <c r="S517" s="2"/>
      <c r="T517"/>
      <c r="U517"/>
      <c r="V517"/>
      <c r="W517"/>
      <c r="X517"/>
      <c r="Y517"/>
    </row>
    <row r="518" spans="2:25" s="6" customFormat="1" x14ac:dyDescent="0.25">
      <c r="B518" s="1"/>
      <c r="C518" s="1"/>
      <c r="F518" s="2"/>
      <c r="G518" s="11"/>
      <c r="H518" s="2"/>
      <c r="J518"/>
      <c r="K518"/>
      <c r="L518"/>
      <c r="M518"/>
      <c r="N518"/>
      <c r="O518"/>
      <c r="P518"/>
      <c r="Q518"/>
      <c r="R518" s="2"/>
      <c r="S518" s="2"/>
      <c r="T518"/>
      <c r="U518"/>
      <c r="V518"/>
      <c r="W518"/>
      <c r="X518"/>
      <c r="Y518"/>
    </row>
    <row r="519" spans="2:25" s="6" customFormat="1" x14ac:dyDescent="0.25">
      <c r="B519" s="1"/>
      <c r="C519" s="1"/>
      <c r="F519" s="2"/>
      <c r="G519" s="11"/>
      <c r="H519" s="2"/>
      <c r="J519"/>
      <c r="K519"/>
      <c r="L519"/>
      <c r="M519"/>
      <c r="N519"/>
      <c r="O519"/>
      <c r="P519"/>
      <c r="Q519"/>
      <c r="R519" s="2"/>
      <c r="S519" s="2"/>
      <c r="T519"/>
      <c r="U519"/>
      <c r="V519"/>
      <c r="W519"/>
      <c r="X519"/>
      <c r="Y519"/>
    </row>
    <row r="520" spans="2:25" s="6" customFormat="1" x14ac:dyDescent="0.25">
      <c r="B520" s="1"/>
      <c r="C520" s="1"/>
      <c r="F520" s="2"/>
      <c r="G520" s="11"/>
      <c r="H520" s="2"/>
      <c r="J520"/>
      <c r="K520"/>
      <c r="L520"/>
      <c r="M520"/>
      <c r="N520"/>
      <c r="O520"/>
      <c r="P520"/>
      <c r="Q520"/>
      <c r="R520" s="2"/>
      <c r="S520" s="2"/>
      <c r="T520"/>
      <c r="U520"/>
      <c r="V520"/>
      <c r="W520"/>
      <c r="X520"/>
      <c r="Y520"/>
    </row>
    <row r="521" spans="2:25" s="6" customFormat="1" x14ac:dyDescent="0.25">
      <c r="B521" s="1"/>
      <c r="C521" s="1"/>
      <c r="F521" s="2"/>
      <c r="G521" s="11"/>
      <c r="H521" s="2"/>
      <c r="J521"/>
      <c r="K521"/>
      <c r="L521"/>
      <c r="M521"/>
      <c r="N521"/>
      <c r="O521"/>
      <c r="P521"/>
      <c r="Q521"/>
      <c r="R521" s="2"/>
      <c r="S521" s="2"/>
      <c r="T521"/>
      <c r="U521"/>
      <c r="V521"/>
      <c r="W521"/>
      <c r="X521"/>
      <c r="Y521"/>
    </row>
    <row r="522" spans="2:25" s="6" customFormat="1" x14ac:dyDescent="0.25">
      <c r="B522" s="1"/>
      <c r="C522" s="1"/>
      <c r="F522" s="2"/>
      <c r="G522" s="11"/>
      <c r="H522" s="2"/>
      <c r="J522"/>
      <c r="K522"/>
      <c r="L522"/>
      <c r="M522"/>
      <c r="N522"/>
      <c r="O522"/>
      <c r="P522"/>
      <c r="Q522"/>
      <c r="R522" s="2"/>
      <c r="S522" s="2"/>
      <c r="T522"/>
      <c r="U522"/>
      <c r="V522"/>
      <c r="W522"/>
      <c r="X522"/>
      <c r="Y522"/>
    </row>
    <row r="523" spans="2:25" s="6" customFormat="1" x14ac:dyDescent="0.25">
      <c r="B523" s="1"/>
      <c r="C523" s="1"/>
      <c r="F523" s="2"/>
      <c r="G523" s="11"/>
      <c r="H523" s="2"/>
      <c r="J523"/>
      <c r="K523"/>
      <c r="L523"/>
      <c r="M523"/>
      <c r="N523"/>
      <c r="O523"/>
      <c r="P523"/>
      <c r="Q523"/>
      <c r="R523" s="2"/>
      <c r="S523" s="2"/>
      <c r="T523"/>
      <c r="U523"/>
      <c r="V523"/>
      <c r="W523"/>
      <c r="X523"/>
      <c r="Y523"/>
    </row>
    <row r="524" spans="2:25" s="6" customFormat="1" x14ac:dyDescent="0.25">
      <c r="B524" s="1"/>
      <c r="C524" s="1"/>
      <c r="F524" s="2"/>
      <c r="G524" s="11"/>
      <c r="H524" s="2"/>
      <c r="J524"/>
      <c r="K524"/>
      <c r="L524"/>
      <c r="M524"/>
      <c r="N524"/>
      <c r="O524"/>
      <c r="P524"/>
      <c r="Q524"/>
      <c r="R524" s="2"/>
      <c r="S524" s="2"/>
      <c r="T524"/>
      <c r="U524"/>
      <c r="V524"/>
      <c r="W524"/>
      <c r="X524"/>
      <c r="Y524"/>
    </row>
    <row r="525" spans="2:25" s="6" customFormat="1" x14ac:dyDescent="0.25">
      <c r="B525" s="1"/>
      <c r="C525" s="1"/>
      <c r="F525" s="2"/>
      <c r="G525" s="11"/>
      <c r="H525" s="2"/>
      <c r="J525"/>
      <c r="K525"/>
      <c r="L525"/>
      <c r="M525"/>
      <c r="N525"/>
      <c r="O525"/>
      <c r="P525"/>
      <c r="Q525"/>
      <c r="R525" s="2"/>
      <c r="S525" s="2"/>
      <c r="T525"/>
      <c r="U525"/>
      <c r="V525"/>
      <c r="W525"/>
      <c r="X525"/>
      <c r="Y525"/>
    </row>
    <row r="526" spans="2:25" s="6" customFormat="1" x14ac:dyDescent="0.25">
      <c r="B526" s="1"/>
      <c r="C526" s="1"/>
      <c r="F526" s="2"/>
      <c r="G526" s="11"/>
      <c r="H526" s="2"/>
      <c r="J526"/>
      <c r="K526"/>
      <c r="L526"/>
      <c r="M526"/>
      <c r="N526"/>
      <c r="O526"/>
      <c r="P526"/>
      <c r="Q526"/>
      <c r="R526" s="2"/>
      <c r="S526" s="2"/>
      <c r="T526"/>
      <c r="U526"/>
      <c r="V526"/>
      <c r="W526"/>
      <c r="X526"/>
      <c r="Y526"/>
    </row>
    <row r="527" spans="2:25" s="6" customFormat="1" x14ac:dyDescent="0.25">
      <c r="B527" s="1"/>
      <c r="C527" s="1"/>
      <c r="F527" s="2"/>
      <c r="G527" s="11"/>
      <c r="H527" s="2"/>
      <c r="J527"/>
      <c r="K527"/>
      <c r="L527"/>
      <c r="M527"/>
      <c r="N527"/>
      <c r="O527"/>
      <c r="P527"/>
      <c r="Q527"/>
      <c r="R527" s="2"/>
      <c r="S527" s="2"/>
      <c r="T527"/>
      <c r="U527"/>
      <c r="V527"/>
      <c r="W527"/>
      <c r="X527"/>
      <c r="Y527"/>
    </row>
    <row r="528" spans="2:25" s="6" customFormat="1" x14ac:dyDescent="0.25">
      <c r="B528" s="1"/>
      <c r="C528" s="1"/>
      <c r="F528" s="2"/>
      <c r="G528" s="11"/>
      <c r="H528" s="2"/>
      <c r="J528"/>
      <c r="K528"/>
      <c r="L528"/>
      <c r="M528"/>
      <c r="N528"/>
      <c r="O528"/>
      <c r="P528"/>
      <c r="Q528"/>
      <c r="R528" s="2"/>
      <c r="S528" s="2"/>
      <c r="T528"/>
      <c r="U528"/>
      <c r="V528"/>
      <c r="W528"/>
      <c r="X528"/>
      <c r="Y528"/>
    </row>
    <row r="529" spans="2:25" s="6" customFormat="1" x14ac:dyDescent="0.25">
      <c r="B529" s="1"/>
      <c r="C529" s="1"/>
      <c r="F529" s="2"/>
      <c r="G529" s="11"/>
      <c r="H529" s="2"/>
      <c r="J529"/>
      <c r="K529"/>
      <c r="L529"/>
      <c r="M529"/>
      <c r="N529"/>
      <c r="O529"/>
      <c r="P529"/>
      <c r="Q529"/>
      <c r="R529" s="2"/>
      <c r="S529" s="2"/>
      <c r="T529"/>
      <c r="U529"/>
      <c r="V529"/>
      <c r="W529"/>
      <c r="X529"/>
      <c r="Y529"/>
    </row>
    <row r="530" spans="2:25" s="6" customFormat="1" x14ac:dyDescent="0.25">
      <c r="B530" s="1"/>
      <c r="C530" s="1"/>
      <c r="F530" s="2"/>
      <c r="G530" s="11"/>
      <c r="H530" s="2"/>
      <c r="J530"/>
      <c r="K530"/>
      <c r="L530"/>
      <c r="M530"/>
      <c r="N530"/>
      <c r="O530"/>
      <c r="P530"/>
      <c r="Q530"/>
      <c r="R530" s="2"/>
      <c r="S530" s="2"/>
      <c r="T530"/>
      <c r="U530"/>
      <c r="V530"/>
      <c r="W530"/>
      <c r="X530"/>
      <c r="Y530"/>
    </row>
    <row r="531" spans="2:25" s="6" customFormat="1" x14ac:dyDescent="0.25">
      <c r="B531" s="1"/>
      <c r="C531" s="1"/>
      <c r="F531" s="2"/>
      <c r="G531" s="11"/>
      <c r="H531" s="2"/>
      <c r="J531"/>
      <c r="K531"/>
      <c r="L531"/>
      <c r="M531"/>
      <c r="N531"/>
      <c r="O531"/>
      <c r="P531"/>
      <c r="Q531"/>
      <c r="R531" s="2"/>
      <c r="S531" s="2"/>
      <c r="T531"/>
      <c r="U531"/>
      <c r="V531"/>
      <c r="W531"/>
      <c r="X531"/>
      <c r="Y531"/>
    </row>
    <row r="532" spans="2:25" s="6" customFormat="1" x14ac:dyDescent="0.25">
      <c r="B532" s="1"/>
      <c r="C532" s="1"/>
      <c r="F532" s="2"/>
      <c r="G532" s="11"/>
      <c r="H532" s="2"/>
      <c r="J532"/>
      <c r="K532"/>
      <c r="L532"/>
      <c r="M532"/>
      <c r="N532"/>
      <c r="O532"/>
      <c r="P532"/>
      <c r="Q532"/>
      <c r="R532" s="2"/>
      <c r="S532" s="2"/>
      <c r="T532"/>
      <c r="U532"/>
      <c r="V532"/>
      <c r="W532"/>
      <c r="X532"/>
      <c r="Y532"/>
    </row>
    <row r="533" spans="2:25" s="6" customFormat="1" x14ac:dyDescent="0.25">
      <c r="B533" s="1"/>
      <c r="C533" s="1"/>
      <c r="F533" s="2"/>
      <c r="G533" s="11"/>
      <c r="H533" s="2"/>
      <c r="J533"/>
      <c r="K533"/>
      <c r="L533"/>
      <c r="M533"/>
      <c r="N533"/>
      <c r="O533"/>
      <c r="P533"/>
      <c r="Q533"/>
      <c r="R533" s="2"/>
      <c r="S533" s="2"/>
      <c r="T533"/>
      <c r="U533"/>
      <c r="V533"/>
      <c r="W533"/>
      <c r="X533"/>
      <c r="Y533"/>
    </row>
    <row r="534" spans="2:25" s="6" customFormat="1" x14ac:dyDescent="0.25">
      <c r="B534" s="1"/>
      <c r="C534" s="1"/>
      <c r="F534" s="2"/>
      <c r="G534" s="11"/>
      <c r="H534" s="2"/>
      <c r="J534"/>
      <c r="K534"/>
      <c r="L534"/>
      <c r="M534"/>
      <c r="N534"/>
      <c r="O534"/>
      <c r="P534"/>
      <c r="Q534"/>
      <c r="R534" s="2"/>
      <c r="S534" s="2"/>
      <c r="T534"/>
      <c r="U534"/>
      <c r="V534"/>
      <c r="W534"/>
      <c r="X534"/>
      <c r="Y534"/>
    </row>
    <row r="535" spans="2:25" s="6" customFormat="1" x14ac:dyDescent="0.25">
      <c r="B535" s="1"/>
      <c r="C535" s="1"/>
      <c r="F535" s="2"/>
      <c r="G535" s="11"/>
      <c r="H535" s="2"/>
      <c r="J535"/>
      <c r="K535"/>
      <c r="L535"/>
      <c r="M535"/>
      <c r="N535"/>
      <c r="O535"/>
      <c r="P535"/>
      <c r="Q535"/>
      <c r="R535" s="2"/>
      <c r="S535" s="2"/>
      <c r="T535"/>
      <c r="U535"/>
      <c r="V535"/>
      <c r="W535"/>
      <c r="X535"/>
      <c r="Y535"/>
    </row>
    <row r="536" spans="2:25" s="6" customFormat="1" x14ac:dyDescent="0.25">
      <c r="B536" s="1"/>
      <c r="C536" s="1"/>
      <c r="F536" s="2"/>
      <c r="G536" s="11"/>
      <c r="H536" s="2"/>
      <c r="J536"/>
      <c r="K536"/>
      <c r="L536"/>
      <c r="M536"/>
      <c r="N536"/>
      <c r="O536"/>
      <c r="P536"/>
      <c r="Q536"/>
      <c r="R536" s="2"/>
      <c r="S536" s="2"/>
      <c r="T536"/>
      <c r="U536"/>
      <c r="V536"/>
      <c r="W536"/>
      <c r="X536"/>
      <c r="Y536"/>
    </row>
    <row r="537" spans="2:25" s="6" customFormat="1" x14ac:dyDescent="0.25">
      <c r="B537" s="1"/>
      <c r="C537" s="1"/>
      <c r="F537" s="2"/>
      <c r="G537" s="11"/>
      <c r="H537" s="2"/>
      <c r="J537"/>
      <c r="K537"/>
      <c r="L537"/>
      <c r="M537"/>
      <c r="N537"/>
      <c r="O537"/>
      <c r="P537"/>
      <c r="Q537"/>
      <c r="R537" s="2"/>
      <c r="S537" s="2"/>
      <c r="T537"/>
      <c r="U537"/>
      <c r="V537"/>
      <c r="W537"/>
      <c r="X537"/>
      <c r="Y537"/>
    </row>
    <row r="538" spans="2:25" s="6" customFormat="1" x14ac:dyDescent="0.25">
      <c r="B538" s="1"/>
      <c r="C538" s="1"/>
      <c r="F538" s="2"/>
      <c r="G538" s="11"/>
      <c r="H538" s="2"/>
      <c r="J538"/>
      <c r="K538"/>
      <c r="L538"/>
      <c r="M538"/>
      <c r="N538"/>
      <c r="O538"/>
      <c r="P538"/>
      <c r="Q538"/>
      <c r="R538" s="2"/>
      <c r="S538" s="2"/>
      <c r="T538"/>
      <c r="U538"/>
      <c r="V538"/>
      <c r="W538"/>
      <c r="X538"/>
      <c r="Y538"/>
    </row>
    <row r="539" spans="2:25" s="6" customFormat="1" x14ac:dyDescent="0.25">
      <c r="B539" s="1"/>
      <c r="C539" s="1"/>
      <c r="F539" s="2"/>
      <c r="G539" s="11"/>
      <c r="H539" s="2"/>
      <c r="J539"/>
      <c r="K539"/>
      <c r="L539"/>
      <c r="M539"/>
      <c r="N539"/>
      <c r="O539"/>
      <c r="P539"/>
      <c r="Q539"/>
      <c r="R539" s="2"/>
      <c r="S539" s="2"/>
      <c r="T539"/>
      <c r="U539"/>
      <c r="V539"/>
      <c r="W539"/>
      <c r="X539"/>
      <c r="Y539"/>
    </row>
    <row r="540" spans="2:25" s="6" customFormat="1" x14ac:dyDescent="0.25">
      <c r="B540" s="1"/>
      <c r="C540" s="1"/>
      <c r="F540" s="2"/>
      <c r="G540" s="11"/>
      <c r="H540" s="2"/>
      <c r="J540"/>
      <c r="K540"/>
      <c r="L540"/>
      <c r="M540"/>
      <c r="N540"/>
      <c r="O540"/>
      <c r="P540"/>
      <c r="Q540"/>
      <c r="R540" s="2"/>
      <c r="S540" s="2"/>
      <c r="T540"/>
      <c r="U540"/>
      <c r="V540"/>
      <c r="W540"/>
      <c r="X540"/>
      <c r="Y540"/>
    </row>
    <row r="541" spans="2:25" s="6" customFormat="1" x14ac:dyDescent="0.25">
      <c r="B541" s="1"/>
      <c r="C541" s="1"/>
      <c r="F541" s="2"/>
      <c r="G541" s="11"/>
      <c r="H541" s="2"/>
      <c r="J541"/>
      <c r="K541"/>
      <c r="L541"/>
      <c r="M541"/>
      <c r="N541"/>
      <c r="O541"/>
      <c r="P541"/>
      <c r="Q541"/>
      <c r="R541" s="2"/>
      <c r="S541" s="2"/>
      <c r="T541"/>
      <c r="U541"/>
      <c r="V541"/>
      <c r="W541"/>
      <c r="X541"/>
      <c r="Y541"/>
    </row>
    <row r="542" spans="2:25" s="6" customFormat="1" x14ac:dyDescent="0.25">
      <c r="B542" s="1"/>
      <c r="C542" s="1"/>
      <c r="F542" s="2"/>
      <c r="G542" s="11"/>
      <c r="H542" s="2"/>
      <c r="J542"/>
      <c r="K542"/>
      <c r="L542"/>
      <c r="M542"/>
      <c r="N542"/>
      <c r="O542"/>
      <c r="P542"/>
      <c r="Q542"/>
      <c r="R542" s="2"/>
      <c r="S542" s="2"/>
      <c r="T542"/>
      <c r="U542"/>
      <c r="V542"/>
      <c r="W542"/>
      <c r="X542"/>
      <c r="Y542"/>
    </row>
    <row r="543" spans="2:25" s="6" customFormat="1" x14ac:dyDescent="0.25">
      <c r="B543" s="1"/>
      <c r="C543" s="1"/>
      <c r="F543" s="2"/>
      <c r="G543" s="11"/>
      <c r="H543" s="2"/>
      <c r="J543"/>
      <c r="K543"/>
      <c r="L543"/>
      <c r="M543"/>
      <c r="N543"/>
      <c r="O543"/>
      <c r="P543"/>
      <c r="Q543"/>
      <c r="R543" s="2"/>
      <c r="S543" s="2"/>
      <c r="T543"/>
      <c r="U543"/>
      <c r="V543"/>
      <c r="W543"/>
      <c r="X543"/>
      <c r="Y543"/>
    </row>
    <row r="544" spans="2:25" s="6" customFormat="1" x14ac:dyDescent="0.25">
      <c r="B544" s="1"/>
      <c r="C544" s="1"/>
      <c r="F544" s="2"/>
      <c r="G544" s="11"/>
      <c r="H544" s="2"/>
      <c r="J544"/>
      <c r="K544"/>
      <c r="L544"/>
      <c r="M544"/>
      <c r="N544"/>
      <c r="O544"/>
      <c r="P544"/>
      <c r="Q544"/>
      <c r="R544" s="2"/>
      <c r="S544" s="2"/>
      <c r="T544"/>
      <c r="U544"/>
      <c r="V544"/>
      <c r="W544"/>
      <c r="X544"/>
      <c r="Y544"/>
    </row>
    <row r="545" spans="2:25" s="6" customFormat="1" x14ac:dyDescent="0.25">
      <c r="B545" s="1"/>
      <c r="C545" s="1"/>
      <c r="F545" s="2"/>
      <c r="G545" s="11"/>
      <c r="H545" s="2"/>
      <c r="J545"/>
      <c r="K545"/>
      <c r="L545"/>
      <c r="M545"/>
      <c r="N545"/>
      <c r="O545"/>
      <c r="P545"/>
      <c r="Q545"/>
      <c r="R545" s="2"/>
      <c r="S545" s="2"/>
      <c r="T545"/>
      <c r="U545"/>
      <c r="V545"/>
      <c r="W545"/>
      <c r="X545"/>
      <c r="Y545"/>
    </row>
    <row r="546" spans="2:25" s="6" customFormat="1" x14ac:dyDescent="0.25">
      <c r="B546" s="1"/>
      <c r="C546" s="1"/>
      <c r="F546" s="2"/>
      <c r="G546" s="11"/>
      <c r="H546" s="2"/>
      <c r="J546"/>
      <c r="K546"/>
      <c r="L546"/>
      <c r="M546"/>
      <c r="N546"/>
      <c r="O546"/>
      <c r="P546"/>
      <c r="Q546"/>
      <c r="R546" s="2"/>
      <c r="S546" s="2"/>
      <c r="T546"/>
      <c r="U546"/>
      <c r="V546"/>
      <c r="W546"/>
      <c r="X546"/>
      <c r="Y546"/>
    </row>
    <row r="547" spans="2:25" s="6" customFormat="1" x14ac:dyDescent="0.25">
      <c r="B547" s="1"/>
      <c r="C547" s="1"/>
      <c r="F547" s="2"/>
      <c r="G547" s="11"/>
      <c r="H547" s="2"/>
      <c r="J547"/>
      <c r="K547"/>
      <c r="L547"/>
      <c r="M547"/>
      <c r="N547"/>
      <c r="O547"/>
      <c r="P547"/>
      <c r="Q547"/>
      <c r="R547" s="2"/>
      <c r="S547" s="2"/>
      <c r="T547"/>
      <c r="U547"/>
      <c r="V547"/>
      <c r="W547"/>
      <c r="X547"/>
      <c r="Y547"/>
    </row>
    <row r="548" spans="2:25" s="6" customFormat="1" x14ac:dyDescent="0.25">
      <c r="B548" s="1"/>
      <c r="C548" s="1"/>
      <c r="F548" s="2"/>
      <c r="G548" s="11"/>
      <c r="H548" s="2"/>
      <c r="J548"/>
      <c r="K548"/>
      <c r="L548"/>
      <c r="M548"/>
      <c r="N548"/>
      <c r="O548"/>
      <c r="P548"/>
      <c r="Q548"/>
      <c r="R548" s="2"/>
      <c r="S548" s="2"/>
      <c r="T548"/>
      <c r="U548"/>
      <c r="V548"/>
      <c r="W548"/>
      <c r="X548"/>
      <c r="Y548"/>
    </row>
    <row r="549" spans="2:25" s="6" customFormat="1" x14ac:dyDescent="0.25">
      <c r="B549" s="1"/>
      <c r="C549" s="1"/>
      <c r="F549" s="2"/>
      <c r="G549" s="11"/>
      <c r="H549" s="2"/>
      <c r="J549"/>
      <c r="K549"/>
      <c r="L549"/>
      <c r="M549"/>
      <c r="N549"/>
      <c r="O549"/>
      <c r="P549"/>
      <c r="Q549"/>
      <c r="R549" s="2"/>
      <c r="S549" s="2"/>
      <c r="T549"/>
      <c r="U549"/>
      <c r="V549"/>
      <c r="W549"/>
      <c r="X549"/>
      <c r="Y549"/>
    </row>
    <row r="550" spans="2:25" s="6" customFormat="1" x14ac:dyDescent="0.25">
      <c r="B550" s="1"/>
      <c r="C550" s="1"/>
      <c r="F550" s="2"/>
      <c r="G550" s="11"/>
      <c r="H550" s="2"/>
      <c r="J550"/>
      <c r="K550"/>
      <c r="L550"/>
      <c r="M550"/>
      <c r="N550"/>
      <c r="O550"/>
      <c r="P550"/>
      <c r="Q550"/>
      <c r="R550" s="2"/>
      <c r="S550" s="2"/>
      <c r="T550"/>
      <c r="U550"/>
      <c r="V550"/>
      <c r="W550"/>
      <c r="X550"/>
      <c r="Y550"/>
    </row>
    <row r="551" spans="2:25" s="6" customFormat="1" x14ac:dyDescent="0.25">
      <c r="B551" s="1"/>
      <c r="C551" s="1"/>
      <c r="F551" s="2"/>
      <c r="G551" s="11"/>
      <c r="H551" s="2"/>
      <c r="J551"/>
      <c r="K551"/>
      <c r="L551"/>
      <c r="M551"/>
      <c r="N551"/>
      <c r="O551"/>
      <c r="P551"/>
      <c r="Q551"/>
      <c r="R551" s="2"/>
      <c r="S551" s="2"/>
      <c r="T551"/>
      <c r="U551"/>
      <c r="V551"/>
      <c r="W551"/>
      <c r="X551"/>
      <c r="Y551"/>
    </row>
    <row r="552" spans="2:25" s="6" customFormat="1" x14ac:dyDescent="0.25">
      <c r="B552" s="1"/>
      <c r="C552" s="1"/>
      <c r="F552" s="2"/>
      <c r="G552" s="11"/>
      <c r="H552" s="2"/>
      <c r="J552"/>
      <c r="K552"/>
      <c r="L552"/>
      <c r="M552"/>
      <c r="N552"/>
      <c r="O552"/>
      <c r="P552"/>
      <c r="Q552"/>
      <c r="R552" s="2"/>
      <c r="S552" s="2"/>
      <c r="T552"/>
      <c r="U552"/>
      <c r="V552"/>
      <c r="W552"/>
      <c r="X552"/>
      <c r="Y552"/>
    </row>
    <row r="553" spans="2:25" s="6" customFormat="1" x14ac:dyDescent="0.25">
      <c r="B553" s="1"/>
      <c r="C553" s="1"/>
      <c r="F553" s="2"/>
      <c r="G553" s="11"/>
      <c r="H553" s="2"/>
      <c r="J553"/>
      <c r="K553"/>
      <c r="L553"/>
      <c r="M553"/>
      <c r="N553"/>
      <c r="O553"/>
      <c r="P553"/>
      <c r="Q553"/>
      <c r="R553" s="2"/>
      <c r="S553" s="2"/>
      <c r="T553"/>
      <c r="U553"/>
      <c r="V553"/>
      <c r="W553"/>
      <c r="X553"/>
      <c r="Y553"/>
    </row>
    <row r="554" spans="2:25" s="6" customFormat="1" x14ac:dyDescent="0.25">
      <c r="B554" s="1"/>
      <c r="C554" s="1"/>
      <c r="F554" s="2"/>
      <c r="G554" s="11"/>
      <c r="H554" s="2"/>
      <c r="J554"/>
      <c r="K554"/>
      <c r="L554"/>
      <c r="M554"/>
      <c r="N554"/>
      <c r="O554"/>
      <c r="P554"/>
      <c r="Q554"/>
      <c r="R554" s="2"/>
      <c r="S554" s="2"/>
      <c r="T554"/>
      <c r="U554"/>
      <c r="V554"/>
      <c r="W554"/>
      <c r="X554"/>
      <c r="Y554"/>
    </row>
    <row r="555" spans="2:25" s="6" customFormat="1" x14ac:dyDescent="0.25">
      <c r="B555" s="1"/>
      <c r="C555" s="1"/>
      <c r="F555" s="2"/>
      <c r="G555" s="11"/>
      <c r="H555" s="2"/>
      <c r="J555"/>
      <c r="K555"/>
      <c r="L555"/>
      <c r="M555"/>
      <c r="N555"/>
      <c r="O555"/>
      <c r="P555"/>
      <c r="Q555"/>
      <c r="R555" s="2"/>
      <c r="S555" s="2"/>
      <c r="T555"/>
      <c r="U555"/>
      <c r="V555"/>
      <c r="W555"/>
      <c r="X555"/>
      <c r="Y555"/>
    </row>
    <row r="556" spans="2:25" s="6" customFormat="1" x14ac:dyDescent="0.25">
      <c r="B556" s="1"/>
      <c r="C556" s="1"/>
      <c r="F556" s="2"/>
      <c r="G556" s="11"/>
      <c r="H556" s="2"/>
      <c r="J556"/>
      <c r="K556"/>
      <c r="L556"/>
      <c r="M556"/>
      <c r="N556"/>
      <c r="O556"/>
      <c r="P556"/>
      <c r="Q556"/>
      <c r="R556" s="2"/>
      <c r="S556" s="2"/>
      <c r="T556"/>
      <c r="U556"/>
      <c r="V556"/>
      <c r="W556"/>
      <c r="X556"/>
      <c r="Y556"/>
    </row>
    <row r="557" spans="2:25" s="6" customFormat="1" x14ac:dyDescent="0.25">
      <c r="B557" s="1"/>
      <c r="C557" s="1"/>
      <c r="F557" s="2"/>
      <c r="G557" s="11"/>
      <c r="H557" s="2"/>
      <c r="J557"/>
      <c r="K557"/>
      <c r="L557"/>
      <c r="M557"/>
      <c r="N557"/>
      <c r="O557"/>
      <c r="P557"/>
      <c r="Q557"/>
      <c r="R557" s="2"/>
      <c r="S557" s="2"/>
      <c r="T557"/>
      <c r="U557"/>
      <c r="V557"/>
      <c r="W557"/>
      <c r="X557"/>
      <c r="Y557"/>
    </row>
    <row r="558" spans="2:25" s="6" customFormat="1" x14ac:dyDescent="0.25">
      <c r="B558" s="1"/>
      <c r="C558" s="1"/>
      <c r="F558" s="2"/>
      <c r="G558" s="11"/>
      <c r="H558" s="2"/>
      <c r="J558"/>
      <c r="K558"/>
      <c r="L558"/>
      <c r="M558"/>
      <c r="N558"/>
      <c r="O558"/>
      <c r="P558"/>
      <c r="Q558"/>
      <c r="R558" s="2"/>
      <c r="S558" s="2"/>
      <c r="T558"/>
      <c r="U558"/>
      <c r="V558"/>
      <c r="W558"/>
      <c r="X558"/>
      <c r="Y558"/>
    </row>
    <row r="559" spans="2:25" s="6" customFormat="1" x14ac:dyDescent="0.25">
      <c r="B559" s="1"/>
      <c r="C559" s="1"/>
      <c r="F559" s="2"/>
      <c r="G559" s="11"/>
      <c r="H559" s="2"/>
      <c r="J559"/>
      <c r="K559"/>
      <c r="L559"/>
      <c r="M559"/>
      <c r="N559"/>
      <c r="O559"/>
      <c r="P559"/>
      <c r="Q559"/>
      <c r="R559" s="2"/>
      <c r="S559" s="2"/>
      <c r="T559"/>
      <c r="U559"/>
      <c r="V559"/>
      <c r="W559"/>
      <c r="X559"/>
      <c r="Y559"/>
    </row>
    <row r="560" spans="2:25" s="6" customFormat="1" x14ac:dyDescent="0.25">
      <c r="B560" s="1"/>
      <c r="C560" s="1"/>
      <c r="F560" s="2"/>
      <c r="G560" s="11"/>
      <c r="H560" s="2"/>
      <c r="J560"/>
      <c r="K560"/>
      <c r="L560"/>
      <c r="M560"/>
      <c r="N560"/>
      <c r="O560"/>
      <c r="P560"/>
      <c r="Q560"/>
      <c r="R560" s="2"/>
      <c r="S560" s="2"/>
      <c r="T560"/>
      <c r="U560"/>
      <c r="V560"/>
      <c r="W560"/>
      <c r="X560"/>
      <c r="Y560"/>
    </row>
    <row r="561" spans="2:25" s="6" customFormat="1" x14ac:dyDescent="0.25">
      <c r="B561" s="1"/>
      <c r="C561" s="1"/>
      <c r="F561" s="2"/>
      <c r="G561" s="11"/>
      <c r="H561" s="2"/>
      <c r="J561"/>
      <c r="K561"/>
      <c r="L561"/>
      <c r="M561"/>
      <c r="N561"/>
      <c r="O561"/>
      <c r="P561"/>
      <c r="Q561"/>
      <c r="R561" s="2"/>
      <c r="S561" s="2"/>
      <c r="T561"/>
      <c r="U561"/>
      <c r="V561"/>
      <c r="W561"/>
      <c r="X561"/>
      <c r="Y561"/>
    </row>
    <row r="562" spans="2:25" s="6" customFormat="1" x14ac:dyDescent="0.25">
      <c r="B562" s="1"/>
      <c r="C562" s="1"/>
      <c r="F562" s="2"/>
      <c r="G562" s="11"/>
      <c r="H562" s="2"/>
      <c r="J562"/>
      <c r="K562"/>
      <c r="L562"/>
      <c r="M562"/>
      <c r="N562"/>
      <c r="O562"/>
      <c r="P562"/>
      <c r="Q562"/>
      <c r="R562" s="2"/>
      <c r="S562" s="2"/>
      <c r="T562"/>
      <c r="U562"/>
      <c r="V562"/>
      <c r="W562"/>
      <c r="X562"/>
      <c r="Y562"/>
    </row>
    <row r="563" spans="2:25" s="6" customFormat="1" x14ac:dyDescent="0.25">
      <c r="B563" s="1"/>
      <c r="C563" s="1"/>
      <c r="F563" s="2"/>
      <c r="G563" s="11"/>
      <c r="H563" s="2"/>
      <c r="J563"/>
      <c r="K563"/>
      <c r="L563"/>
      <c r="M563"/>
      <c r="N563"/>
      <c r="O563"/>
      <c r="P563"/>
      <c r="Q563"/>
      <c r="R563" s="2"/>
      <c r="S563" s="2"/>
      <c r="T563"/>
      <c r="U563"/>
      <c r="V563"/>
      <c r="W563"/>
      <c r="X563"/>
      <c r="Y563"/>
    </row>
    <row r="564" spans="2:25" s="6" customFormat="1" x14ac:dyDescent="0.25">
      <c r="B564" s="1"/>
      <c r="C564" s="1"/>
      <c r="F564" s="2"/>
      <c r="G564" s="11"/>
      <c r="H564" s="2"/>
      <c r="J564"/>
      <c r="K564"/>
      <c r="L564"/>
      <c r="M564"/>
      <c r="N564"/>
      <c r="O564"/>
      <c r="P564"/>
      <c r="Q564"/>
      <c r="R564" s="2"/>
      <c r="S564" s="2"/>
      <c r="T564"/>
      <c r="U564"/>
      <c r="V564"/>
      <c r="W564"/>
      <c r="X564"/>
      <c r="Y564"/>
    </row>
    <row r="565" spans="2:25" s="6" customFormat="1" x14ac:dyDescent="0.25">
      <c r="B565" s="1"/>
      <c r="C565" s="1"/>
      <c r="F565" s="2"/>
      <c r="G565" s="11"/>
      <c r="H565" s="2"/>
      <c r="J565"/>
      <c r="K565"/>
      <c r="L565"/>
      <c r="M565"/>
      <c r="N565"/>
      <c r="O565"/>
      <c r="P565"/>
      <c r="Q565"/>
      <c r="R565" s="2"/>
      <c r="S565" s="2"/>
      <c r="T565"/>
      <c r="U565"/>
      <c r="V565"/>
      <c r="W565"/>
      <c r="X565"/>
      <c r="Y565"/>
    </row>
    <row r="566" spans="2:25" s="6" customFormat="1" x14ac:dyDescent="0.25">
      <c r="B566" s="1"/>
      <c r="C566" s="1"/>
      <c r="F566" s="2"/>
      <c r="G566" s="11"/>
      <c r="H566" s="2"/>
      <c r="J566"/>
      <c r="K566"/>
      <c r="L566"/>
      <c r="M566"/>
      <c r="N566"/>
      <c r="O566"/>
      <c r="P566"/>
      <c r="Q566"/>
      <c r="R566" s="2"/>
      <c r="S566" s="2"/>
      <c r="T566"/>
      <c r="U566"/>
      <c r="V566"/>
      <c r="W566"/>
      <c r="X566"/>
      <c r="Y566"/>
    </row>
    <row r="567" spans="2:25" s="6" customFormat="1" x14ac:dyDescent="0.25">
      <c r="B567" s="1"/>
      <c r="C567" s="1"/>
      <c r="F567" s="2"/>
      <c r="G567" s="11"/>
      <c r="H567" s="2"/>
      <c r="J567"/>
      <c r="K567"/>
      <c r="L567"/>
      <c r="M567"/>
      <c r="N567"/>
      <c r="O567"/>
      <c r="P567"/>
      <c r="Q567"/>
      <c r="R567" s="2"/>
      <c r="S567" s="2"/>
      <c r="T567"/>
      <c r="U567"/>
      <c r="V567"/>
      <c r="W567"/>
      <c r="X567"/>
      <c r="Y567"/>
    </row>
    <row r="568" spans="2:25" s="6" customFormat="1" x14ac:dyDescent="0.25">
      <c r="B568" s="1"/>
      <c r="C568" s="1"/>
      <c r="F568" s="2"/>
      <c r="G568" s="11"/>
      <c r="H568" s="2"/>
      <c r="J568"/>
      <c r="K568"/>
      <c r="L568"/>
      <c r="M568"/>
      <c r="N568"/>
      <c r="O568"/>
      <c r="P568"/>
      <c r="Q568"/>
      <c r="R568" s="2"/>
      <c r="S568" s="2"/>
      <c r="T568"/>
      <c r="U568"/>
      <c r="V568"/>
      <c r="W568"/>
      <c r="X568"/>
      <c r="Y568"/>
    </row>
    <row r="569" spans="2:25" s="6" customFormat="1" x14ac:dyDescent="0.25">
      <c r="B569" s="1"/>
      <c r="C569" s="1"/>
      <c r="F569" s="2"/>
      <c r="G569" s="11"/>
      <c r="H569" s="2"/>
      <c r="J569"/>
      <c r="K569"/>
      <c r="L569"/>
      <c r="M569"/>
      <c r="N569"/>
      <c r="O569"/>
      <c r="P569"/>
      <c r="Q569"/>
      <c r="R569" s="2"/>
      <c r="S569" s="2"/>
      <c r="T569"/>
      <c r="U569"/>
      <c r="V569"/>
      <c r="W569"/>
      <c r="X569"/>
      <c r="Y569"/>
    </row>
    <row r="570" spans="2:25" s="6" customFormat="1" x14ac:dyDescent="0.25">
      <c r="B570" s="1"/>
      <c r="C570" s="1"/>
      <c r="F570" s="2"/>
      <c r="G570" s="11"/>
      <c r="H570" s="2"/>
      <c r="J570"/>
      <c r="K570"/>
      <c r="L570"/>
      <c r="M570"/>
      <c r="N570"/>
      <c r="O570"/>
      <c r="P570"/>
      <c r="Q570"/>
      <c r="R570" s="2"/>
      <c r="S570" s="2"/>
      <c r="T570"/>
      <c r="U570"/>
      <c r="V570"/>
      <c r="W570"/>
      <c r="X570"/>
      <c r="Y570"/>
    </row>
    <row r="571" spans="2:25" s="6" customFormat="1" x14ac:dyDescent="0.25">
      <c r="B571" s="1"/>
      <c r="C571" s="1"/>
      <c r="F571" s="2"/>
      <c r="G571" s="11"/>
      <c r="H571" s="2"/>
      <c r="J571"/>
      <c r="K571"/>
      <c r="L571"/>
      <c r="M571"/>
      <c r="N571"/>
      <c r="O571"/>
      <c r="P571"/>
      <c r="Q571"/>
      <c r="R571" s="2"/>
      <c r="S571" s="2"/>
      <c r="T571"/>
      <c r="U571"/>
      <c r="V571"/>
      <c r="W571"/>
      <c r="X571"/>
      <c r="Y571"/>
    </row>
    <row r="572" spans="2:25" s="6" customFormat="1" x14ac:dyDescent="0.25">
      <c r="B572" s="1"/>
      <c r="C572" s="1"/>
      <c r="F572" s="2"/>
      <c r="G572" s="11"/>
      <c r="H572" s="2"/>
      <c r="J572"/>
      <c r="K572"/>
      <c r="L572"/>
      <c r="M572"/>
      <c r="N572"/>
      <c r="O572"/>
      <c r="P572"/>
      <c r="Q572"/>
      <c r="R572" s="2"/>
      <c r="S572" s="2"/>
      <c r="T572"/>
      <c r="U572"/>
      <c r="V572"/>
      <c r="W572"/>
      <c r="X572"/>
      <c r="Y572"/>
    </row>
    <row r="573" spans="2:25" s="6" customFormat="1" x14ac:dyDescent="0.25">
      <c r="B573" s="1"/>
      <c r="C573" s="1"/>
      <c r="F573" s="2"/>
      <c r="G573" s="11"/>
      <c r="H573" s="2"/>
      <c r="J573"/>
      <c r="K573"/>
      <c r="L573"/>
      <c r="M573"/>
      <c r="N573"/>
      <c r="O573"/>
      <c r="P573"/>
      <c r="Q573"/>
      <c r="R573" s="2"/>
      <c r="S573" s="2"/>
      <c r="T573"/>
      <c r="U573"/>
      <c r="V573"/>
      <c r="W573"/>
      <c r="X573"/>
      <c r="Y573"/>
    </row>
    <row r="574" spans="2:25" s="6" customFormat="1" x14ac:dyDescent="0.25">
      <c r="B574" s="1"/>
      <c r="C574" s="1"/>
      <c r="F574" s="2"/>
      <c r="G574" s="11"/>
      <c r="H574" s="2"/>
      <c r="J574"/>
      <c r="K574"/>
      <c r="L574"/>
      <c r="M574"/>
      <c r="N574"/>
      <c r="O574"/>
      <c r="P574"/>
      <c r="Q574"/>
      <c r="R574" s="2"/>
      <c r="S574" s="2"/>
      <c r="T574"/>
      <c r="U574"/>
      <c r="V574"/>
      <c r="W574"/>
      <c r="X574"/>
      <c r="Y574"/>
    </row>
    <row r="575" spans="2:25" s="6" customFormat="1" x14ac:dyDescent="0.25">
      <c r="B575" s="1"/>
      <c r="C575" s="1"/>
      <c r="F575" s="2"/>
      <c r="G575" s="11"/>
      <c r="H575" s="2"/>
      <c r="J575"/>
      <c r="K575"/>
      <c r="L575"/>
      <c r="M575"/>
      <c r="N575"/>
      <c r="O575"/>
      <c r="P575"/>
      <c r="Q575"/>
      <c r="R575" s="2"/>
      <c r="S575" s="2"/>
      <c r="T575"/>
      <c r="U575"/>
      <c r="V575"/>
      <c r="W575"/>
      <c r="X575"/>
      <c r="Y575"/>
    </row>
    <row r="576" spans="2:25" s="6" customFormat="1" x14ac:dyDescent="0.25">
      <c r="B576" s="1"/>
      <c r="C576" s="1"/>
      <c r="F576" s="2"/>
      <c r="G576" s="11"/>
      <c r="H576" s="2"/>
      <c r="J576"/>
      <c r="K576"/>
      <c r="L576"/>
      <c r="M576"/>
      <c r="N576"/>
      <c r="O576"/>
      <c r="P576"/>
      <c r="Q576"/>
      <c r="R576" s="2"/>
      <c r="S576" s="2"/>
      <c r="T576"/>
      <c r="U576"/>
      <c r="V576"/>
      <c r="W576"/>
      <c r="X576"/>
      <c r="Y576"/>
    </row>
    <row r="577" spans="2:25" s="6" customFormat="1" x14ac:dyDescent="0.25">
      <c r="B577" s="1"/>
      <c r="C577" s="1"/>
      <c r="F577" s="2"/>
      <c r="G577" s="11"/>
      <c r="H577" s="2"/>
      <c r="J577"/>
      <c r="K577"/>
      <c r="L577"/>
      <c r="M577"/>
      <c r="N577"/>
      <c r="O577"/>
      <c r="P577"/>
      <c r="Q577"/>
      <c r="R577" s="2"/>
      <c r="S577" s="2"/>
      <c r="T577"/>
      <c r="U577"/>
      <c r="V577"/>
      <c r="W577"/>
      <c r="X577"/>
      <c r="Y577"/>
    </row>
    <row r="578" spans="2:25" s="6" customFormat="1" x14ac:dyDescent="0.25">
      <c r="B578" s="1"/>
      <c r="C578" s="1"/>
      <c r="F578" s="2"/>
      <c r="G578" s="11"/>
      <c r="H578" s="2"/>
      <c r="J578"/>
      <c r="K578"/>
      <c r="L578"/>
      <c r="M578"/>
      <c r="N578"/>
      <c r="O578"/>
      <c r="P578"/>
      <c r="Q578"/>
      <c r="R578" s="2"/>
      <c r="S578" s="2"/>
      <c r="T578"/>
      <c r="U578"/>
      <c r="V578"/>
      <c r="W578"/>
      <c r="X578"/>
      <c r="Y578"/>
    </row>
    <row r="579" spans="2:25" s="6" customFormat="1" x14ac:dyDescent="0.25">
      <c r="B579" s="1"/>
      <c r="C579" s="1"/>
      <c r="F579" s="2"/>
      <c r="G579" s="11"/>
      <c r="H579" s="2"/>
      <c r="J579"/>
      <c r="K579"/>
      <c r="L579"/>
      <c r="M579"/>
      <c r="N579"/>
      <c r="O579"/>
      <c r="P579"/>
      <c r="Q579"/>
      <c r="R579" s="2"/>
      <c r="S579" s="2"/>
      <c r="T579"/>
      <c r="U579"/>
      <c r="V579"/>
      <c r="W579"/>
      <c r="X579"/>
      <c r="Y579"/>
    </row>
    <row r="580" spans="2:25" s="6" customFormat="1" x14ac:dyDescent="0.25">
      <c r="B580" s="1"/>
      <c r="C580" s="1"/>
      <c r="F580" s="2"/>
      <c r="G580" s="11"/>
      <c r="H580" s="2"/>
      <c r="J580"/>
      <c r="K580"/>
      <c r="L580"/>
      <c r="M580"/>
      <c r="N580"/>
      <c r="O580"/>
      <c r="P580"/>
      <c r="Q580"/>
      <c r="R580" s="2"/>
      <c r="S580" s="2"/>
      <c r="T580"/>
      <c r="U580"/>
      <c r="V580"/>
      <c r="W580"/>
      <c r="X580"/>
      <c r="Y580"/>
    </row>
    <row r="581" spans="2:25" s="6" customFormat="1" x14ac:dyDescent="0.25">
      <c r="B581" s="1"/>
      <c r="C581" s="1"/>
      <c r="F581" s="2"/>
      <c r="G581" s="11"/>
      <c r="H581" s="2"/>
      <c r="J581"/>
      <c r="K581"/>
      <c r="L581"/>
      <c r="M581"/>
      <c r="N581"/>
      <c r="O581"/>
      <c r="P581"/>
      <c r="Q581"/>
      <c r="R581" s="2"/>
      <c r="S581" s="2"/>
      <c r="T581"/>
      <c r="U581"/>
      <c r="V581"/>
      <c r="W581"/>
      <c r="X581"/>
      <c r="Y581"/>
    </row>
    <row r="582" spans="2:25" s="6" customFormat="1" x14ac:dyDescent="0.25">
      <c r="B582" s="1"/>
      <c r="C582" s="1"/>
      <c r="F582" s="2"/>
      <c r="G582" s="11"/>
      <c r="H582" s="2"/>
      <c r="J582"/>
      <c r="K582"/>
      <c r="L582"/>
      <c r="M582"/>
      <c r="N582"/>
      <c r="O582"/>
      <c r="P582"/>
      <c r="Q582"/>
      <c r="R582" s="2"/>
      <c r="S582" s="2"/>
      <c r="T582"/>
      <c r="U582"/>
      <c r="V582"/>
      <c r="W582"/>
      <c r="X582"/>
      <c r="Y582"/>
    </row>
    <row r="583" spans="2:25" s="6" customFormat="1" x14ac:dyDescent="0.25">
      <c r="B583" s="1"/>
      <c r="C583" s="1"/>
      <c r="F583" s="2"/>
      <c r="G583" s="11"/>
      <c r="H583" s="2"/>
      <c r="J583"/>
      <c r="K583"/>
      <c r="L583"/>
      <c r="M583"/>
      <c r="N583"/>
      <c r="O583"/>
      <c r="P583"/>
      <c r="Q583"/>
      <c r="R583" s="2"/>
      <c r="S583" s="2"/>
      <c r="T583"/>
      <c r="U583"/>
      <c r="V583"/>
      <c r="W583"/>
      <c r="X583"/>
      <c r="Y583"/>
    </row>
    <row r="584" spans="2:25" s="6" customFormat="1" x14ac:dyDescent="0.25">
      <c r="B584" s="1"/>
      <c r="C584" s="1"/>
      <c r="F584" s="2"/>
      <c r="G584" s="11"/>
      <c r="H584" s="2"/>
      <c r="J584"/>
      <c r="K584"/>
      <c r="L584"/>
      <c r="M584"/>
      <c r="N584"/>
      <c r="O584"/>
      <c r="P584"/>
      <c r="Q584"/>
      <c r="R584" s="2"/>
      <c r="S584" s="2"/>
      <c r="T584"/>
      <c r="U584"/>
      <c r="V584"/>
      <c r="W584"/>
      <c r="X584"/>
      <c r="Y584"/>
    </row>
    <row r="585" spans="2:25" s="6" customFormat="1" x14ac:dyDescent="0.25">
      <c r="B585" s="1"/>
      <c r="C585" s="1"/>
      <c r="F585" s="2"/>
      <c r="G585" s="11"/>
      <c r="H585" s="2"/>
      <c r="J585"/>
      <c r="K585"/>
      <c r="L585"/>
      <c r="M585"/>
      <c r="N585"/>
      <c r="O585"/>
      <c r="P585"/>
      <c r="Q585"/>
      <c r="R585" s="2"/>
      <c r="S585" s="2"/>
      <c r="T585"/>
      <c r="U585"/>
      <c r="V585"/>
      <c r="W585"/>
      <c r="X585"/>
      <c r="Y585"/>
    </row>
    <row r="586" spans="2:25" s="6" customFormat="1" x14ac:dyDescent="0.25">
      <c r="B586" s="1"/>
      <c r="C586" s="1"/>
      <c r="F586" s="2"/>
      <c r="G586" s="11"/>
      <c r="H586" s="2"/>
      <c r="J586"/>
      <c r="K586"/>
      <c r="L586"/>
      <c r="M586"/>
      <c r="N586"/>
      <c r="O586"/>
      <c r="P586"/>
      <c r="Q586"/>
      <c r="R586" s="2"/>
      <c r="S586" s="2"/>
      <c r="T586"/>
      <c r="U586"/>
      <c r="V586"/>
      <c r="W586"/>
      <c r="X586"/>
      <c r="Y586"/>
    </row>
    <row r="587" spans="2:25" s="6" customFormat="1" x14ac:dyDescent="0.25">
      <c r="B587" s="1"/>
      <c r="C587" s="1"/>
      <c r="F587" s="2"/>
      <c r="G587" s="11"/>
      <c r="H587" s="2"/>
      <c r="J587"/>
      <c r="K587"/>
      <c r="L587"/>
      <c r="M587"/>
      <c r="N587"/>
      <c r="O587"/>
      <c r="P587"/>
      <c r="Q587"/>
      <c r="R587" s="2"/>
      <c r="S587" s="2"/>
      <c r="T587"/>
      <c r="U587"/>
      <c r="V587"/>
      <c r="W587"/>
      <c r="X587"/>
      <c r="Y587"/>
    </row>
    <row r="588" spans="2:25" s="6" customFormat="1" x14ac:dyDescent="0.25">
      <c r="B588" s="1"/>
      <c r="C588" s="1"/>
      <c r="F588" s="2"/>
      <c r="G588" s="11"/>
      <c r="H588" s="2"/>
      <c r="J588"/>
      <c r="K588"/>
      <c r="L588"/>
      <c r="M588"/>
      <c r="N588"/>
      <c r="O588"/>
      <c r="P588"/>
      <c r="Q588"/>
      <c r="R588" s="2"/>
      <c r="S588" s="2"/>
      <c r="T588"/>
      <c r="U588"/>
      <c r="V588"/>
      <c r="W588"/>
      <c r="X588"/>
      <c r="Y588"/>
    </row>
    <row r="589" spans="2:25" s="6" customFormat="1" x14ac:dyDescent="0.25">
      <c r="B589" s="1"/>
      <c r="C589" s="1"/>
      <c r="F589" s="2"/>
      <c r="G589" s="11"/>
      <c r="H589" s="2"/>
      <c r="J589"/>
      <c r="K589"/>
      <c r="L589"/>
      <c r="M589"/>
      <c r="N589"/>
      <c r="O589"/>
      <c r="P589"/>
      <c r="Q589"/>
      <c r="R589" s="2"/>
      <c r="S589" s="2"/>
      <c r="T589"/>
      <c r="U589"/>
      <c r="V589"/>
      <c r="W589"/>
      <c r="X589"/>
      <c r="Y589"/>
    </row>
    <row r="590" spans="2:25" s="6" customFormat="1" x14ac:dyDescent="0.25">
      <c r="B590" s="1"/>
      <c r="C590" s="1"/>
      <c r="F590" s="2"/>
      <c r="G590" s="11"/>
      <c r="H590" s="2"/>
      <c r="J590"/>
      <c r="K590"/>
      <c r="L590"/>
      <c r="M590"/>
      <c r="N590"/>
      <c r="O590"/>
      <c r="P590"/>
      <c r="Q590"/>
      <c r="R590" s="2"/>
      <c r="S590" s="2"/>
      <c r="T590"/>
      <c r="U590"/>
      <c r="V590"/>
      <c r="W590"/>
      <c r="X590"/>
      <c r="Y590"/>
    </row>
    <row r="591" spans="2:25" s="6" customFormat="1" x14ac:dyDescent="0.25">
      <c r="B591" s="1"/>
      <c r="C591" s="1"/>
      <c r="F591" s="2"/>
      <c r="G591" s="11"/>
      <c r="H591" s="2"/>
      <c r="J591"/>
      <c r="K591"/>
      <c r="L591"/>
      <c r="M591"/>
      <c r="N591"/>
      <c r="O591"/>
      <c r="P591"/>
      <c r="Q591"/>
      <c r="R591" s="2"/>
      <c r="S591" s="2"/>
      <c r="T591"/>
      <c r="U591"/>
      <c r="V591"/>
      <c r="W591"/>
      <c r="X591"/>
      <c r="Y591"/>
    </row>
    <row r="592" spans="2:25" s="6" customFormat="1" x14ac:dyDescent="0.25">
      <c r="B592" s="1"/>
      <c r="C592" s="1"/>
      <c r="F592" s="2"/>
      <c r="G592" s="11"/>
      <c r="H592" s="2"/>
      <c r="J592"/>
      <c r="K592"/>
      <c r="L592"/>
      <c r="M592"/>
      <c r="N592"/>
      <c r="O592"/>
      <c r="P592"/>
      <c r="Q592"/>
      <c r="R592" s="2"/>
      <c r="S592" s="2"/>
      <c r="T592"/>
      <c r="U592"/>
      <c r="V592"/>
      <c r="W592"/>
      <c r="X592"/>
      <c r="Y592"/>
    </row>
    <row r="593" spans="2:25" s="6" customFormat="1" x14ac:dyDescent="0.25">
      <c r="B593" s="1"/>
      <c r="C593" s="1"/>
      <c r="F593" s="2"/>
      <c r="G593" s="11"/>
      <c r="H593" s="2"/>
      <c r="J593"/>
      <c r="K593"/>
      <c r="L593"/>
      <c r="M593"/>
      <c r="N593"/>
      <c r="O593"/>
      <c r="P593"/>
      <c r="Q593"/>
      <c r="R593" s="2"/>
      <c r="S593" s="2"/>
      <c r="T593"/>
      <c r="U593"/>
      <c r="V593"/>
      <c r="W593"/>
      <c r="X593"/>
      <c r="Y593"/>
    </row>
    <row r="594" spans="2:25" s="6" customFormat="1" x14ac:dyDescent="0.25">
      <c r="B594" s="1"/>
      <c r="C594" s="1"/>
      <c r="F594" s="2"/>
      <c r="G594" s="11"/>
      <c r="H594" s="2"/>
      <c r="J594"/>
      <c r="K594"/>
      <c r="L594"/>
      <c r="M594"/>
      <c r="N594"/>
      <c r="O594"/>
      <c r="P594"/>
      <c r="Q594"/>
      <c r="R594" s="2"/>
      <c r="S594" s="2"/>
      <c r="T594"/>
      <c r="U594"/>
      <c r="V594"/>
      <c r="W594"/>
      <c r="X594"/>
      <c r="Y594"/>
    </row>
    <row r="595" spans="2:25" s="6" customFormat="1" x14ac:dyDescent="0.25">
      <c r="B595" s="1"/>
      <c r="C595" s="1"/>
      <c r="F595" s="2"/>
      <c r="G595" s="11"/>
      <c r="H595" s="2"/>
      <c r="J595"/>
      <c r="K595"/>
      <c r="L595"/>
      <c r="M595"/>
      <c r="N595"/>
      <c r="O595"/>
      <c r="P595"/>
      <c r="Q595"/>
      <c r="R595" s="2"/>
      <c r="S595" s="2"/>
      <c r="T595"/>
      <c r="U595"/>
      <c r="V595"/>
      <c r="W595"/>
      <c r="X595"/>
      <c r="Y595"/>
    </row>
    <row r="596" spans="2:25" s="6" customFormat="1" x14ac:dyDescent="0.25">
      <c r="B596" s="1"/>
      <c r="C596" s="1"/>
      <c r="F596" s="2"/>
      <c r="G596" s="11"/>
      <c r="H596" s="2"/>
      <c r="J596"/>
      <c r="K596"/>
      <c r="L596"/>
      <c r="M596"/>
      <c r="N596"/>
      <c r="O596"/>
      <c r="P596"/>
      <c r="Q596"/>
      <c r="R596" s="2"/>
      <c r="S596" s="2"/>
      <c r="T596"/>
      <c r="U596"/>
      <c r="V596"/>
      <c r="W596"/>
      <c r="X596"/>
      <c r="Y596"/>
    </row>
    <row r="597" spans="2:25" s="6" customFormat="1" x14ac:dyDescent="0.25">
      <c r="B597" s="1"/>
      <c r="C597" s="1"/>
      <c r="F597" s="2"/>
      <c r="G597" s="11"/>
      <c r="H597" s="2"/>
      <c r="J597"/>
      <c r="K597"/>
      <c r="L597"/>
      <c r="M597"/>
      <c r="N597"/>
      <c r="O597"/>
      <c r="P597"/>
      <c r="Q597"/>
      <c r="R597" s="2"/>
      <c r="S597" s="2"/>
      <c r="T597"/>
      <c r="U597"/>
      <c r="V597"/>
      <c r="W597"/>
      <c r="X597"/>
      <c r="Y597"/>
    </row>
    <row r="598" spans="2:25" s="6" customFormat="1" x14ac:dyDescent="0.25">
      <c r="B598" s="1"/>
      <c r="C598" s="1"/>
      <c r="F598" s="2"/>
      <c r="G598" s="11"/>
      <c r="H598" s="2"/>
      <c r="J598"/>
      <c r="K598"/>
      <c r="L598"/>
      <c r="M598"/>
      <c r="N598"/>
      <c r="O598"/>
      <c r="P598"/>
      <c r="Q598"/>
      <c r="R598" s="2"/>
      <c r="S598" s="2"/>
      <c r="T598"/>
      <c r="U598"/>
      <c r="V598"/>
      <c r="W598"/>
      <c r="X598"/>
      <c r="Y598"/>
    </row>
    <row r="599" spans="2:25" s="6" customFormat="1" x14ac:dyDescent="0.25">
      <c r="B599" s="1"/>
      <c r="C599" s="1"/>
      <c r="F599" s="2"/>
      <c r="G599" s="11"/>
      <c r="H599" s="2"/>
      <c r="J599"/>
      <c r="K599"/>
      <c r="L599"/>
      <c r="M599"/>
      <c r="N599"/>
      <c r="O599"/>
      <c r="P599"/>
      <c r="Q599"/>
      <c r="R599" s="2"/>
      <c r="S599" s="2"/>
      <c r="T599"/>
      <c r="U599"/>
      <c r="V599"/>
      <c r="W599"/>
      <c r="X599"/>
      <c r="Y599"/>
    </row>
    <row r="600" spans="2:25" s="6" customFormat="1" x14ac:dyDescent="0.25">
      <c r="B600" s="1"/>
      <c r="C600" s="1"/>
      <c r="F600" s="2"/>
      <c r="G600" s="11"/>
      <c r="H600" s="2"/>
      <c r="J600"/>
      <c r="K600"/>
      <c r="L600"/>
      <c r="M600"/>
      <c r="N600"/>
      <c r="O600"/>
      <c r="P600"/>
      <c r="Q600"/>
      <c r="R600" s="2"/>
      <c r="S600" s="2"/>
      <c r="T600"/>
      <c r="U600"/>
      <c r="V600"/>
      <c r="W600"/>
      <c r="X600"/>
      <c r="Y600"/>
    </row>
    <row r="601" spans="2:25" s="6" customFormat="1" x14ac:dyDescent="0.25">
      <c r="B601" s="1"/>
      <c r="C601" s="1"/>
      <c r="F601" s="2"/>
      <c r="G601" s="11"/>
      <c r="H601" s="2"/>
      <c r="J601"/>
      <c r="K601"/>
      <c r="L601"/>
      <c r="M601"/>
      <c r="N601"/>
      <c r="O601"/>
      <c r="P601"/>
      <c r="Q601"/>
      <c r="R601" s="2"/>
      <c r="S601" s="2"/>
      <c r="T601"/>
      <c r="U601"/>
      <c r="V601"/>
      <c r="W601"/>
      <c r="X601"/>
      <c r="Y601"/>
    </row>
    <row r="602" spans="2:25" s="6" customFormat="1" x14ac:dyDescent="0.25">
      <c r="B602" s="1"/>
      <c r="C602" s="1"/>
      <c r="F602" s="2"/>
      <c r="G602" s="11"/>
      <c r="H602" s="2"/>
      <c r="J602"/>
      <c r="K602"/>
      <c r="L602"/>
      <c r="M602"/>
      <c r="N602"/>
      <c r="O602"/>
      <c r="P602"/>
      <c r="Q602"/>
      <c r="R602" s="2"/>
      <c r="S602" s="2"/>
      <c r="T602"/>
      <c r="U602"/>
      <c r="V602"/>
      <c r="W602"/>
      <c r="X602"/>
      <c r="Y602"/>
    </row>
    <row r="603" spans="2:25" s="6" customFormat="1" x14ac:dyDescent="0.25">
      <c r="B603" s="1"/>
      <c r="C603" s="1"/>
      <c r="F603" s="2"/>
      <c r="G603" s="11"/>
      <c r="H603" s="2"/>
      <c r="J603"/>
      <c r="K603"/>
      <c r="L603"/>
      <c r="M603"/>
      <c r="N603"/>
      <c r="O603"/>
      <c r="P603"/>
      <c r="Q603"/>
      <c r="R603" s="2"/>
      <c r="S603" s="2"/>
      <c r="T603"/>
      <c r="U603"/>
      <c r="V603"/>
      <c r="W603"/>
      <c r="X603"/>
      <c r="Y603"/>
    </row>
    <row r="604" spans="2:25" s="6" customFormat="1" x14ac:dyDescent="0.25">
      <c r="B604" s="1"/>
      <c r="C604" s="1"/>
      <c r="F604" s="2"/>
      <c r="G604" s="11"/>
      <c r="H604" s="2"/>
      <c r="J604"/>
      <c r="K604"/>
      <c r="L604"/>
      <c r="M604"/>
      <c r="N604"/>
      <c r="O604"/>
      <c r="P604"/>
      <c r="Q604"/>
      <c r="R604" s="2"/>
      <c r="S604" s="2"/>
      <c r="T604"/>
      <c r="U604"/>
      <c r="V604"/>
      <c r="W604"/>
      <c r="X604"/>
      <c r="Y604"/>
    </row>
    <row r="605" spans="2:25" s="6" customFormat="1" x14ac:dyDescent="0.25">
      <c r="B605" s="1"/>
      <c r="C605" s="1"/>
      <c r="F605" s="2"/>
      <c r="G605" s="11"/>
      <c r="H605" s="2"/>
      <c r="J605"/>
      <c r="K605"/>
      <c r="L605"/>
      <c r="M605"/>
      <c r="N605"/>
      <c r="O605"/>
      <c r="P605"/>
      <c r="Q605"/>
      <c r="R605" s="2"/>
      <c r="S605" s="2"/>
      <c r="T605"/>
      <c r="U605"/>
      <c r="V605"/>
      <c r="W605"/>
      <c r="X605"/>
      <c r="Y605"/>
    </row>
    <row r="606" spans="2:25" s="6" customFormat="1" x14ac:dyDescent="0.25">
      <c r="B606" s="1"/>
      <c r="C606" s="1"/>
      <c r="F606" s="2"/>
      <c r="G606" s="11"/>
      <c r="H606" s="2"/>
      <c r="J606"/>
      <c r="K606"/>
      <c r="L606"/>
      <c r="M606"/>
      <c r="N606"/>
      <c r="O606"/>
      <c r="P606"/>
      <c r="Q606"/>
      <c r="R606" s="2"/>
      <c r="S606" s="2"/>
      <c r="T606"/>
      <c r="U606"/>
      <c r="V606"/>
      <c r="W606"/>
      <c r="X606"/>
      <c r="Y606"/>
    </row>
    <row r="607" spans="2:25" s="6" customFormat="1" x14ac:dyDescent="0.25">
      <c r="B607" s="1"/>
      <c r="C607" s="1"/>
      <c r="F607" s="2"/>
      <c r="G607" s="11"/>
      <c r="H607" s="2"/>
      <c r="J607"/>
      <c r="K607"/>
      <c r="L607"/>
      <c r="M607"/>
      <c r="N607"/>
      <c r="O607"/>
      <c r="P607"/>
      <c r="Q607"/>
      <c r="R607" s="2"/>
      <c r="S607" s="2"/>
      <c r="T607"/>
      <c r="U607"/>
      <c r="V607"/>
      <c r="W607"/>
      <c r="X607"/>
      <c r="Y607"/>
    </row>
    <row r="608" spans="2:25" s="6" customFormat="1" x14ac:dyDescent="0.25">
      <c r="B608" s="1"/>
      <c r="C608" s="1"/>
      <c r="F608" s="2"/>
      <c r="G608" s="11"/>
      <c r="H608" s="2"/>
      <c r="J608"/>
      <c r="K608"/>
      <c r="L608"/>
      <c r="M608"/>
      <c r="N608"/>
      <c r="O608"/>
      <c r="P608"/>
      <c r="Q608"/>
      <c r="R608" s="2"/>
      <c r="S608" s="2"/>
      <c r="T608"/>
      <c r="U608"/>
      <c r="V608"/>
      <c r="W608"/>
      <c r="X608"/>
      <c r="Y608"/>
    </row>
    <row r="609" spans="2:25" s="6" customFormat="1" x14ac:dyDescent="0.25">
      <c r="B609" s="1"/>
      <c r="C609" s="1"/>
      <c r="F609" s="2"/>
      <c r="G609" s="11"/>
      <c r="H609" s="2"/>
      <c r="J609"/>
      <c r="K609"/>
      <c r="L609"/>
      <c r="M609"/>
      <c r="N609"/>
      <c r="O609"/>
      <c r="P609"/>
      <c r="Q609"/>
      <c r="R609" s="2"/>
      <c r="S609" s="2"/>
      <c r="T609"/>
      <c r="U609"/>
      <c r="V609"/>
      <c r="W609"/>
      <c r="X609"/>
      <c r="Y609"/>
    </row>
    <row r="610" spans="2:25" s="6" customFormat="1" x14ac:dyDescent="0.25">
      <c r="B610" s="1"/>
      <c r="C610" s="1"/>
      <c r="F610" s="2"/>
      <c r="G610" s="11"/>
      <c r="H610" s="2"/>
      <c r="J610"/>
      <c r="K610"/>
      <c r="L610"/>
      <c r="M610"/>
      <c r="N610"/>
      <c r="O610"/>
      <c r="P610"/>
      <c r="Q610"/>
      <c r="R610" s="2"/>
      <c r="S610" s="2"/>
      <c r="T610"/>
      <c r="U610"/>
      <c r="V610"/>
      <c r="W610"/>
      <c r="X610"/>
      <c r="Y610"/>
    </row>
    <row r="611" spans="2:25" s="6" customFormat="1" x14ac:dyDescent="0.25">
      <c r="B611" s="1"/>
      <c r="C611" s="1"/>
      <c r="F611" s="2"/>
      <c r="G611" s="11"/>
      <c r="H611" s="2"/>
      <c r="J611"/>
      <c r="K611"/>
      <c r="L611"/>
      <c r="M611"/>
      <c r="N611"/>
      <c r="O611"/>
      <c r="P611"/>
      <c r="Q611"/>
      <c r="R611" s="2"/>
      <c r="S611" s="2"/>
      <c r="T611"/>
      <c r="U611"/>
      <c r="V611"/>
      <c r="W611"/>
      <c r="X611"/>
      <c r="Y611"/>
    </row>
    <row r="612" spans="2:25" s="6" customFormat="1" x14ac:dyDescent="0.25">
      <c r="B612" s="1"/>
      <c r="C612" s="1"/>
      <c r="F612" s="2"/>
      <c r="G612" s="11"/>
      <c r="H612" s="2"/>
      <c r="J612"/>
      <c r="K612"/>
      <c r="L612"/>
      <c r="M612"/>
      <c r="N612"/>
      <c r="O612"/>
      <c r="P612"/>
      <c r="Q612"/>
      <c r="R612" s="2"/>
      <c r="S612" s="2"/>
      <c r="T612"/>
      <c r="U612"/>
      <c r="V612"/>
      <c r="W612"/>
      <c r="X612"/>
      <c r="Y612"/>
    </row>
    <row r="613" spans="2:25" s="6" customFormat="1" x14ac:dyDescent="0.25">
      <c r="B613" s="1"/>
      <c r="C613" s="1"/>
      <c r="F613" s="2"/>
      <c r="G613" s="11"/>
      <c r="H613" s="2"/>
      <c r="J613"/>
      <c r="K613"/>
      <c r="L613"/>
      <c r="M613"/>
      <c r="N613"/>
      <c r="O613"/>
      <c r="P613"/>
      <c r="Q613"/>
      <c r="R613" s="2"/>
      <c r="S613" s="2"/>
      <c r="T613"/>
      <c r="U613"/>
      <c r="V613"/>
      <c r="W613"/>
      <c r="X613"/>
      <c r="Y613"/>
    </row>
    <row r="614" spans="2:25" s="6" customFormat="1" x14ac:dyDescent="0.25">
      <c r="B614" s="1"/>
      <c r="C614" s="1"/>
      <c r="F614" s="2"/>
      <c r="G614" s="11"/>
      <c r="H614" s="2"/>
      <c r="J614"/>
      <c r="K614"/>
      <c r="L614"/>
      <c r="M614"/>
      <c r="N614"/>
      <c r="O614"/>
      <c r="P614"/>
      <c r="Q614"/>
      <c r="R614" s="2"/>
      <c r="S614" s="2"/>
      <c r="T614"/>
      <c r="U614"/>
      <c r="V614"/>
      <c r="W614"/>
      <c r="X614"/>
      <c r="Y614"/>
    </row>
    <row r="615" spans="2:25" s="6" customFormat="1" x14ac:dyDescent="0.25">
      <c r="B615" s="1"/>
      <c r="C615" s="1"/>
      <c r="F615" s="2"/>
      <c r="G615" s="11"/>
      <c r="H615" s="2"/>
      <c r="J615"/>
      <c r="K615"/>
      <c r="L615"/>
      <c r="M615"/>
      <c r="N615"/>
      <c r="O615"/>
      <c r="P615"/>
      <c r="Q615"/>
      <c r="R615" s="2"/>
      <c r="S615" s="2"/>
      <c r="T615"/>
      <c r="U615"/>
      <c r="V615"/>
      <c r="W615"/>
      <c r="X615"/>
      <c r="Y615"/>
    </row>
    <row r="616" spans="2:25" s="6" customFormat="1" x14ac:dyDescent="0.25">
      <c r="B616" s="1"/>
      <c r="C616" s="1"/>
      <c r="F616" s="2"/>
      <c r="G616" s="11"/>
      <c r="H616" s="2"/>
      <c r="J616"/>
      <c r="K616"/>
      <c r="L616"/>
      <c r="M616"/>
      <c r="N616"/>
      <c r="O616"/>
      <c r="P616"/>
      <c r="Q616"/>
      <c r="R616" s="2"/>
      <c r="S616" s="2"/>
      <c r="T616"/>
      <c r="U616"/>
      <c r="V616"/>
      <c r="W616"/>
      <c r="X616"/>
      <c r="Y616"/>
    </row>
    <row r="617" spans="2:25" s="6" customFormat="1" x14ac:dyDescent="0.25">
      <c r="B617" s="1"/>
      <c r="C617" s="1"/>
      <c r="F617" s="2"/>
      <c r="G617" s="11"/>
      <c r="H617" s="2"/>
      <c r="J617"/>
      <c r="K617"/>
      <c r="L617"/>
      <c r="M617"/>
      <c r="N617"/>
      <c r="O617"/>
      <c r="P617"/>
      <c r="Q617"/>
      <c r="R617" s="2"/>
      <c r="S617" s="2"/>
      <c r="T617"/>
      <c r="U617"/>
      <c r="V617"/>
      <c r="W617"/>
      <c r="X617"/>
      <c r="Y617"/>
    </row>
    <row r="618" spans="2:25" s="6" customFormat="1" x14ac:dyDescent="0.25">
      <c r="B618" s="1"/>
      <c r="C618" s="1"/>
      <c r="F618" s="2"/>
      <c r="G618" s="11"/>
      <c r="H618" s="2"/>
      <c r="J618"/>
      <c r="K618"/>
      <c r="L618"/>
      <c r="M618"/>
      <c r="N618"/>
      <c r="O618"/>
      <c r="P618"/>
      <c r="Q618"/>
      <c r="R618" s="2"/>
      <c r="S618" s="2"/>
      <c r="T618"/>
      <c r="U618"/>
      <c r="V618"/>
      <c r="W618"/>
      <c r="X618"/>
      <c r="Y618"/>
    </row>
    <row r="619" spans="2:25" s="6" customFormat="1" x14ac:dyDescent="0.25">
      <c r="B619" s="1"/>
      <c r="C619" s="1"/>
      <c r="F619" s="2"/>
      <c r="G619" s="11"/>
      <c r="H619" s="2"/>
      <c r="J619"/>
      <c r="K619"/>
      <c r="L619"/>
      <c r="M619"/>
      <c r="N619"/>
      <c r="O619"/>
      <c r="P619"/>
      <c r="Q619"/>
      <c r="R619" s="2"/>
      <c r="S619" s="2"/>
      <c r="T619"/>
      <c r="U619"/>
      <c r="V619"/>
      <c r="W619"/>
      <c r="X619"/>
      <c r="Y619"/>
    </row>
    <row r="620" spans="2:25" s="6" customFormat="1" x14ac:dyDescent="0.25">
      <c r="B620" s="1"/>
      <c r="C620" s="1"/>
      <c r="F620" s="2"/>
      <c r="G620" s="11"/>
      <c r="H620" s="2"/>
      <c r="J620"/>
      <c r="K620"/>
      <c r="L620"/>
      <c r="M620"/>
      <c r="N620"/>
      <c r="O620"/>
      <c r="P620"/>
      <c r="Q620"/>
      <c r="R620" s="2"/>
      <c r="S620" s="2"/>
      <c r="T620"/>
      <c r="U620"/>
      <c r="V620"/>
      <c r="W620"/>
      <c r="X620"/>
      <c r="Y620"/>
    </row>
    <row r="621" spans="2:25" s="6" customFormat="1" x14ac:dyDescent="0.25">
      <c r="B621" s="1"/>
      <c r="C621" s="1"/>
      <c r="F621" s="2"/>
      <c r="G621" s="11"/>
      <c r="H621" s="2"/>
      <c r="J621"/>
      <c r="K621"/>
      <c r="L621"/>
      <c r="M621"/>
      <c r="N621"/>
      <c r="O621"/>
      <c r="P621"/>
      <c r="Q621"/>
      <c r="R621" s="2"/>
      <c r="S621" s="2"/>
      <c r="T621"/>
      <c r="U621"/>
      <c r="V621"/>
      <c r="W621"/>
      <c r="X621"/>
      <c r="Y621"/>
    </row>
    <row r="622" spans="2:25" s="6" customFormat="1" x14ac:dyDescent="0.25">
      <c r="B622" s="1"/>
      <c r="C622" s="1"/>
      <c r="F622" s="2"/>
      <c r="G622" s="11"/>
      <c r="H622" s="2"/>
      <c r="J622"/>
      <c r="K622"/>
      <c r="L622"/>
      <c r="M622"/>
      <c r="N622"/>
      <c r="O622"/>
      <c r="P622"/>
      <c r="Q622"/>
      <c r="R622" s="2"/>
      <c r="S622" s="2"/>
      <c r="T622"/>
      <c r="U622"/>
      <c r="V622"/>
      <c r="W622"/>
      <c r="X622"/>
      <c r="Y622"/>
    </row>
    <row r="623" spans="2:25" s="6" customFormat="1" x14ac:dyDescent="0.25">
      <c r="B623" s="1"/>
      <c r="C623" s="1"/>
      <c r="F623" s="2"/>
      <c r="G623" s="11"/>
      <c r="H623" s="2"/>
      <c r="J623"/>
      <c r="K623"/>
      <c r="L623"/>
      <c r="M623"/>
      <c r="N623"/>
      <c r="O623"/>
      <c r="P623"/>
      <c r="Q623"/>
      <c r="R623" s="2"/>
      <c r="S623" s="2"/>
      <c r="T623"/>
      <c r="U623"/>
      <c r="V623"/>
      <c r="W623"/>
      <c r="X623"/>
      <c r="Y623"/>
    </row>
    <row r="624" spans="2:25" s="6" customFormat="1" x14ac:dyDescent="0.25">
      <c r="B624" s="1"/>
      <c r="C624" s="1"/>
      <c r="F624" s="2"/>
      <c r="G624" s="11"/>
      <c r="H624" s="2"/>
      <c r="J624"/>
      <c r="K624"/>
      <c r="L624"/>
      <c r="M624"/>
      <c r="N624"/>
      <c r="O624"/>
      <c r="P624"/>
      <c r="Q624"/>
      <c r="R624" s="2"/>
      <c r="S624" s="2"/>
      <c r="T624"/>
      <c r="U624"/>
      <c r="V624"/>
      <c r="W624"/>
      <c r="X624"/>
      <c r="Y624"/>
    </row>
    <row r="625" spans="2:25" s="6" customFormat="1" x14ac:dyDescent="0.25">
      <c r="B625" s="1"/>
      <c r="C625" s="1"/>
      <c r="F625" s="2"/>
      <c r="G625" s="11"/>
      <c r="H625" s="2"/>
      <c r="J625"/>
      <c r="K625"/>
      <c r="L625"/>
      <c r="M625"/>
      <c r="N625"/>
      <c r="O625"/>
      <c r="P625"/>
      <c r="Q625"/>
      <c r="R625" s="2"/>
      <c r="S625" s="2"/>
      <c r="T625"/>
      <c r="U625"/>
      <c r="V625"/>
      <c r="W625"/>
      <c r="X625"/>
      <c r="Y625"/>
    </row>
    <row r="626" spans="2:25" s="6" customFormat="1" x14ac:dyDescent="0.25">
      <c r="B626" s="1"/>
      <c r="C626" s="1"/>
      <c r="F626" s="2"/>
      <c r="G626" s="11"/>
      <c r="H626" s="2"/>
      <c r="J626"/>
      <c r="K626"/>
      <c r="L626"/>
      <c r="M626"/>
      <c r="N626"/>
      <c r="O626"/>
      <c r="P626"/>
      <c r="Q626"/>
      <c r="R626" s="2"/>
      <c r="S626" s="2"/>
      <c r="T626"/>
      <c r="U626"/>
      <c r="V626"/>
      <c r="W626"/>
      <c r="X626"/>
      <c r="Y626"/>
    </row>
    <row r="627" spans="2:25" s="6" customFormat="1" x14ac:dyDescent="0.25">
      <c r="B627" s="1"/>
      <c r="C627" s="1"/>
      <c r="F627" s="2"/>
      <c r="G627" s="11"/>
      <c r="H627" s="2"/>
      <c r="J627"/>
      <c r="K627"/>
      <c r="L627"/>
      <c r="M627"/>
      <c r="N627"/>
      <c r="O627"/>
      <c r="P627"/>
      <c r="Q627"/>
      <c r="R627" s="2"/>
      <c r="S627" s="2"/>
      <c r="T627"/>
      <c r="U627"/>
      <c r="V627"/>
      <c r="W627"/>
      <c r="X627"/>
      <c r="Y627"/>
    </row>
    <row r="628" spans="2:25" s="6" customFormat="1" x14ac:dyDescent="0.25">
      <c r="B628" s="1"/>
      <c r="C628" s="1"/>
      <c r="F628" s="2"/>
      <c r="G628" s="11"/>
      <c r="H628" s="2"/>
      <c r="J628"/>
      <c r="K628"/>
      <c r="L628"/>
      <c r="M628"/>
      <c r="N628"/>
      <c r="O628"/>
      <c r="P628"/>
      <c r="Q628"/>
      <c r="R628" s="2"/>
      <c r="S628" s="2"/>
      <c r="T628"/>
      <c r="U628"/>
      <c r="V628"/>
      <c r="W628"/>
      <c r="X628"/>
      <c r="Y628"/>
    </row>
    <row r="629" spans="2:25" s="6" customFormat="1" x14ac:dyDescent="0.25">
      <c r="B629" s="1"/>
      <c r="C629" s="1"/>
      <c r="F629" s="2"/>
      <c r="G629" s="11"/>
      <c r="H629" s="2"/>
      <c r="J629"/>
      <c r="K629"/>
      <c r="L629"/>
      <c r="M629"/>
      <c r="N629"/>
      <c r="O629"/>
      <c r="P629"/>
      <c r="Q629"/>
      <c r="R629" s="2"/>
      <c r="S629" s="2"/>
      <c r="T629"/>
      <c r="U629"/>
      <c r="V629"/>
      <c r="W629"/>
      <c r="X629"/>
      <c r="Y629"/>
    </row>
    <row r="630" spans="2:25" s="6" customFormat="1" x14ac:dyDescent="0.25">
      <c r="B630" s="1"/>
      <c r="C630" s="1"/>
      <c r="F630" s="2"/>
      <c r="G630" s="11"/>
      <c r="H630" s="2"/>
      <c r="J630"/>
      <c r="K630"/>
      <c r="L630"/>
      <c r="M630"/>
      <c r="N630"/>
      <c r="O630"/>
      <c r="P630"/>
      <c r="Q630"/>
      <c r="R630" s="2"/>
      <c r="S630" s="2"/>
      <c r="T630"/>
      <c r="U630"/>
      <c r="V630"/>
      <c r="W630"/>
      <c r="X630"/>
      <c r="Y630"/>
    </row>
    <row r="631" spans="2:25" s="6" customFormat="1" x14ac:dyDescent="0.25">
      <c r="B631" s="1"/>
      <c r="C631" s="1"/>
      <c r="F631" s="2"/>
      <c r="G631" s="11"/>
      <c r="H631" s="2"/>
      <c r="J631"/>
      <c r="K631"/>
      <c r="L631"/>
      <c r="M631"/>
      <c r="N631"/>
      <c r="O631"/>
      <c r="P631"/>
      <c r="Q631"/>
      <c r="R631" s="2"/>
      <c r="S631" s="2"/>
      <c r="T631"/>
      <c r="U631"/>
      <c r="V631"/>
      <c r="W631"/>
      <c r="X631"/>
      <c r="Y631"/>
    </row>
    <row r="632" spans="2:25" s="6" customFormat="1" x14ac:dyDescent="0.25">
      <c r="B632" s="1"/>
      <c r="C632" s="1"/>
      <c r="F632" s="2"/>
      <c r="G632" s="11"/>
      <c r="H632" s="2"/>
      <c r="J632"/>
      <c r="K632"/>
      <c r="L632"/>
      <c r="M632"/>
      <c r="N632"/>
      <c r="O632"/>
      <c r="P632"/>
      <c r="Q632"/>
      <c r="R632" s="2"/>
      <c r="S632" s="2"/>
      <c r="T632"/>
      <c r="U632"/>
      <c r="V632"/>
      <c r="W632"/>
      <c r="X632"/>
      <c r="Y632"/>
    </row>
    <row r="633" spans="2:25" s="6" customFormat="1" x14ac:dyDescent="0.25">
      <c r="B633" s="1"/>
      <c r="C633" s="1"/>
      <c r="F633" s="2"/>
      <c r="G633" s="11"/>
      <c r="H633" s="2"/>
      <c r="J633"/>
      <c r="K633"/>
      <c r="L633"/>
      <c r="M633"/>
      <c r="N633"/>
      <c r="O633"/>
      <c r="P633"/>
      <c r="Q633"/>
      <c r="R633" s="2"/>
      <c r="S633" s="2"/>
      <c r="T633"/>
      <c r="U633"/>
      <c r="V633"/>
      <c r="W633"/>
      <c r="X633"/>
      <c r="Y633"/>
    </row>
    <row r="634" spans="2:25" s="6" customFormat="1" x14ac:dyDescent="0.25">
      <c r="B634" s="1"/>
      <c r="C634" s="1"/>
      <c r="F634" s="2"/>
      <c r="G634" s="11"/>
      <c r="H634" s="2"/>
      <c r="J634"/>
      <c r="K634"/>
      <c r="L634"/>
      <c r="M634"/>
      <c r="N634"/>
      <c r="O634"/>
      <c r="P634"/>
      <c r="Q634"/>
      <c r="R634" s="2"/>
      <c r="S634" s="2"/>
      <c r="T634"/>
      <c r="U634"/>
      <c r="V634"/>
      <c r="W634"/>
      <c r="X634"/>
      <c r="Y634"/>
    </row>
    <row r="635" spans="2:25" s="6" customFormat="1" x14ac:dyDescent="0.25">
      <c r="B635" s="1"/>
      <c r="C635" s="1"/>
      <c r="F635" s="2"/>
      <c r="G635" s="11"/>
      <c r="H635" s="2"/>
      <c r="J635"/>
      <c r="K635"/>
      <c r="L635"/>
      <c r="M635"/>
      <c r="N635"/>
      <c r="O635"/>
      <c r="P635"/>
      <c r="Q635"/>
      <c r="R635" s="2"/>
      <c r="S635" s="2"/>
      <c r="T635"/>
      <c r="U635"/>
      <c r="V635"/>
      <c r="W635"/>
      <c r="X635"/>
      <c r="Y635"/>
    </row>
    <row r="636" spans="2:25" s="6" customFormat="1" x14ac:dyDescent="0.25">
      <c r="B636" s="1"/>
      <c r="C636" s="1"/>
      <c r="F636" s="2"/>
      <c r="G636" s="11"/>
      <c r="H636" s="2"/>
      <c r="J636"/>
      <c r="K636"/>
      <c r="L636"/>
      <c r="M636"/>
      <c r="N636"/>
      <c r="O636"/>
      <c r="P636"/>
      <c r="Q636"/>
      <c r="R636" s="2"/>
      <c r="S636" s="2"/>
      <c r="T636"/>
      <c r="U636"/>
      <c r="V636"/>
      <c r="W636"/>
      <c r="X636"/>
      <c r="Y636"/>
    </row>
    <row r="637" spans="2:25" s="6" customFormat="1" x14ac:dyDescent="0.25">
      <c r="B637" s="1"/>
      <c r="C637" s="1"/>
      <c r="F637" s="2"/>
      <c r="G637" s="11"/>
      <c r="H637" s="2"/>
      <c r="J637"/>
      <c r="K637"/>
      <c r="L637"/>
      <c r="M637"/>
      <c r="N637"/>
      <c r="O637"/>
      <c r="P637"/>
      <c r="Q637"/>
      <c r="R637" s="2"/>
      <c r="S637" s="2"/>
      <c r="T637"/>
      <c r="U637"/>
      <c r="V637"/>
      <c r="W637"/>
      <c r="X637"/>
      <c r="Y637"/>
    </row>
    <row r="638" spans="2:25" s="6" customFormat="1" x14ac:dyDescent="0.25">
      <c r="B638" s="1"/>
      <c r="C638" s="1"/>
      <c r="F638" s="2"/>
      <c r="G638" s="11"/>
      <c r="H638" s="2"/>
      <c r="J638"/>
      <c r="K638"/>
      <c r="L638"/>
      <c r="M638"/>
      <c r="N638"/>
      <c r="O638"/>
      <c r="P638"/>
      <c r="Q638"/>
      <c r="R638" s="2"/>
      <c r="S638" s="2"/>
      <c r="T638"/>
      <c r="U638"/>
      <c r="V638"/>
      <c r="W638"/>
      <c r="X638"/>
      <c r="Y638"/>
    </row>
    <row r="639" spans="2:25" s="6" customFormat="1" x14ac:dyDescent="0.25">
      <c r="B639" s="1"/>
      <c r="C639" s="1"/>
      <c r="F639" s="2"/>
      <c r="G639" s="11"/>
      <c r="H639" s="2"/>
      <c r="J639"/>
      <c r="K639"/>
      <c r="L639"/>
      <c r="M639"/>
      <c r="N639"/>
      <c r="O639"/>
      <c r="P639"/>
      <c r="Q639"/>
      <c r="R639" s="2"/>
      <c r="S639" s="2"/>
      <c r="T639"/>
      <c r="U639"/>
      <c r="V639"/>
      <c r="W639"/>
      <c r="X639"/>
      <c r="Y639"/>
    </row>
    <row r="640" spans="2:25" s="6" customFormat="1" x14ac:dyDescent="0.25">
      <c r="B640" s="1"/>
      <c r="C640" s="1"/>
      <c r="F640" s="2"/>
      <c r="G640" s="11"/>
      <c r="H640" s="2"/>
      <c r="J640"/>
      <c r="K640"/>
      <c r="L640"/>
      <c r="M640"/>
      <c r="N640"/>
      <c r="O640"/>
      <c r="P640"/>
      <c r="Q640"/>
      <c r="R640" s="2"/>
      <c r="S640" s="2"/>
      <c r="T640"/>
      <c r="U640"/>
      <c r="V640"/>
      <c r="W640"/>
      <c r="X640"/>
      <c r="Y640"/>
    </row>
    <row r="641" spans="2:25" s="6" customFormat="1" x14ac:dyDescent="0.25">
      <c r="B641" s="1"/>
      <c r="C641" s="1"/>
      <c r="F641" s="2"/>
      <c r="G641" s="11"/>
      <c r="H641" s="2"/>
      <c r="J641"/>
      <c r="K641"/>
      <c r="L641"/>
      <c r="M641"/>
      <c r="N641"/>
      <c r="O641"/>
      <c r="P641"/>
      <c r="Q641"/>
      <c r="R641" s="2"/>
      <c r="S641" s="2"/>
      <c r="T641"/>
      <c r="U641"/>
      <c r="V641"/>
      <c r="W641"/>
      <c r="X641"/>
      <c r="Y641"/>
    </row>
    <row r="642" spans="2:25" s="6" customFormat="1" x14ac:dyDescent="0.25">
      <c r="B642" s="1"/>
      <c r="C642" s="1"/>
      <c r="F642" s="2"/>
      <c r="G642" s="11"/>
      <c r="H642" s="2"/>
      <c r="J642"/>
      <c r="K642"/>
      <c r="L642"/>
      <c r="M642"/>
      <c r="N642"/>
      <c r="O642"/>
      <c r="P642"/>
      <c r="Q642"/>
      <c r="R642" s="2"/>
      <c r="S642" s="2"/>
      <c r="T642"/>
      <c r="U642"/>
      <c r="V642"/>
      <c r="W642"/>
      <c r="X642"/>
      <c r="Y642"/>
    </row>
    <row r="643" spans="2:25" s="6" customFormat="1" x14ac:dyDescent="0.25">
      <c r="B643" s="1"/>
      <c r="C643" s="1"/>
      <c r="F643" s="2"/>
      <c r="G643" s="11"/>
      <c r="H643" s="2"/>
      <c r="J643"/>
      <c r="K643"/>
      <c r="L643"/>
      <c r="M643"/>
      <c r="N643"/>
      <c r="O643"/>
      <c r="P643"/>
      <c r="Q643"/>
      <c r="R643" s="2"/>
      <c r="S643" s="2"/>
      <c r="T643"/>
      <c r="U643"/>
      <c r="V643"/>
      <c r="W643"/>
      <c r="X643"/>
      <c r="Y643"/>
    </row>
    <row r="644" spans="2:25" s="6" customFormat="1" x14ac:dyDescent="0.25">
      <c r="B644" s="1"/>
      <c r="C644" s="1"/>
      <c r="F644" s="2"/>
      <c r="G644" s="11"/>
      <c r="H644" s="2"/>
      <c r="J644"/>
      <c r="K644"/>
      <c r="L644"/>
      <c r="M644"/>
      <c r="N644"/>
      <c r="O644"/>
      <c r="P644"/>
      <c r="Q644"/>
      <c r="R644" s="2"/>
      <c r="S644" s="2"/>
      <c r="T644"/>
      <c r="U644"/>
      <c r="V644"/>
      <c r="W644"/>
      <c r="X644"/>
      <c r="Y644"/>
    </row>
    <row r="645" spans="2:25" s="6" customFormat="1" x14ac:dyDescent="0.25">
      <c r="B645" s="1"/>
      <c r="C645" s="1"/>
      <c r="F645" s="2"/>
      <c r="G645" s="11"/>
      <c r="H645" s="2"/>
      <c r="J645"/>
      <c r="K645"/>
      <c r="L645"/>
      <c r="M645"/>
      <c r="N645"/>
      <c r="O645"/>
      <c r="P645"/>
      <c r="Q645"/>
      <c r="R645" s="2"/>
      <c r="S645" s="2"/>
      <c r="T645"/>
      <c r="U645"/>
      <c r="V645"/>
      <c r="W645"/>
      <c r="X645"/>
      <c r="Y645"/>
    </row>
    <row r="646" spans="2:25" s="6" customFormat="1" x14ac:dyDescent="0.25">
      <c r="B646" s="1"/>
      <c r="C646" s="1"/>
      <c r="F646" s="2"/>
      <c r="G646" s="11"/>
      <c r="H646" s="2"/>
      <c r="J646"/>
      <c r="K646"/>
      <c r="L646"/>
      <c r="M646"/>
      <c r="N646"/>
      <c r="O646"/>
      <c r="P646"/>
      <c r="Q646"/>
      <c r="R646" s="2"/>
      <c r="S646" s="2"/>
      <c r="T646"/>
      <c r="U646"/>
      <c r="V646"/>
      <c r="W646"/>
      <c r="X646"/>
      <c r="Y646"/>
    </row>
    <row r="647" spans="2:25" s="6" customFormat="1" x14ac:dyDescent="0.25">
      <c r="B647" s="1"/>
      <c r="C647" s="1"/>
      <c r="F647" s="2"/>
      <c r="G647" s="11"/>
      <c r="H647" s="2"/>
      <c r="J647"/>
      <c r="K647"/>
      <c r="L647"/>
      <c r="M647"/>
      <c r="N647"/>
      <c r="O647"/>
      <c r="P647"/>
      <c r="Q647"/>
      <c r="R647" s="2"/>
      <c r="S647" s="2"/>
      <c r="T647"/>
      <c r="U647"/>
      <c r="V647"/>
      <c r="W647"/>
      <c r="X647"/>
      <c r="Y647"/>
    </row>
    <row r="648" spans="2:25" s="6" customFormat="1" x14ac:dyDescent="0.25">
      <c r="B648" s="1"/>
      <c r="C648" s="1"/>
      <c r="F648" s="2"/>
      <c r="G648" s="11"/>
      <c r="H648" s="2"/>
      <c r="J648"/>
      <c r="K648"/>
      <c r="L648"/>
      <c r="M648"/>
      <c r="N648"/>
      <c r="O648"/>
      <c r="P648"/>
      <c r="Q648"/>
      <c r="R648" s="2"/>
      <c r="S648" s="2"/>
      <c r="T648"/>
      <c r="U648"/>
      <c r="V648"/>
      <c r="W648"/>
      <c r="X648"/>
      <c r="Y648"/>
    </row>
    <row r="649" spans="2:25" s="6" customFormat="1" x14ac:dyDescent="0.25">
      <c r="B649" s="1"/>
      <c r="C649" s="1"/>
      <c r="F649" s="2"/>
      <c r="G649" s="11"/>
      <c r="H649" s="2"/>
      <c r="J649"/>
      <c r="K649"/>
      <c r="L649"/>
      <c r="M649"/>
      <c r="N649"/>
      <c r="O649"/>
      <c r="P649"/>
      <c r="Q649"/>
      <c r="R649" s="2"/>
      <c r="S649" s="2"/>
      <c r="T649"/>
      <c r="U649"/>
      <c r="V649"/>
      <c r="W649"/>
      <c r="X649"/>
      <c r="Y649"/>
    </row>
    <row r="650" spans="2:25" s="6" customFormat="1" x14ac:dyDescent="0.25">
      <c r="B650" s="1"/>
      <c r="C650" s="1"/>
      <c r="F650" s="2"/>
      <c r="G650" s="11"/>
      <c r="H650" s="2"/>
      <c r="J650"/>
      <c r="K650"/>
      <c r="L650"/>
      <c r="M650"/>
      <c r="N650"/>
      <c r="O650"/>
      <c r="P650"/>
      <c r="Q650"/>
      <c r="R650" s="2"/>
      <c r="S650" s="2"/>
      <c r="T650"/>
      <c r="U650"/>
      <c r="V650"/>
      <c r="W650"/>
      <c r="X650"/>
      <c r="Y650"/>
    </row>
    <row r="651" spans="2:25" s="6" customFormat="1" x14ac:dyDescent="0.25">
      <c r="B651" s="1"/>
      <c r="C651" s="1"/>
      <c r="F651" s="2"/>
      <c r="G651" s="11"/>
      <c r="H651" s="2"/>
      <c r="J651"/>
      <c r="K651"/>
      <c r="L651"/>
      <c r="M651"/>
      <c r="N651"/>
      <c r="O651"/>
      <c r="P651"/>
      <c r="Q651"/>
      <c r="R651" s="2"/>
      <c r="S651" s="2"/>
      <c r="T651"/>
      <c r="U651"/>
      <c r="V651"/>
      <c r="W651"/>
      <c r="X651"/>
      <c r="Y651"/>
    </row>
    <row r="652" spans="2:25" s="6" customFormat="1" x14ac:dyDescent="0.25">
      <c r="B652" s="1"/>
      <c r="C652" s="1"/>
      <c r="F652" s="2"/>
      <c r="G652" s="11"/>
      <c r="H652" s="2"/>
      <c r="J652"/>
      <c r="K652"/>
      <c r="L652"/>
      <c r="M652"/>
      <c r="N652"/>
      <c r="O652"/>
      <c r="P652"/>
      <c r="Q652"/>
      <c r="R652" s="2"/>
      <c r="S652" s="2"/>
      <c r="T652"/>
      <c r="U652"/>
      <c r="V652"/>
      <c r="W652"/>
      <c r="X652"/>
      <c r="Y652"/>
    </row>
    <row r="653" spans="2:25" s="6" customFormat="1" x14ac:dyDescent="0.25">
      <c r="B653" s="1"/>
      <c r="C653" s="1"/>
      <c r="F653" s="2"/>
      <c r="G653" s="11"/>
      <c r="H653" s="2"/>
      <c r="J653"/>
      <c r="K653"/>
      <c r="L653"/>
      <c r="M653"/>
      <c r="N653"/>
      <c r="O653"/>
      <c r="P653"/>
      <c r="Q653"/>
      <c r="R653" s="2"/>
      <c r="S653" s="2"/>
      <c r="T653"/>
      <c r="U653"/>
      <c r="V653"/>
      <c r="W653"/>
      <c r="X653"/>
      <c r="Y653"/>
    </row>
    <row r="654" spans="2:25" s="6" customFormat="1" x14ac:dyDescent="0.25">
      <c r="B654" s="1"/>
      <c r="C654" s="1"/>
      <c r="F654" s="2"/>
      <c r="G654" s="11"/>
      <c r="H654" s="2"/>
      <c r="J654"/>
      <c r="K654"/>
      <c r="L654"/>
      <c r="M654"/>
      <c r="N654"/>
      <c r="O654"/>
      <c r="P654"/>
      <c r="Q654"/>
      <c r="R654" s="2"/>
      <c r="S654" s="2"/>
      <c r="T654"/>
      <c r="U654"/>
      <c r="V654"/>
      <c r="W654"/>
      <c r="X654"/>
      <c r="Y654"/>
    </row>
    <row r="655" spans="2:25" s="6" customFormat="1" x14ac:dyDescent="0.25">
      <c r="B655" s="1"/>
      <c r="C655" s="1"/>
      <c r="F655" s="2"/>
      <c r="G655" s="11"/>
      <c r="H655" s="2"/>
      <c r="J655"/>
      <c r="K655"/>
      <c r="L655"/>
      <c r="M655"/>
      <c r="N655"/>
      <c r="O655"/>
      <c r="P655"/>
      <c r="Q655"/>
      <c r="R655" s="2"/>
      <c r="S655" s="2"/>
      <c r="T655"/>
      <c r="U655"/>
      <c r="V655"/>
      <c r="W655"/>
      <c r="X655"/>
      <c r="Y655"/>
    </row>
    <row r="656" spans="2:25" s="6" customFormat="1" x14ac:dyDescent="0.25">
      <c r="B656" s="1"/>
      <c r="C656" s="1"/>
      <c r="F656" s="2"/>
      <c r="G656" s="11"/>
      <c r="H656" s="2"/>
      <c r="J656"/>
      <c r="K656"/>
      <c r="L656"/>
      <c r="M656"/>
      <c r="N656"/>
      <c r="O656"/>
      <c r="P656"/>
      <c r="Q656"/>
      <c r="R656" s="2"/>
      <c r="S656" s="2"/>
      <c r="T656"/>
      <c r="U656"/>
      <c r="V656"/>
      <c r="W656"/>
      <c r="X656"/>
      <c r="Y656"/>
    </row>
    <row r="657" spans="2:25" s="6" customFormat="1" x14ac:dyDescent="0.25">
      <c r="B657" s="1"/>
      <c r="C657" s="1"/>
      <c r="F657" s="2"/>
      <c r="G657" s="11"/>
      <c r="H657" s="2"/>
      <c r="J657"/>
      <c r="K657"/>
      <c r="L657"/>
      <c r="M657"/>
      <c r="N657"/>
      <c r="O657"/>
      <c r="P657"/>
      <c r="Q657"/>
      <c r="R657" s="2"/>
      <c r="S657" s="2"/>
      <c r="T657"/>
      <c r="U657"/>
      <c r="V657"/>
      <c r="W657"/>
      <c r="X657"/>
      <c r="Y657"/>
    </row>
    <row r="658" spans="2:25" s="6" customFormat="1" x14ac:dyDescent="0.25">
      <c r="B658" s="1"/>
      <c r="C658" s="1"/>
      <c r="F658" s="2"/>
      <c r="G658" s="11"/>
      <c r="H658" s="2"/>
      <c r="J658"/>
      <c r="K658"/>
      <c r="L658"/>
      <c r="M658"/>
      <c r="N658"/>
      <c r="O658"/>
      <c r="P658"/>
      <c r="Q658"/>
      <c r="R658" s="2"/>
      <c r="S658" s="2"/>
      <c r="T658"/>
      <c r="U658"/>
      <c r="V658"/>
      <c r="W658"/>
      <c r="X658"/>
      <c r="Y658"/>
    </row>
    <row r="659" spans="2:25" s="6" customFormat="1" x14ac:dyDescent="0.25">
      <c r="B659" s="1"/>
      <c r="C659" s="1"/>
      <c r="F659" s="2"/>
      <c r="G659" s="11"/>
      <c r="H659" s="2"/>
      <c r="J659"/>
      <c r="K659"/>
      <c r="L659"/>
      <c r="M659"/>
      <c r="N659"/>
      <c r="O659"/>
      <c r="P659"/>
      <c r="Q659"/>
      <c r="R659" s="2"/>
      <c r="S659" s="2"/>
      <c r="T659"/>
      <c r="U659"/>
      <c r="V659"/>
      <c r="W659"/>
      <c r="X659"/>
      <c r="Y659"/>
    </row>
    <row r="660" spans="2:25" s="6" customFormat="1" x14ac:dyDescent="0.25">
      <c r="B660" s="1"/>
      <c r="C660" s="1"/>
      <c r="F660" s="2"/>
      <c r="G660" s="11"/>
      <c r="H660" s="2"/>
      <c r="J660"/>
      <c r="K660"/>
      <c r="L660"/>
      <c r="M660"/>
      <c r="N660"/>
      <c r="O660"/>
      <c r="P660"/>
      <c r="Q660"/>
      <c r="R660" s="2"/>
      <c r="S660" s="2"/>
      <c r="T660"/>
      <c r="U660"/>
      <c r="V660"/>
      <c r="W660"/>
      <c r="X660"/>
      <c r="Y660"/>
    </row>
    <row r="661" spans="2:25" s="6" customFormat="1" x14ac:dyDescent="0.25">
      <c r="B661" s="1"/>
      <c r="C661" s="1"/>
      <c r="F661" s="2"/>
      <c r="G661" s="11"/>
      <c r="H661" s="2"/>
      <c r="J661"/>
      <c r="K661"/>
      <c r="L661"/>
      <c r="M661"/>
      <c r="N661"/>
      <c r="O661"/>
      <c r="P661"/>
      <c r="Q661"/>
      <c r="R661" s="2"/>
      <c r="S661" s="2"/>
      <c r="T661"/>
      <c r="U661"/>
      <c r="V661"/>
      <c r="W661"/>
      <c r="X661"/>
      <c r="Y661"/>
    </row>
    <row r="662" spans="2:25" s="6" customFormat="1" x14ac:dyDescent="0.25">
      <c r="B662" s="1"/>
      <c r="C662" s="1"/>
      <c r="F662" s="2"/>
      <c r="G662" s="11"/>
      <c r="H662" s="2"/>
      <c r="J662"/>
      <c r="K662"/>
      <c r="L662"/>
      <c r="M662"/>
      <c r="N662"/>
      <c r="O662"/>
      <c r="P662"/>
      <c r="Q662"/>
      <c r="R662" s="2"/>
      <c r="S662" s="2"/>
      <c r="T662"/>
      <c r="U662"/>
      <c r="V662"/>
      <c r="W662"/>
      <c r="X662"/>
      <c r="Y662"/>
    </row>
    <row r="663" spans="2:25" s="6" customFormat="1" x14ac:dyDescent="0.25">
      <c r="B663" s="1"/>
      <c r="C663" s="1"/>
      <c r="F663" s="2"/>
      <c r="G663" s="11"/>
      <c r="H663" s="2"/>
      <c r="J663"/>
      <c r="K663"/>
      <c r="L663"/>
      <c r="M663"/>
      <c r="N663"/>
      <c r="O663"/>
      <c r="P663"/>
      <c r="Q663"/>
      <c r="R663" s="2"/>
      <c r="S663" s="2"/>
      <c r="T663"/>
      <c r="U663"/>
      <c r="V663"/>
      <c r="W663"/>
      <c r="X663"/>
      <c r="Y663"/>
    </row>
    <row r="664" spans="2:25" s="6" customFormat="1" x14ac:dyDescent="0.25">
      <c r="B664" s="1"/>
      <c r="C664" s="1"/>
      <c r="F664" s="2"/>
      <c r="G664" s="11"/>
      <c r="H664" s="2"/>
      <c r="J664"/>
      <c r="K664"/>
      <c r="L664"/>
      <c r="M664"/>
      <c r="N664"/>
      <c r="O664"/>
      <c r="P664"/>
      <c r="Q664"/>
      <c r="R664" s="2"/>
      <c r="S664" s="2"/>
      <c r="T664"/>
      <c r="U664"/>
      <c r="V664"/>
      <c r="W664"/>
      <c r="X664"/>
      <c r="Y664"/>
    </row>
    <row r="665" spans="2:25" s="6" customFormat="1" x14ac:dyDescent="0.25">
      <c r="B665" s="1"/>
      <c r="C665" s="1"/>
      <c r="F665" s="2"/>
      <c r="G665" s="11"/>
      <c r="H665" s="2"/>
      <c r="J665"/>
      <c r="K665"/>
      <c r="L665"/>
      <c r="M665"/>
      <c r="N665"/>
      <c r="O665"/>
      <c r="P665"/>
      <c r="Q665"/>
      <c r="R665" s="2"/>
      <c r="S665" s="2"/>
      <c r="T665"/>
      <c r="U665"/>
      <c r="V665"/>
      <c r="W665"/>
      <c r="X665"/>
      <c r="Y665"/>
    </row>
    <row r="666" spans="2:25" s="6" customFormat="1" x14ac:dyDescent="0.25">
      <c r="B666" s="1"/>
      <c r="C666" s="1"/>
      <c r="F666" s="2"/>
      <c r="G666" s="11"/>
      <c r="H666" s="2"/>
      <c r="J666"/>
      <c r="K666"/>
      <c r="L666"/>
      <c r="M666"/>
      <c r="N666"/>
      <c r="O666"/>
      <c r="P666"/>
      <c r="Q666"/>
      <c r="R666" s="2"/>
      <c r="S666" s="2"/>
      <c r="T666"/>
      <c r="U666"/>
      <c r="V666"/>
      <c r="W666"/>
      <c r="X666"/>
      <c r="Y666"/>
    </row>
    <row r="667" spans="2:25" s="6" customFormat="1" x14ac:dyDescent="0.25">
      <c r="B667" s="1"/>
      <c r="C667" s="1"/>
      <c r="F667" s="2"/>
      <c r="G667" s="11"/>
      <c r="H667" s="2"/>
      <c r="J667"/>
      <c r="K667"/>
      <c r="L667"/>
      <c r="M667"/>
      <c r="N667"/>
      <c r="O667"/>
      <c r="P667"/>
      <c r="Q667"/>
      <c r="R667" s="2"/>
      <c r="S667" s="2"/>
      <c r="T667"/>
      <c r="U667"/>
      <c r="V667"/>
      <c r="W667"/>
      <c r="X667"/>
      <c r="Y667"/>
    </row>
    <row r="668" spans="2:25" s="6" customFormat="1" x14ac:dyDescent="0.25">
      <c r="B668" s="1"/>
      <c r="C668" s="1"/>
      <c r="F668" s="2"/>
      <c r="G668" s="11"/>
      <c r="H668" s="2"/>
      <c r="J668"/>
      <c r="K668"/>
      <c r="L668"/>
      <c r="M668"/>
      <c r="N668"/>
      <c r="O668"/>
      <c r="P668"/>
      <c r="Q668"/>
      <c r="R668" s="2"/>
      <c r="S668" s="2"/>
      <c r="T668"/>
      <c r="U668"/>
      <c r="V668"/>
      <c r="W668"/>
      <c r="X668"/>
      <c r="Y668"/>
    </row>
    <row r="669" spans="2:25" s="6" customFormat="1" x14ac:dyDescent="0.25">
      <c r="B669" s="1"/>
      <c r="C669" s="1"/>
      <c r="F669" s="2"/>
      <c r="G669" s="11"/>
      <c r="H669" s="2"/>
      <c r="J669"/>
      <c r="K669"/>
      <c r="L669"/>
      <c r="M669"/>
      <c r="N669"/>
      <c r="O669"/>
      <c r="P669"/>
      <c r="Q669"/>
      <c r="R669" s="2"/>
      <c r="S669" s="2"/>
      <c r="T669"/>
      <c r="U669"/>
      <c r="V669"/>
      <c r="W669"/>
      <c r="X669"/>
      <c r="Y669"/>
    </row>
    <row r="670" spans="2:25" s="6" customFormat="1" x14ac:dyDescent="0.25">
      <c r="B670" s="1"/>
      <c r="C670" s="1"/>
      <c r="F670" s="2"/>
      <c r="G670" s="11"/>
      <c r="H670" s="2"/>
      <c r="J670"/>
      <c r="K670"/>
      <c r="L670"/>
      <c r="M670"/>
      <c r="N670"/>
      <c r="O670"/>
      <c r="P670"/>
      <c r="Q670"/>
      <c r="R670" s="2"/>
      <c r="S670" s="2"/>
      <c r="T670"/>
      <c r="U670"/>
      <c r="V670"/>
      <c r="W670"/>
      <c r="X670"/>
      <c r="Y670"/>
    </row>
    <row r="671" spans="2:25" s="6" customFormat="1" x14ac:dyDescent="0.25">
      <c r="B671" s="1"/>
      <c r="C671" s="1"/>
      <c r="F671" s="2"/>
      <c r="G671" s="11"/>
      <c r="H671" s="2"/>
      <c r="J671"/>
      <c r="K671"/>
      <c r="L671"/>
      <c r="M671"/>
      <c r="N671"/>
      <c r="O671"/>
      <c r="P671"/>
      <c r="Q671"/>
      <c r="R671" s="2"/>
      <c r="S671" s="2"/>
      <c r="T671"/>
      <c r="U671"/>
      <c r="V671"/>
      <c r="W671"/>
      <c r="X671"/>
      <c r="Y671"/>
    </row>
    <row r="672" spans="2:25" s="6" customFormat="1" x14ac:dyDescent="0.25">
      <c r="B672" s="1"/>
      <c r="C672" s="1"/>
      <c r="F672" s="2"/>
      <c r="G672" s="11"/>
      <c r="H672" s="2"/>
      <c r="J672"/>
      <c r="K672"/>
      <c r="L672"/>
      <c r="M672"/>
      <c r="N672"/>
      <c r="O672"/>
      <c r="P672"/>
      <c r="Q672"/>
      <c r="R672" s="2"/>
      <c r="S672" s="2"/>
      <c r="T672"/>
      <c r="U672"/>
      <c r="V672"/>
      <c r="W672"/>
      <c r="X672"/>
      <c r="Y672"/>
    </row>
    <row r="673" spans="2:25" s="6" customFormat="1" x14ac:dyDescent="0.25">
      <c r="B673" s="1"/>
      <c r="C673" s="1"/>
      <c r="F673" s="2"/>
      <c r="G673" s="11"/>
      <c r="H673" s="2"/>
      <c r="J673"/>
      <c r="K673"/>
      <c r="L673"/>
      <c r="M673"/>
      <c r="N673"/>
      <c r="O673"/>
      <c r="P673"/>
      <c r="Q673"/>
      <c r="R673" s="2"/>
      <c r="S673" s="2"/>
      <c r="T673"/>
      <c r="U673"/>
      <c r="V673"/>
      <c r="W673"/>
      <c r="X673"/>
      <c r="Y673"/>
    </row>
    <row r="674" spans="2:25" s="6" customFormat="1" x14ac:dyDescent="0.25">
      <c r="B674" s="1"/>
      <c r="C674" s="1"/>
      <c r="F674" s="2"/>
      <c r="G674" s="11"/>
      <c r="H674" s="2"/>
      <c r="J674"/>
      <c r="K674"/>
      <c r="L674"/>
      <c r="M674"/>
      <c r="N674"/>
      <c r="O674"/>
      <c r="P674"/>
      <c r="Q674"/>
      <c r="R674" s="2"/>
      <c r="S674" s="2"/>
      <c r="T674"/>
      <c r="U674"/>
      <c r="V674"/>
      <c r="W674"/>
      <c r="X674"/>
      <c r="Y674"/>
    </row>
    <row r="675" spans="2:25" s="6" customFormat="1" x14ac:dyDescent="0.25">
      <c r="B675" s="1"/>
      <c r="C675" s="1"/>
      <c r="F675" s="2"/>
      <c r="G675" s="11"/>
      <c r="H675" s="2"/>
      <c r="J675"/>
      <c r="K675"/>
      <c r="L675"/>
      <c r="M675"/>
      <c r="N675"/>
      <c r="O675"/>
      <c r="P675"/>
      <c r="Q675"/>
      <c r="R675" s="2"/>
      <c r="S675" s="2"/>
      <c r="T675"/>
      <c r="U675"/>
      <c r="V675"/>
      <c r="W675"/>
      <c r="X675"/>
      <c r="Y675"/>
    </row>
    <row r="676" spans="2:25" x14ac:dyDescent="0.25">
      <c r="H676" s="2"/>
    </row>
    <row r="677" spans="2:25" x14ac:dyDescent="0.25">
      <c r="H677" s="2"/>
      <c r="J677" s="6"/>
      <c r="K677" s="18"/>
    </row>
    <row r="678" spans="2:25" x14ac:dyDescent="0.25">
      <c r="H678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1"/>
  <sheetViews>
    <sheetView workbookViewId="0"/>
  </sheetViews>
  <sheetFormatPr defaultRowHeight="15" x14ac:dyDescent="0.25"/>
  <cols>
    <col min="4" max="5" width="12" bestFit="1" customWidth="1"/>
    <col min="6" max="6" width="9.140625" style="2"/>
    <col min="8" max="8" width="9.140625" style="2"/>
    <col min="9" max="9" width="9.140625" style="39"/>
    <col min="11" max="15" width="10.7109375" style="1" customWidth="1"/>
    <col min="16" max="18" width="10.7109375" style="2" customWidth="1"/>
  </cols>
  <sheetData>
    <row r="1" spans="1:18" ht="18.75" x14ac:dyDescent="0.3">
      <c r="A1" s="13" t="s">
        <v>244</v>
      </c>
      <c r="D1" t="s">
        <v>334</v>
      </c>
      <c r="E1" s="15">
        <f>(1000^4)/(4*GravitationalConstant*UniverseAcceleration)/SolarMass</f>
        <v>51.641866912224224</v>
      </c>
    </row>
    <row r="2" spans="1:18" s="16" customFormat="1" ht="45" x14ac:dyDescent="0.25">
      <c r="B2" s="3" t="s">
        <v>300</v>
      </c>
      <c r="C2" s="3" t="s">
        <v>301</v>
      </c>
      <c r="D2" s="16" t="s">
        <v>298</v>
      </c>
      <c r="E2" s="3" t="s">
        <v>302</v>
      </c>
      <c r="F2" s="19" t="s">
        <v>298</v>
      </c>
      <c r="G2" s="3" t="s">
        <v>303</v>
      </c>
      <c r="H2" s="19" t="s">
        <v>298</v>
      </c>
      <c r="I2" s="40" t="s">
        <v>299</v>
      </c>
      <c r="K2" s="4" t="s">
        <v>306</v>
      </c>
      <c r="L2" s="4" t="s">
        <v>305</v>
      </c>
      <c r="M2" s="4" t="s">
        <v>304</v>
      </c>
      <c r="N2" s="4" t="s">
        <v>310</v>
      </c>
      <c r="O2" s="41" t="s">
        <v>313</v>
      </c>
      <c r="P2" s="7" t="s">
        <v>307</v>
      </c>
      <c r="Q2" s="7" t="s">
        <v>308</v>
      </c>
      <c r="R2" s="7" t="s">
        <v>309</v>
      </c>
    </row>
    <row r="3" spans="1:18" x14ac:dyDescent="0.25">
      <c r="A3" t="s">
        <v>196</v>
      </c>
      <c r="B3">
        <v>0.94</v>
      </c>
      <c r="C3">
        <v>17</v>
      </c>
      <c r="D3">
        <v>4</v>
      </c>
      <c r="E3">
        <v>5.88</v>
      </c>
      <c r="F3" s="2">
        <v>0.15</v>
      </c>
      <c r="G3">
        <v>6.64</v>
      </c>
      <c r="H3" s="2">
        <v>0.2</v>
      </c>
      <c r="I3" s="39" t="s">
        <v>197</v>
      </c>
      <c r="K3" s="1">
        <f t="shared" ref="K3:K49" si="0">(POWER(10, E3)+POWER(10, G3))*SolarMass</f>
        <v>1.0191623073579696E+37</v>
      </c>
      <c r="L3" s="1">
        <f t="shared" ref="L3:L49" si="1">(velocity*km)^4/(4*UniverseAcceleration*GravitationalConstant)</f>
        <v>8.5793470667582605E+36</v>
      </c>
      <c r="M3" s="1">
        <f t="shared" ref="M3:M49" si="2">(POWER(10, F3)+POWER(10, H3))*SolarMass</f>
        <v>5.9621894791335216E+30</v>
      </c>
      <c r="N3" s="1">
        <f t="shared" ref="N3:N49" si="3">(predictedMass-observedMass)^2</f>
        <v>2.5994339221720736E+72</v>
      </c>
      <c r="O3" s="1">
        <f t="shared" ref="O3:O49" si="4">(predictedMass-observedMass)^2/(errorMass)^2</f>
        <v>73125228204.259674</v>
      </c>
      <c r="P3" s="2">
        <f t="shared" ref="P3:P49" si="5">LOG10(C3)</f>
        <v>1.2304489213782739</v>
      </c>
      <c r="Q3" s="2">
        <f t="shared" ref="Q3:Q49" si="6">LOG10(K3)</f>
        <v>37.008243353365344</v>
      </c>
      <c r="R3" s="2">
        <f t="shared" ref="R3:R49" si="7">LOG10(L3)</f>
        <v>36.933454237021891</v>
      </c>
    </row>
    <row r="4" spans="1:18" x14ac:dyDescent="0.25">
      <c r="A4" t="s">
        <v>198</v>
      </c>
      <c r="B4">
        <v>3.34</v>
      </c>
      <c r="C4">
        <v>20</v>
      </c>
      <c r="D4">
        <v>12</v>
      </c>
      <c r="E4">
        <v>6.99</v>
      </c>
      <c r="F4" s="2">
        <v>0.15</v>
      </c>
      <c r="G4">
        <v>7.33</v>
      </c>
      <c r="H4" s="2">
        <v>0.2</v>
      </c>
      <c r="I4" s="39" t="s">
        <v>197</v>
      </c>
      <c r="K4" s="1">
        <f t="shared" si="0"/>
        <v>6.1964429484320988E+37</v>
      </c>
      <c r="L4" s="1">
        <f t="shared" si="1"/>
        <v>1.6435333996016829E+37</v>
      </c>
      <c r="M4" s="1">
        <f t="shared" si="2"/>
        <v>5.9621894791335216E+30</v>
      </c>
      <c r="N4" s="1">
        <f t="shared" si="3"/>
        <v>2.0728985359831177E+75</v>
      </c>
      <c r="O4" s="1">
        <f t="shared" si="4"/>
        <v>58313149334213.82</v>
      </c>
      <c r="P4" s="2">
        <f t="shared" si="5"/>
        <v>1.3010299956639813</v>
      </c>
      <c r="Q4" s="2">
        <f t="shared" si="6"/>
        <v>37.792142455437066</v>
      </c>
      <c r="R4" s="2">
        <f t="shared" si="7"/>
        <v>37.21577853416472</v>
      </c>
    </row>
    <row r="5" spans="1:18" x14ac:dyDescent="0.25">
      <c r="A5" t="s">
        <v>199</v>
      </c>
      <c r="B5">
        <v>4.5</v>
      </c>
      <c r="C5">
        <v>20</v>
      </c>
      <c r="D5">
        <v>6</v>
      </c>
      <c r="E5">
        <v>6.81</v>
      </c>
      <c r="F5" s="2">
        <v>0.15</v>
      </c>
      <c r="G5">
        <v>7.45</v>
      </c>
      <c r="H5" s="2">
        <v>0.2</v>
      </c>
      <c r="I5" s="39">
        <v>1</v>
      </c>
      <c r="K5" s="1">
        <f t="shared" si="0"/>
        <v>6.8903163155509782E+37</v>
      </c>
      <c r="L5" s="1">
        <f t="shared" si="1"/>
        <v>1.6435333996016829E+37</v>
      </c>
      <c r="M5" s="1">
        <f t="shared" si="2"/>
        <v>5.9621894791335216E+30</v>
      </c>
      <c r="N5" s="1">
        <f t="shared" si="3"/>
        <v>2.7528730967097385E+75</v>
      </c>
      <c r="O5" s="1">
        <f t="shared" si="4"/>
        <v>77441658238443.578</v>
      </c>
      <c r="P5" s="2">
        <f t="shared" si="5"/>
        <v>1.3010299956639813</v>
      </c>
      <c r="Q5" s="2">
        <f t="shared" si="6"/>
        <v>37.838239159635499</v>
      </c>
      <c r="R5" s="2">
        <f t="shared" si="7"/>
        <v>37.21577853416472</v>
      </c>
    </row>
    <row r="6" spans="1:18" x14ac:dyDescent="0.25">
      <c r="A6" t="s">
        <v>200</v>
      </c>
      <c r="B6">
        <v>3.24</v>
      </c>
      <c r="C6">
        <v>25</v>
      </c>
      <c r="D6">
        <v>3</v>
      </c>
      <c r="E6">
        <v>7.24</v>
      </c>
      <c r="F6" s="2">
        <v>0.15</v>
      </c>
      <c r="G6">
        <v>7.54</v>
      </c>
      <c r="H6" s="2">
        <v>0.2</v>
      </c>
      <c r="I6" s="39">
        <v>1</v>
      </c>
      <c r="K6" s="1">
        <f t="shared" si="0"/>
        <v>1.0353602320816714E+38</v>
      </c>
      <c r="L6" s="1">
        <f t="shared" si="1"/>
        <v>4.0125327138712964E+37</v>
      </c>
      <c r="M6" s="1">
        <f t="shared" si="2"/>
        <v>5.9621894791335216E+30</v>
      </c>
      <c r="N6" s="1">
        <f t="shared" si="3"/>
        <v>4.0209163760126908E+75</v>
      </c>
      <c r="O6" s="1">
        <f t="shared" si="4"/>
        <v>113113253265727.38</v>
      </c>
      <c r="P6" s="2">
        <f t="shared" si="5"/>
        <v>1.3979400086720377</v>
      </c>
      <c r="Q6" s="2">
        <f t="shared" si="6"/>
        <v>38.015091479827632</v>
      </c>
      <c r="R6" s="2">
        <f t="shared" si="7"/>
        <v>37.603418586196945</v>
      </c>
    </row>
    <row r="7" spans="1:18" x14ac:dyDescent="0.25">
      <c r="A7" t="s">
        <v>201</v>
      </c>
      <c r="B7">
        <v>3.2</v>
      </c>
      <c r="C7">
        <v>27</v>
      </c>
      <c r="D7">
        <v>4</v>
      </c>
      <c r="E7">
        <v>6.94</v>
      </c>
      <c r="F7" s="2">
        <v>0.15</v>
      </c>
      <c r="G7">
        <v>7.3</v>
      </c>
      <c r="H7" s="2">
        <v>0.2</v>
      </c>
      <c r="I7" s="39">
        <v>1</v>
      </c>
      <c r="K7" s="1">
        <f t="shared" si="0"/>
        <v>5.7012099474862486E+37</v>
      </c>
      <c r="L7" s="1">
        <f t="shared" si="1"/>
        <v>5.4590064588607376E+37</v>
      </c>
      <c r="M7" s="1">
        <f t="shared" si="2"/>
        <v>5.9621894791335216E+30</v>
      </c>
      <c r="N7" s="1">
        <f t="shared" si="3"/>
        <v>5.8662529902368045E+72</v>
      </c>
      <c r="O7" s="1">
        <f t="shared" si="4"/>
        <v>165024809808.02966</v>
      </c>
      <c r="P7" s="2">
        <f t="shared" si="5"/>
        <v>1.4313637641589874</v>
      </c>
      <c r="Q7" s="2">
        <f t="shared" si="6"/>
        <v>37.755967034225655</v>
      </c>
      <c r="R7" s="2">
        <f t="shared" si="7"/>
        <v>37.737113608144746</v>
      </c>
    </row>
    <row r="8" spans="1:18" x14ac:dyDescent="0.25">
      <c r="A8" t="s">
        <v>202</v>
      </c>
      <c r="B8">
        <v>6.5</v>
      </c>
      <c r="C8">
        <v>29</v>
      </c>
      <c r="D8">
        <v>5</v>
      </c>
      <c r="E8">
        <v>6.76</v>
      </c>
      <c r="F8" s="2">
        <v>0.2</v>
      </c>
      <c r="G8">
        <v>7.32</v>
      </c>
      <c r="H8" s="2">
        <v>0.13</v>
      </c>
      <c r="I8" s="39">
        <v>3</v>
      </c>
      <c r="K8" s="1">
        <f t="shared" si="0"/>
        <v>5.3004265132391141E+37</v>
      </c>
      <c r="L8" s="1">
        <f t="shared" si="1"/>
        <v>7.2652496650229873E+37</v>
      </c>
      <c r="M8" s="1">
        <f t="shared" si="2"/>
        <v>5.8357331188874586E+30</v>
      </c>
      <c r="N8" s="1">
        <f t="shared" si="3"/>
        <v>3.8605300177859129E+74</v>
      </c>
      <c r="O8" s="1">
        <f t="shared" si="4"/>
        <v>11335902159553.928</v>
      </c>
      <c r="P8" s="2">
        <f t="shared" si="5"/>
        <v>1.4623979978989561</v>
      </c>
      <c r="Q8" s="2">
        <f t="shared" si="6"/>
        <v>37.724310817693883</v>
      </c>
      <c r="R8" s="2">
        <f t="shared" si="7"/>
        <v>37.861250543104617</v>
      </c>
    </row>
    <row r="9" spans="1:18" x14ac:dyDescent="0.25">
      <c r="A9" t="s">
        <v>203</v>
      </c>
      <c r="B9">
        <v>3.1</v>
      </c>
      <c r="C9">
        <v>30</v>
      </c>
      <c r="D9">
        <v>6</v>
      </c>
      <c r="E9">
        <v>7.26</v>
      </c>
      <c r="F9" s="2">
        <v>0.15</v>
      </c>
      <c r="G9">
        <v>7.56</v>
      </c>
      <c r="H9" s="2">
        <v>0.2</v>
      </c>
      <c r="I9" s="39">
        <v>1</v>
      </c>
      <c r="K9" s="1">
        <f t="shared" si="0"/>
        <v>1.0841552565293227E+38</v>
      </c>
      <c r="L9" s="1">
        <f t="shared" si="1"/>
        <v>8.3203878354835208E+37</v>
      </c>
      <c r="M9" s="1">
        <f t="shared" si="2"/>
        <v>5.9621894791335216E+30</v>
      </c>
      <c r="N9" s="1">
        <f t="shared" si="3"/>
        <v>6.3562715948364487E+74</v>
      </c>
      <c r="O9" s="1">
        <f t="shared" si="4"/>
        <v>17880962733312.383</v>
      </c>
      <c r="P9" s="2">
        <f t="shared" si="5"/>
        <v>1.4771212547196624</v>
      </c>
      <c r="Q9" s="2">
        <f t="shared" si="6"/>
        <v>38.035091479827635</v>
      </c>
      <c r="R9" s="2">
        <f t="shared" si="7"/>
        <v>37.920143570387445</v>
      </c>
    </row>
    <row r="10" spans="1:18" x14ac:dyDescent="0.25">
      <c r="A10" t="s">
        <v>204</v>
      </c>
      <c r="B10">
        <v>3.6</v>
      </c>
      <c r="C10">
        <v>31</v>
      </c>
      <c r="D10">
        <v>4</v>
      </c>
      <c r="E10">
        <v>6.67</v>
      </c>
      <c r="F10" s="2">
        <v>0.15</v>
      </c>
      <c r="G10">
        <v>7.85</v>
      </c>
      <c r="H10" s="2">
        <v>0.2</v>
      </c>
      <c r="I10" s="39">
        <v>1</v>
      </c>
      <c r="K10" s="1">
        <f t="shared" si="0"/>
        <v>1.5012121566719248E+38</v>
      </c>
      <c r="L10" s="1">
        <f t="shared" si="1"/>
        <v>9.4864850545846619E+37</v>
      </c>
      <c r="M10" s="1">
        <f t="shared" si="2"/>
        <v>5.9621894791335216E+30</v>
      </c>
      <c r="N10" s="1">
        <f t="shared" si="3"/>
        <v>3.0532658864234876E+75</v>
      </c>
      <c r="O10" s="1">
        <f t="shared" si="4"/>
        <v>85892071657830.344</v>
      </c>
      <c r="P10" s="2">
        <f t="shared" si="5"/>
        <v>1.4913616938342726</v>
      </c>
      <c r="Q10" s="2">
        <f t="shared" si="6"/>
        <v>38.176442072630309</v>
      </c>
      <c r="R10" s="2">
        <f t="shared" si="7"/>
        <v>37.977105326845887</v>
      </c>
    </row>
    <row r="11" spans="1:18" x14ac:dyDescent="0.25">
      <c r="A11" t="s">
        <v>205</v>
      </c>
      <c r="B11">
        <v>7.83</v>
      </c>
      <c r="C11">
        <v>35</v>
      </c>
      <c r="D11">
        <v>6</v>
      </c>
      <c r="E11">
        <v>7.72</v>
      </c>
      <c r="F11" s="2">
        <v>0.15</v>
      </c>
      <c r="G11">
        <v>7.93</v>
      </c>
      <c r="H11" s="2">
        <v>0.2</v>
      </c>
      <c r="I11" s="39">
        <v>1</v>
      </c>
      <c r="K11" s="1">
        <f t="shared" si="0"/>
        <v>2.7368931909711744E+38</v>
      </c>
      <c r="L11" s="1">
        <f t="shared" si="1"/>
        <v>1.5414545673607973E+38</v>
      </c>
      <c r="M11" s="1">
        <f t="shared" si="2"/>
        <v>5.9621894791335216E+30</v>
      </c>
      <c r="N11" s="1">
        <f t="shared" si="3"/>
        <v>1.4290735028194729E+76</v>
      </c>
      <c r="O11" s="1">
        <f t="shared" si="4"/>
        <v>402015704738568.31</v>
      </c>
      <c r="P11" s="2">
        <f t="shared" si="5"/>
        <v>1.5440680443502757</v>
      </c>
      <c r="Q11" s="2">
        <f t="shared" si="6"/>
        <v>38.437257849117486</v>
      </c>
      <c r="R11" s="2">
        <f t="shared" si="7"/>
        <v>38.187930728909897</v>
      </c>
    </row>
    <row r="12" spans="1:18" x14ac:dyDescent="0.25">
      <c r="A12" t="s">
        <v>206</v>
      </c>
      <c r="B12">
        <v>3.01</v>
      </c>
      <c r="C12">
        <v>37</v>
      </c>
      <c r="D12">
        <v>4</v>
      </c>
      <c r="E12">
        <v>7.78</v>
      </c>
      <c r="F12" s="2">
        <v>0.15</v>
      </c>
      <c r="G12">
        <v>8.32</v>
      </c>
      <c r="H12" s="2">
        <v>0.2</v>
      </c>
      <c r="I12" s="39">
        <v>1</v>
      </c>
      <c r="K12" s="1">
        <f t="shared" si="0"/>
        <v>5.3543702065422889E+38</v>
      </c>
      <c r="L12" s="1">
        <f t="shared" si="1"/>
        <v>1.9251538748318061E+38</v>
      </c>
      <c r="M12" s="1">
        <f t="shared" si="2"/>
        <v>5.9621894791335216E+30</v>
      </c>
      <c r="N12" s="1">
        <f t="shared" si="3"/>
        <v>1.17595246496699E+77</v>
      </c>
      <c r="O12" s="1">
        <f t="shared" si="4"/>
        <v>3308096875423497.5</v>
      </c>
      <c r="P12" s="2">
        <f t="shared" si="5"/>
        <v>1.568201724066995</v>
      </c>
      <c r="Q12" s="2">
        <f t="shared" si="6"/>
        <v>38.728708395446382</v>
      </c>
      <c r="R12" s="2">
        <f t="shared" si="7"/>
        <v>38.284465447776775</v>
      </c>
    </row>
    <row r="13" spans="1:18" x14ac:dyDescent="0.25">
      <c r="A13" t="s">
        <v>207</v>
      </c>
      <c r="B13">
        <v>14.1</v>
      </c>
      <c r="C13">
        <v>37</v>
      </c>
      <c r="D13">
        <v>7</v>
      </c>
      <c r="E13">
        <v>7.58</v>
      </c>
      <c r="F13" s="2">
        <v>0.2</v>
      </c>
      <c r="G13">
        <v>7.96</v>
      </c>
      <c r="H13" s="2">
        <v>0.06</v>
      </c>
      <c r="I13" s="39">
        <v>3</v>
      </c>
      <c r="K13" s="1">
        <f t="shared" si="0"/>
        <v>2.5703154887840735E+38</v>
      </c>
      <c r="L13" s="1">
        <f t="shared" si="1"/>
        <v>1.9251538748318061E+38</v>
      </c>
      <c r="M13" s="1">
        <f t="shared" si="2"/>
        <v>5.4363034176438505E+30</v>
      </c>
      <c r="N13" s="1">
        <f t="shared" si="3"/>
        <v>4.1623350811749461E+75</v>
      </c>
      <c r="O13" s="1">
        <f t="shared" si="4"/>
        <v>140841182628464.84</v>
      </c>
      <c r="P13" s="2">
        <f t="shared" si="5"/>
        <v>1.568201724066995</v>
      </c>
      <c r="Q13" s="2">
        <f t="shared" si="6"/>
        <v>38.409986433303608</v>
      </c>
      <c r="R13" s="2">
        <f t="shared" si="7"/>
        <v>38.284465447776775</v>
      </c>
    </row>
    <row r="14" spans="1:18" x14ac:dyDescent="0.25">
      <c r="A14" t="s">
        <v>208</v>
      </c>
      <c r="B14">
        <v>0.95</v>
      </c>
      <c r="C14">
        <v>38</v>
      </c>
      <c r="D14">
        <v>5</v>
      </c>
      <c r="E14">
        <v>7.34</v>
      </c>
      <c r="F14" s="2">
        <v>0.15</v>
      </c>
      <c r="G14">
        <v>7.75</v>
      </c>
      <c r="H14" s="2">
        <v>0.2</v>
      </c>
      <c r="I14" s="39">
        <v>2</v>
      </c>
      <c r="K14" s="1">
        <f t="shared" si="0"/>
        <v>1.5537207945559297E+38</v>
      </c>
      <c r="L14" s="1">
        <f t="shared" si="1"/>
        <v>2.1418691616949094E+38</v>
      </c>
      <c r="M14" s="1">
        <f t="shared" si="2"/>
        <v>5.9621894791335216E+30</v>
      </c>
      <c r="N14" s="1">
        <f t="shared" si="3"/>
        <v>3.4591850176824801E+75</v>
      </c>
      <c r="O14" s="1">
        <f t="shared" si="4"/>
        <v>97311069022066.391</v>
      </c>
      <c r="P14" s="2">
        <f t="shared" si="5"/>
        <v>1.5797835966168101</v>
      </c>
      <c r="Q14" s="2">
        <f t="shared" si="6"/>
        <v>38.191372978249923</v>
      </c>
      <c r="R14" s="2">
        <f t="shared" si="7"/>
        <v>38.330792937976035</v>
      </c>
    </row>
    <row r="15" spans="1:18" x14ac:dyDescent="0.25">
      <c r="A15" t="s">
        <v>209</v>
      </c>
      <c r="B15">
        <v>5.6</v>
      </c>
      <c r="C15">
        <v>38</v>
      </c>
      <c r="D15">
        <v>5</v>
      </c>
      <c r="E15">
        <v>7.34</v>
      </c>
      <c r="F15" s="2">
        <v>0.15</v>
      </c>
      <c r="G15">
        <v>8.02</v>
      </c>
      <c r="H15" s="2">
        <v>0.2</v>
      </c>
      <c r="I15" s="39">
        <v>1</v>
      </c>
      <c r="K15" s="1">
        <f t="shared" si="0"/>
        <v>2.5180110595478533E+38</v>
      </c>
      <c r="L15" s="1">
        <f t="shared" si="1"/>
        <v>2.1418691616949094E+38</v>
      </c>
      <c r="M15" s="1">
        <f t="shared" si="2"/>
        <v>5.9621894791335216E+30</v>
      </c>
      <c r="N15" s="1">
        <f t="shared" si="3"/>
        <v>1.4148272732041454E+75</v>
      </c>
      <c r="O15" s="1">
        <f t="shared" si="4"/>
        <v>39800806760347.773</v>
      </c>
      <c r="P15" s="2">
        <f t="shared" si="5"/>
        <v>1.5797835966168101</v>
      </c>
      <c r="Q15" s="2">
        <f t="shared" si="6"/>
        <v>38.401057633273851</v>
      </c>
      <c r="R15" s="2">
        <f t="shared" si="7"/>
        <v>38.330792937976035</v>
      </c>
    </row>
    <row r="16" spans="1:18" x14ac:dyDescent="0.25">
      <c r="A16" t="s">
        <v>210</v>
      </c>
      <c r="B16">
        <v>5.4</v>
      </c>
      <c r="C16">
        <v>40</v>
      </c>
      <c r="D16">
        <v>4</v>
      </c>
      <c r="E16">
        <v>7.57</v>
      </c>
      <c r="F16" s="2">
        <v>0.15</v>
      </c>
      <c r="G16">
        <v>7.78</v>
      </c>
      <c r="H16" s="2">
        <v>0.2</v>
      </c>
      <c r="I16" s="39">
        <v>1</v>
      </c>
      <c r="K16" s="1">
        <f t="shared" si="0"/>
        <v>1.9375719968576974E+38</v>
      </c>
      <c r="L16" s="1">
        <f t="shared" si="1"/>
        <v>2.6296534393626927E+38</v>
      </c>
      <c r="M16" s="1">
        <f t="shared" si="2"/>
        <v>5.9621894791335216E+30</v>
      </c>
      <c r="N16" s="1">
        <f t="shared" si="3"/>
        <v>4.7897672305979511E+75</v>
      </c>
      <c r="O16" s="1">
        <f t="shared" si="4"/>
        <v>134741960084175.03</v>
      </c>
      <c r="P16" s="2">
        <f t="shared" si="5"/>
        <v>1.6020599913279623</v>
      </c>
      <c r="Q16" s="2">
        <f t="shared" si="6"/>
        <v>38.287257849117481</v>
      </c>
      <c r="R16" s="2">
        <f t="shared" si="7"/>
        <v>38.419898516820645</v>
      </c>
    </row>
    <row r="17" spans="1:18" x14ac:dyDescent="0.25">
      <c r="A17" t="s">
        <v>211</v>
      </c>
      <c r="B17">
        <v>7.4</v>
      </c>
      <c r="C17">
        <v>41</v>
      </c>
      <c r="D17">
        <v>4</v>
      </c>
      <c r="E17">
        <v>7.2</v>
      </c>
      <c r="F17" s="2">
        <v>0.15</v>
      </c>
      <c r="G17">
        <v>7.56</v>
      </c>
      <c r="H17" s="2">
        <v>0.2</v>
      </c>
      <c r="I17" s="39">
        <v>1</v>
      </c>
      <c r="K17" s="1">
        <f t="shared" si="0"/>
        <v>1.0374496636556512E+38</v>
      </c>
      <c r="L17" s="1">
        <f t="shared" si="1"/>
        <v>2.9026453642449072E+38</v>
      </c>
      <c r="M17" s="1">
        <f t="shared" si="2"/>
        <v>5.9621894791335216E+30</v>
      </c>
      <c r="N17" s="1">
        <f t="shared" si="3"/>
        <v>3.4789550014966455E+76</v>
      </c>
      <c r="O17" s="1">
        <f t="shared" si="4"/>
        <v>978672226390805.75</v>
      </c>
      <c r="P17" s="2">
        <f t="shared" si="5"/>
        <v>1.6127838567197355</v>
      </c>
      <c r="Q17" s="2">
        <f t="shared" si="6"/>
        <v>38.015967034225653</v>
      </c>
      <c r="R17" s="2">
        <f t="shared" si="7"/>
        <v>38.462793978387737</v>
      </c>
    </row>
    <row r="18" spans="1:18" x14ac:dyDescent="0.25">
      <c r="A18" t="s">
        <v>212</v>
      </c>
      <c r="B18">
        <v>3</v>
      </c>
      <c r="C18">
        <v>44</v>
      </c>
      <c r="D18">
        <v>3</v>
      </c>
      <c r="E18">
        <v>7.24</v>
      </c>
      <c r="F18" s="2">
        <v>0.15</v>
      </c>
      <c r="G18">
        <v>8.4499999999999993</v>
      </c>
      <c r="H18" s="2">
        <v>0.2</v>
      </c>
      <c r="I18" s="39" t="s">
        <v>197</v>
      </c>
      <c r="K18" s="1">
        <f t="shared" si="0"/>
        <v>5.9517114514246687E+38</v>
      </c>
      <c r="L18" s="1">
        <f t="shared" si="1"/>
        <v>3.8500756005709183E+38</v>
      </c>
      <c r="M18" s="1">
        <f t="shared" si="2"/>
        <v>5.9621894791335216E+30</v>
      </c>
      <c r="N18" s="1">
        <f t="shared" si="3"/>
        <v>4.416873249593767E+76</v>
      </c>
      <c r="O18" s="1">
        <f t="shared" si="4"/>
        <v>1242520002416332.8</v>
      </c>
      <c r="P18" s="2">
        <f t="shared" si="5"/>
        <v>1.6434526764861874</v>
      </c>
      <c r="Q18" s="2">
        <f t="shared" si="6"/>
        <v>38.774641867750908</v>
      </c>
      <c r="R18" s="2">
        <f t="shared" si="7"/>
        <v>38.585469257453546</v>
      </c>
    </row>
    <row r="19" spans="1:18" x14ac:dyDescent="0.25">
      <c r="A19" t="s">
        <v>213</v>
      </c>
      <c r="B19">
        <v>18.5</v>
      </c>
      <c r="C19">
        <v>45</v>
      </c>
      <c r="D19">
        <v>6</v>
      </c>
      <c r="E19">
        <v>6.97</v>
      </c>
      <c r="F19" s="2">
        <v>0.2</v>
      </c>
      <c r="G19">
        <v>7.94</v>
      </c>
      <c r="H19" s="2">
        <v>0.05</v>
      </c>
      <c r="I19" s="39">
        <v>3</v>
      </c>
      <c r="K19" s="1">
        <f t="shared" si="0"/>
        <v>1.9180672897531734E+38</v>
      </c>
      <c r="L19" s="1">
        <f t="shared" si="1"/>
        <v>4.2121963417135322E+38</v>
      </c>
      <c r="M19" s="1">
        <f t="shared" si="2"/>
        <v>5.3843179565764366E+30</v>
      </c>
      <c r="N19" s="1">
        <f t="shared" si="3"/>
        <v>5.2630281070485347E+76</v>
      </c>
      <c r="O19" s="1">
        <f t="shared" si="4"/>
        <v>1815408201791743.5</v>
      </c>
      <c r="P19" s="2">
        <f t="shared" si="5"/>
        <v>1.6532125137753437</v>
      </c>
      <c r="Q19" s="2">
        <f t="shared" si="6"/>
        <v>38.282863839047302</v>
      </c>
      <c r="R19" s="2">
        <f t="shared" si="7"/>
        <v>38.624508606610171</v>
      </c>
    </row>
    <row r="20" spans="1:18" x14ac:dyDescent="0.25">
      <c r="A20" t="s">
        <v>214</v>
      </c>
      <c r="B20">
        <v>5.5</v>
      </c>
      <c r="C20">
        <v>53</v>
      </c>
      <c r="D20">
        <v>5</v>
      </c>
      <c r="E20">
        <v>6.88</v>
      </c>
      <c r="F20" s="2">
        <v>0.2</v>
      </c>
      <c r="G20">
        <v>8.2899999999999991</v>
      </c>
      <c r="H20" s="2">
        <v>0.15</v>
      </c>
      <c r="I20" s="39">
        <v>3</v>
      </c>
      <c r="K20" s="1">
        <f t="shared" si="0"/>
        <v>4.0293245588277787E+38</v>
      </c>
      <c r="L20" s="1">
        <f t="shared" si="1"/>
        <v>8.1051681640140554E+38</v>
      </c>
      <c r="M20" s="1">
        <f t="shared" si="2"/>
        <v>5.9621894791335216E+30</v>
      </c>
      <c r="N20" s="1">
        <f t="shared" si="3"/>
        <v>1.6612501093937864E+77</v>
      </c>
      <c r="O20" s="1">
        <f t="shared" si="4"/>
        <v>4673297994521227</v>
      </c>
      <c r="P20" s="2">
        <f t="shared" si="5"/>
        <v>1.7242758696007889</v>
      </c>
      <c r="Q20" s="2">
        <f t="shared" si="6"/>
        <v>38.605232250865896</v>
      </c>
      <c r="R20" s="2">
        <f t="shared" si="7"/>
        <v>38.908762029911955</v>
      </c>
    </row>
    <row r="21" spans="1:18" x14ac:dyDescent="0.25">
      <c r="A21" t="s">
        <v>215</v>
      </c>
      <c r="B21">
        <v>4.3</v>
      </c>
      <c r="C21">
        <v>54</v>
      </c>
      <c r="D21">
        <v>3</v>
      </c>
      <c r="E21">
        <v>8.07</v>
      </c>
      <c r="F21" s="2">
        <v>0.15</v>
      </c>
      <c r="G21">
        <v>8.74</v>
      </c>
      <c r="H21" s="2">
        <v>0.2</v>
      </c>
      <c r="I21" s="39">
        <v>2</v>
      </c>
      <c r="K21" s="1">
        <f t="shared" si="0"/>
        <v>1.3267906248432249E+39</v>
      </c>
      <c r="L21" s="1">
        <f t="shared" si="1"/>
        <v>8.7344103341771801E+38</v>
      </c>
      <c r="M21" s="1">
        <f t="shared" si="2"/>
        <v>5.9621894791335216E+30</v>
      </c>
      <c r="N21" s="1">
        <f t="shared" si="3"/>
        <v>2.0552585204567406E+77</v>
      </c>
      <c r="O21" s="1">
        <f t="shared" si="4"/>
        <v>5781691430785272</v>
      </c>
      <c r="P21" s="2">
        <f t="shared" si="5"/>
        <v>1.7323937598229686</v>
      </c>
      <c r="Q21" s="2">
        <f t="shared" si="6"/>
        <v>39.12280239411573</v>
      </c>
      <c r="R21" s="2">
        <f t="shared" si="7"/>
        <v>38.941233590800671</v>
      </c>
    </row>
    <row r="22" spans="1:18" x14ac:dyDescent="0.25">
      <c r="A22" t="s">
        <v>216</v>
      </c>
      <c r="B22">
        <v>3</v>
      </c>
      <c r="C22">
        <v>56</v>
      </c>
      <c r="D22">
        <v>5</v>
      </c>
      <c r="E22">
        <v>7.28</v>
      </c>
      <c r="F22" s="2">
        <v>0.15</v>
      </c>
      <c r="G22">
        <v>7.85</v>
      </c>
      <c r="H22" s="2">
        <v>0.2</v>
      </c>
      <c r="I22" s="39">
        <v>1</v>
      </c>
      <c r="K22" s="1">
        <f t="shared" si="0"/>
        <v>1.787190151128558E+38</v>
      </c>
      <c r="L22" s="1">
        <f t="shared" si="1"/>
        <v>1.0102076652655721E+39</v>
      </c>
      <c r="M22" s="1">
        <f t="shared" si="2"/>
        <v>5.9621894791335216E+30</v>
      </c>
      <c r="N22" s="1">
        <f t="shared" si="3"/>
        <v>6.913733753327862E+77</v>
      </c>
      <c r="O22" s="1">
        <f t="shared" si="4"/>
        <v>1.94491713808652E+16</v>
      </c>
      <c r="P22" s="2">
        <f t="shared" si="5"/>
        <v>1.7481880270062005</v>
      </c>
      <c r="Q22" s="2">
        <f t="shared" si="6"/>
        <v>38.252170762462278</v>
      </c>
      <c r="R22" s="2">
        <f t="shared" si="7"/>
        <v>39.004410659533598</v>
      </c>
    </row>
    <row r="23" spans="1:18" x14ac:dyDescent="0.25">
      <c r="A23" t="s">
        <v>217</v>
      </c>
      <c r="B23">
        <v>5.0999999999999996</v>
      </c>
      <c r="C23">
        <v>58</v>
      </c>
      <c r="D23">
        <v>3</v>
      </c>
      <c r="E23">
        <v>8.25</v>
      </c>
      <c r="F23" s="2">
        <v>0.37</v>
      </c>
      <c r="G23">
        <v>8.4600000000000009</v>
      </c>
      <c r="H23" s="2">
        <v>0.39</v>
      </c>
      <c r="I23" s="39">
        <v>2</v>
      </c>
      <c r="K23" s="1">
        <f t="shared" si="0"/>
        <v>9.2738026373775888E+38</v>
      </c>
      <c r="L23" s="1">
        <f t="shared" si="1"/>
        <v>1.162439946403678E+39</v>
      </c>
      <c r="M23" s="1">
        <f t="shared" si="2"/>
        <v>9.545567040741951E+30</v>
      </c>
      <c r="N23" s="1">
        <f t="shared" si="3"/>
        <v>5.5253054415002583E+76</v>
      </c>
      <c r="O23" s="1">
        <f t="shared" si="4"/>
        <v>606391111473732</v>
      </c>
      <c r="P23" s="2">
        <f t="shared" si="5"/>
        <v>1.7634279935629373</v>
      </c>
      <c r="Q23" s="2">
        <f t="shared" si="6"/>
        <v>38.96725784911748</v>
      </c>
      <c r="R23" s="2">
        <f t="shared" si="7"/>
        <v>39.065370525760542</v>
      </c>
    </row>
    <row r="24" spans="1:18" x14ac:dyDescent="0.25">
      <c r="A24" t="s">
        <v>218</v>
      </c>
      <c r="B24">
        <v>12.2</v>
      </c>
      <c r="C24">
        <v>59</v>
      </c>
      <c r="D24">
        <v>7</v>
      </c>
      <c r="E24">
        <v>7.63</v>
      </c>
      <c r="F24" s="2">
        <v>0.2</v>
      </c>
      <c r="G24">
        <v>8.6199999999999992</v>
      </c>
      <c r="H24" s="2">
        <v>7.0000000000000007E-2</v>
      </c>
      <c r="I24" s="39">
        <v>3</v>
      </c>
      <c r="K24" s="1">
        <f t="shared" si="0"/>
        <v>9.1404582274566838E+38</v>
      </c>
      <c r="L24" s="1">
        <f t="shared" si="1"/>
        <v>1.244705469908178E+39</v>
      </c>
      <c r="M24" s="1">
        <f t="shared" si="2"/>
        <v>5.4894997756546196E+30</v>
      </c>
      <c r="N24" s="1">
        <f t="shared" si="3"/>
        <v>1.093358022616354E+77</v>
      </c>
      <c r="O24" s="1">
        <f t="shared" si="4"/>
        <v>3628247065127606</v>
      </c>
      <c r="P24" s="2">
        <f t="shared" si="5"/>
        <v>1.7708520116421442</v>
      </c>
      <c r="Q24" s="2">
        <f t="shared" si="6"/>
        <v>38.960967968235749</v>
      </c>
      <c r="R24" s="2">
        <f t="shared" si="7"/>
        <v>39.095066598077373</v>
      </c>
    </row>
    <row r="25" spans="1:18" x14ac:dyDescent="0.25">
      <c r="A25" t="s">
        <v>219</v>
      </c>
      <c r="B25">
        <v>7.5</v>
      </c>
      <c r="C25">
        <v>59</v>
      </c>
      <c r="D25">
        <v>6</v>
      </c>
      <c r="E25">
        <v>7.77</v>
      </c>
      <c r="F25" s="2">
        <v>0.15</v>
      </c>
      <c r="G25">
        <v>8.58</v>
      </c>
      <c r="H25" s="2">
        <v>0.2</v>
      </c>
      <c r="I25" s="39">
        <v>1</v>
      </c>
      <c r="K25" s="1">
        <f t="shared" si="0"/>
        <v>8.7336161970801091E+38</v>
      </c>
      <c r="L25" s="1">
        <f t="shared" si="1"/>
        <v>1.244705469908178E+39</v>
      </c>
      <c r="M25" s="1">
        <f t="shared" si="2"/>
        <v>5.9621894791335216E+30</v>
      </c>
      <c r="N25" s="1">
        <f t="shared" si="3"/>
        <v>1.3789625508148418E+77</v>
      </c>
      <c r="O25" s="1">
        <f t="shared" si="4"/>
        <v>3879188863135420.5</v>
      </c>
      <c r="P25" s="2">
        <f t="shared" si="5"/>
        <v>1.7708520116421442</v>
      </c>
      <c r="Q25" s="2">
        <f t="shared" si="6"/>
        <v>38.941194102726989</v>
      </c>
      <c r="R25" s="2">
        <f t="shared" si="7"/>
        <v>39.095066598077373</v>
      </c>
    </row>
    <row r="26" spans="1:18" x14ac:dyDescent="0.25">
      <c r="A26" t="s">
        <v>220</v>
      </c>
      <c r="B26">
        <v>3.2</v>
      </c>
      <c r="C26">
        <v>60</v>
      </c>
      <c r="D26">
        <v>5</v>
      </c>
      <c r="E26">
        <v>8.4499999999999993</v>
      </c>
      <c r="F26" s="2">
        <v>0.15</v>
      </c>
      <c r="G26">
        <v>9.09</v>
      </c>
      <c r="H26" s="2">
        <v>0.2</v>
      </c>
      <c r="I26" s="39">
        <v>2</v>
      </c>
      <c r="K26" s="1">
        <f t="shared" si="0"/>
        <v>3.0077321608807254E+39</v>
      </c>
      <c r="L26" s="1">
        <f t="shared" si="1"/>
        <v>1.3312620536773633E+39</v>
      </c>
      <c r="M26" s="1">
        <f t="shared" si="2"/>
        <v>5.9621894791335216E+30</v>
      </c>
      <c r="N26" s="1">
        <f t="shared" si="3"/>
        <v>2.8105520203464521E+78</v>
      </c>
      <c r="O26" s="1">
        <f t="shared" si="4"/>
        <v>7.9064236299587904E+16</v>
      </c>
      <c r="P26" s="2">
        <f t="shared" si="5"/>
        <v>1.7781512503836436</v>
      </c>
      <c r="Q26" s="2">
        <f t="shared" si="6"/>
        <v>39.4782391596355</v>
      </c>
      <c r="R26" s="2">
        <f t="shared" si="7"/>
        <v>39.12426355304337</v>
      </c>
    </row>
    <row r="27" spans="1:18" x14ac:dyDescent="0.25">
      <c r="A27" t="s">
        <v>221</v>
      </c>
      <c r="B27">
        <v>12.6</v>
      </c>
      <c r="C27">
        <v>64</v>
      </c>
      <c r="D27">
        <v>5</v>
      </c>
      <c r="E27">
        <v>8.1199999999999992</v>
      </c>
      <c r="F27" s="2">
        <v>0.39</v>
      </c>
      <c r="G27">
        <v>9.2100000000000009</v>
      </c>
      <c r="H27" s="2">
        <v>0.41</v>
      </c>
      <c r="I27" s="39">
        <v>2</v>
      </c>
      <c r="K27" s="1">
        <f t="shared" si="0"/>
        <v>3.4881569125229167E+39</v>
      </c>
      <c r="L27" s="1">
        <f t="shared" si="1"/>
        <v>1.7233696780207345E+39</v>
      </c>
      <c r="M27" s="1">
        <f t="shared" si="2"/>
        <v>9.9954357556946407E+30</v>
      </c>
      <c r="N27" s="1">
        <f t="shared" si="3"/>
        <v>3.1144739830618603E+78</v>
      </c>
      <c r="O27" s="1">
        <f t="shared" si="4"/>
        <v>3.117318974727484E+16</v>
      </c>
      <c r="P27" s="2">
        <f t="shared" si="5"/>
        <v>1.8061799739838871</v>
      </c>
      <c r="Q27" s="2">
        <f t="shared" si="6"/>
        <v>39.542596013161351</v>
      </c>
      <c r="R27" s="2">
        <f t="shared" si="7"/>
        <v>39.236378447444345</v>
      </c>
    </row>
    <row r="28" spans="1:18" x14ac:dyDescent="0.25">
      <c r="A28" t="s">
        <v>222</v>
      </c>
      <c r="B28">
        <v>1.3</v>
      </c>
      <c r="C28">
        <v>66</v>
      </c>
      <c r="D28">
        <v>3</v>
      </c>
      <c r="E28">
        <v>7.41</v>
      </c>
      <c r="F28" s="2">
        <v>0.15</v>
      </c>
      <c r="G28">
        <v>8.7899999999999991</v>
      </c>
      <c r="H28" s="2">
        <v>0.2</v>
      </c>
      <c r="I28" s="39">
        <v>2</v>
      </c>
      <c r="K28" s="1">
        <f t="shared" si="0"/>
        <v>1.2775968607177313E+39</v>
      </c>
      <c r="L28" s="1">
        <f t="shared" si="1"/>
        <v>1.9491007727890276E+39</v>
      </c>
      <c r="M28" s="1">
        <f t="shared" si="2"/>
        <v>5.9621894791335216E+30</v>
      </c>
      <c r="N28" s="1">
        <f t="shared" si="3"/>
        <v>4.5091750392705535E+77</v>
      </c>
      <c r="O28" s="1">
        <f t="shared" si="4"/>
        <v>1.2684856150684008E+16</v>
      </c>
      <c r="P28" s="2">
        <f t="shared" si="5"/>
        <v>1.8195439355418688</v>
      </c>
      <c r="Q28" s="2">
        <f t="shared" si="6"/>
        <v>39.106393835993103</v>
      </c>
      <c r="R28" s="2">
        <f t="shared" si="7"/>
        <v>39.289834293676272</v>
      </c>
    </row>
    <row r="29" spans="1:18" x14ac:dyDescent="0.25">
      <c r="A29" t="s">
        <v>223</v>
      </c>
      <c r="B29">
        <v>17.399999999999999</v>
      </c>
      <c r="C29">
        <v>66</v>
      </c>
      <c r="D29">
        <v>7</v>
      </c>
      <c r="E29">
        <v>8.09</v>
      </c>
      <c r="F29" s="2">
        <v>0.15</v>
      </c>
      <c r="G29">
        <v>9.02</v>
      </c>
      <c r="H29" s="2">
        <v>0.2</v>
      </c>
      <c r="I29" s="39">
        <v>1</v>
      </c>
      <c r="K29" s="1">
        <f t="shared" si="0"/>
        <v>2.3275561561303407E+39</v>
      </c>
      <c r="L29" s="1">
        <f t="shared" si="1"/>
        <v>1.9491007727890276E+39</v>
      </c>
      <c r="M29" s="1">
        <f t="shared" si="2"/>
        <v>5.9621894791335216E+30</v>
      </c>
      <c r="N29" s="1">
        <f t="shared" si="3"/>
        <v>1.4322847718002021E+77</v>
      </c>
      <c r="O29" s="1">
        <f t="shared" si="4"/>
        <v>4029190736414595.5</v>
      </c>
      <c r="P29" s="2">
        <f t="shared" si="5"/>
        <v>1.8195439355418688</v>
      </c>
      <c r="Q29" s="2">
        <f t="shared" si="6"/>
        <v>39.366900167850297</v>
      </c>
      <c r="R29" s="2">
        <f t="shared" si="7"/>
        <v>39.289834293676272</v>
      </c>
    </row>
    <row r="30" spans="1:18" x14ac:dyDescent="0.25">
      <c r="A30" t="s">
        <v>224</v>
      </c>
      <c r="B30">
        <v>17.899999999999999</v>
      </c>
      <c r="C30">
        <v>68</v>
      </c>
      <c r="D30">
        <v>7</v>
      </c>
      <c r="E30">
        <v>7.41</v>
      </c>
      <c r="F30" s="2">
        <v>0.2</v>
      </c>
      <c r="G30">
        <v>9.06</v>
      </c>
      <c r="H30" s="2">
        <v>0.05</v>
      </c>
      <c r="I30" s="39">
        <v>3</v>
      </c>
      <c r="K30" s="1">
        <f t="shared" si="0"/>
        <v>2.3349201110345098E+39</v>
      </c>
      <c r="L30" s="1">
        <f t="shared" si="1"/>
        <v>2.1963128490901147E+39</v>
      </c>
      <c r="M30" s="1">
        <f t="shared" si="2"/>
        <v>5.3843179565764366E+30</v>
      </c>
      <c r="N30" s="1">
        <f t="shared" si="3"/>
        <v>1.9211973063722175E+76</v>
      </c>
      <c r="O30" s="1">
        <f t="shared" si="4"/>
        <v>662690237693645.13</v>
      </c>
      <c r="P30" s="2">
        <f t="shared" si="5"/>
        <v>1.8325089127062364</v>
      </c>
      <c r="Q30" s="2">
        <f t="shared" si="6"/>
        <v>39.368272025831288</v>
      </c>
      <c r="R30" s="2">
        <f t="shared" si="7"/>
        <v>39.341694202333741</v>
      </c>
    </row>
    <row r="31" spans="1:18" x14ac:dyDescent="0.25">
      <c r="A31" t="s">
        <v>225</v>
      </c>
      <c r="B31">
        <v>4</v>
      </c>
      <c r="C31">
        <v>68</v>
      </c>
      <c r="D31">
        <v>5</v>
      </c>
      <c r="E31">
        <v>8.94</v>
      </c>
      <c r="F31" s="2">
        <v>0.15</v>
      </c>
      <c r="G31">
        <v>9.1999999999999993</v>
      </c>
      <c r="H31" s="2">
        <v>0.2</v>
      </c>
      <c r="I31" s="39">
        <v>2</v>
      </c>
      <c r="K31" s="1">
        <f t="shared" si="0"/>
        <v>4.884944725906043E+39</v>
      </c>
      <c r="L31" s="1">
        <f t="shared" si="1"/>
        <v>2.1963128490901147E+39</v>
      </c>
      <c r="M31" s="1">
        <f t="shared" si="2"/>
        <v>5.9621894791335216E+30</v>
      </c>
      <c r="N31" s="1">
        <f t="shared" si="3"/>
        <v>7.2287413690307411E+78</v>
      </c>
      <c r="O31" s="1">
        <f t="shared" si="4"/>
        <v>2.0335326000448867E+17</v>
      </c>
      <c r="P31" s="2">
        <f t="shared" si="5"/>
        <v>1.8325089127062364</v>
      </c>
      <c r="Q31" s="2">
        <f t="shared" si="6"/>
        <v>39.68885965395657</v>
      </c>
      <c r="R31" s="2">
        <f t="shared" si="7"/>
        <v>39.341694202333741</v>
      </c>
    </row>
    <row r="32" spans="1:18" x14ac:dyDescent="0.25">
      <c r="A32" t="s">
        <v>226</v>
      </c>
      <c r="B32">
        <v>18.600000000000001</v>
      </c>
      <c r="C32">
        <v>72</v>
      </c>
      <c r="D32">
        <v>6</v>
      </c>
      <c r="E32">
        <v>9.2200000000000006</v>
      </c>
      <c r="F32" s="2">
        <v>0.16</v>
      </c>
      <c r="G32">
        <v>9.2799999999999994</v>
      </c>
      <c r="H32" s="2">
        <v>0.2</v>
      </c>
      <c r="I32" s="39">
        <v>2</v>
      </c>
      <c r="K32" s="1">
        <f t="shared" si="0"/>
        <v>7.0912362316847607E+39</v>
      </c>
      <c r="L32" s="1">
        <f t="shared" si="1"/>
        <v>2.7605049945053806E+39</v>
      </c>
      <c r="M32" s="1">
        <f t="shared" si="2"/>
        <v>6.0276352971151244E+30</v>
      </c>
      <c r="N32" s="1">
        <f t="shared" si="3"/>
        <v>1.8755233048681245E+79</v>
      </c>
      <c r="O32" s="1">
        <f t="shared" si="4"/>
        <v>5.1621251603172346E+17</v>
      </c>
      <c r="P32" s="2">
        <f t="shared" si="5"/>
        <v>1.8573324964312685</v>
      </c>
      <c r="Q32" s="2">
        <f t="shared" si="6"/>
        <v>39.850721953349186</v>
      </c>
      <c r="R32" s="2">
        <f t="shared" si="7"/>
        <v>39.440988537233871</v>
      </c>
    </row>
    <row r="33" spans="1:18" x14ac:dyDescent="0.25">
      <c r="A33" t="s">
        <v>227</v>
      </c>
      <c r="B33">
        <v>13</v>
      </c>
      <c r="C33">
        <v>74</v>
      </c>
      <c r="D33">
        <v>3</v>
      </c>
      <c r="E33">
        <v>8.75</v>
      </c>
      <c r="F33" s="2">
        <v>0.27</v>
      </c>
      <c r="G33">
        <v>9.32</v>
      </c>
      <c r="H33" s="2">
        <v>0.28999999999999998</v>
      </c>
      <c r="I33" s="39">
        <v>2</v>
      </c>
      <c r="K33" s="1">
        <f t="shared" si="0"/>
        <v>5.2743720638179087E+39</v>
      </c>
      <c r="L33" s="1">
        <f t="shared" si="1"/>
        <v>3.0802461997308897E+39</v>
      </c>
      <c r="M33" s="1">
        <f t="shared" si="2"/>
        <v>7.5823134169148373E+30</v>
      </c>
      <c r="N33" s="1">
        <f t="shared" si="3"/>
        <v>4.8141883074556073E+78</v>
      </c>
      <c r="O33" s="1">
        <f t="shared" si="4"/>
        <v>8.3737426474451632E+16</v>
      </c>
      <c r="P33" s="2">
        <f t="shared" si="5"/>
        <v>1.8692317197309762</v>
      </c>
      <c r="Q33" s="2">
        <f t="shared" si="6"/>
        <v>39.722170762462277</v>
      </c>
      <c r="R33" s="2">
        <f t="shared" si="7"/>
        <v>39.4885854304327</v>
      </c>
    </row>
    <row r="34" spans="1:18" x14ac:dyDescent="0.25">
      <c r="A34" t="s">
        <v>228</v>
      </c>
      <c r="B34">
        <v>3.45</v>
      </c>
      <c r="C34">
        <v>77</v>
      </c>
      <c r="D34">
        <v>3</v>
      </c>
      <c r="E34">
        <v>8.6999999999999993</v>
      </c>
      <c r="F34" s="2">
        <v>0.15</v>
      </c>
      <c r="G34">
        <v>9.23</v>
      </c>
      <c r="H34" s="2">
        <v>0.2</v>
      </c>
      <c r="I34" s="39">
        <v>2</v>
      </c>
      <c r="K34" s="1">
        <f t="shared" si="0"/>
        <v>4.3748879755196757E+39</v>
      </c>
      <c r="L34" s="1">
        <f t="shared" si="1"/>
        <v>3.6109498113167089E+39</v>
      </c>
      <c r="M34" s="1">
        <f t="shared" si="2"/>
        <v>5.9621894791335216E+30</v>
      </c>
      <c r="N34" s="1">
        <f t="shared" si="3"/>
        <v>5.8360151872579907E+77</v>
      </c>
      <c r="O34" s="1">
        <f t="shared" si="4"/>
        <v>1.6417418374503916E+16</v>
      </c>
      <c r="P34" s="2">
        <f t="shared" si="5"/>
        <v>1.8864907251724818</v>
      </c>
      <c r="Q34" s="2">
        <f t="shared" si="6"/>
        <v>39.640966936847128</v>
      </c>
      <c r="R34" s="2">
        <f t="shared" si="7"/>
        <v>39.557621452198724</v>
      </c>
    </row>
    <row r="35" spans="1:18" x14ac:dyDescent="0.25">
      <c r="A35" t="s">
        <v>229</v>
      </c>
      <c r="B35">
        <v>4.6500000000000004</v>
      </c>
      <c r="C35">
        <v>78</v>
      </c>
      <c r="D35">
        <v>3</v>
      </c>
      <c r="E35">
        <v>8.36</v>
      </c>
      <c r="F35" s="2">
        <v>0.15</v>
      </c>
      <c r="G35">
        <v>8.9600000000000009</v>
      </c>
      <c r="H35" s="2">
        <v>0.2</v>
      </c>
      <c r="I35" s="39">
        <v>2</v>
      </c>
      <c r="K35" s="1">
        <f t="shared" si="0"/>
        <v>2.2697572453748843E+39</v>
      </c>
      <c r="L35" s="1">
        <f t="shared" si="1"/>
        <v>3.8022175515079172E+39</v>
      </c>
      <c r="M35" s="1">
        <f t="shared" si="2"/>
        <v>5.9621894791335216E+30</v>
      </c>
      <c r="N35" s="1">
        <f t="shared" si="3"/>
        <v>2.3484345898733492E+78</v>
      </c>
      <c r="O35" s="1">
        <f t="shared" si="4"/>
        <v>6.6064312634563568E+16</v>
      </c>
      <c r="P35" s="2">
        <f t="shared" si="5"/>
        <v>1.8920946026904804</v>
      </c>
      <c r="Q35" s="2">
        <f t="shared" si="6"/>
        <v>39.355979411099845</v>
      </c>
      <c r="R35" s="2">
        <f t="shared" si="7"/>
        <v>39.580036962270718</v>
      </c>
    </row>
    <row r="36" spans="1:18" x14ac:dyDescent="0.25">
      <c r="A36" t="s">
        <v>230</v>
      </c>
      <c r="B36">
        <v>6.5</v>
      </c>
      <c r="C36">
        <v>79</v>
      </c>
      <c r="D36">
        <v>3</v>
      </c>
      <c r="E36">
        <v>8.17</v>
      </c>
      <c r="F36" s="2">
        <v>0.37</v>
      </c>
      <c r="G36">
        <v>9.0500000000000007</v>
      </c>
      <c r="H36" s="2">
        <v>0.39</v>
      </c>
      <c r="I36" s="39">
        <v>2</v>
      </c>
      <c r="K36" s="1">
        <f t="shared" si="0"/>
        <v>2.5260163569425791E+39</v>
      </c>
      <c r="L36" s="1">
        <f t="shared" si="1"/>
        <v>4.000984940043182E+39</v>
      </c>
      <c r="M36" s="1">
        <f t="shared" si="2"/>
        <v>9.545567040741951E+30</v>
      </c>
      <c r="N36" s="1">
        <f t="shared" si="3"/>
        <v>2.1755323211338003E+78</v>
      </c>
      <c r="O36" s="1">
        <f t="shared" si="4"/>
        <v>2.387602778211572E+16</v>
      </c>
      <c r="P36" s="2">
        <f t="shared" si="5"/>
        <v>1.8976270912904414</v>
      </c>
      <c r="Q36" s="2">
        <f t="shared" si="6"/>
        <v>39.402436158454826</v>
      </c>
      <c r="R36" s="2">
        <f t="shared" si="7"/>
        <v>39.602166916670562</v>
      </c>
    </row>
    <row r="37" spans="1:18" x14ac:dyDescent="0.25">
      <c r="A37" t="s">
        <v>231</v>
      </c>
      <c r="B37">
        <v>48</v>
      </c>
      <c r="C37">
        <v>83</v>
      </c>
      <c r="D37">
        <v>8</v>
      </c>
      <c r="E37">
        <v>8.3000000000000007</v>
      </c>
      <c r="F37" s="2">
        <v>0.21</v>
      </c>
      <c r="G37">
        <v>9.0399999999999991</v>
      </c>
      <c r="H37" s="2">
        <v>0.24</v>
      </c>
      <c r="I37" s="39">
        <v>2</v>
      </c>
      <c r="K37" s="1">
        <f t="shared" si="0"/>
        <v>2.5778824070188672E+39</v>
      </c>
      <c r="L37" s="1">
        <f t="shared" si="1"/>
        <v>4.8749584782823712E+39</v>
      </c>
      <c r="M37" s="1">
        <f t="shared" si="2"/>
        <v>6.6826020931220303E+30</v>
      </c>
      <c r="N37" s="1">
        <f t="shared" si="3"/>
        <v>5.2765584771713745E+78</v>
      </c>
      <c r="O37" s="1">
        <f t="shared" si="4"/>
        <v>1.1815702585555883E+17</v>
      </c>
      <c r="P37" s="2">
        <f t="shared" si="5"/>
        <v>1.919078092376074</v>
      </c>
      <c r="Q37" s="2">
        <f t="shared" si="6"/>
        <v>39.411263102642053</v>
      </c>
      <c r="R37" s="2">
        <f t="shared" si="7"/>
        <v>39.68797092101309</v>
      </c>
    </row>
    <row r="38" spans="1:18" x14ac:dyDescent="0.25">
      <c r="A38" t="s">
        <v>232</v>
      </c>
      <c r="B38">
        <v>79</v>
      </c>
      <c r="C38">
        <v>83</v>
      </c>
      <c r="D38">
        <v>5</v>
      </c>
      <c r="E38">
        <v>9</v>
      </c>
      <c r="F38" s="2">
        <v>0.19</v>
      </c>
      <c r="G38">
        <v>9.33</v>
      </c>
      <c r="H38" s="2">
        <v>0.22</v>
      </c>
      <c r="I38" s="39">
        <v>2</v>
      </c>
      <c r="K38" s="1">
        <f t="shared" si="0"/>
        <v>6.241720392228904E+39</v>
      </c>
      <c r="L38" s="1">
        <f t="shared" si="1"/>
        <v>4.8749584782823712E+39</v>
      </c>
      <c r="M38" s="1">
        <f t="shared" si="2"/>
        <v>6.3818354542628692E+30</v>
      </c>
      <c r="N38" s="1">
        <f t="shared" si="3"/>
        <v>1.8680381294147894E+78</v>
      </c>
      <c r="O38" s="1">
        <f t="shared" si="4"/>
        <v>4.5866387071900696E+16</v>
      </c>
      <c r="P38" s="2">
        <f t="shared" si="5"/>
        <v>1.919078092376074</v>
      </c>
      <c r="Q38" s="2">
        <f t="shared" si="6"/>
        <v>39.79530430985448</v>
      </c>
      <c r="R38" s="2">
        <f t="shared" si="7"/>
        <v>39.68797092101309</v>
      </c>
    </row>
    <row r="39" spans="1:18" x14ac:dyDescent="0.25">
      <c r="A39" t="s">
        <v>233</v>
      </c>
      <c r="B39">
        <v>10.4</v>
      </c>
      <c r="C39">
        <v>84</v>
      </c>
      <c r="D39">
        <v>5</v>
      </c>
      <c r="E39">
        <v>8.9600000000000009</v>
      </c>
      <c r="F39" s="2">
        <v>0.15</v>
      </c>
      <c r="G39">
        <v>9.32</v>
      </c>
      <c r="H39" s="2">
        <v>0.2</v>
      </c>
      <c r="I39" s="39">
        <v>2</v>
      </c>
      <c r="K39" s="1">
        <f t="shared" si="0"/>
        <v>5.969899694444629E+39</v>
      </c>
      <c r="L39" s="1">
        <f t="shared" si="1"/>
        <v>5.1141763054069587E+39</v>
      </c>
      <c r="M39" s="1">
        <f t="shared" si="2"/>
        <v>5.9621894791335216E+30</v>
      </c>
      <c r="N39" s="1">
        <f t="shared" si="3"/>
        <v>7.3226251854611615E+77</v>
      </c>
      <c r="O39" s="1">
        <f t="shared" si="4"/>
        <v>2.0599432560057996E+16</v>
      </c>
      <c r="P39" s="2">
        <f t="shared" si="5"/>
        <v>1.9242792860618816</v>
      </c>
      <c r="Q39" s="2">
        <f t="shared" si="6"/>
        <v>39.775967034225658</v>
      </c>
      <c r="R39" s="2">
        <f t="shared" si="7"/>
        <v>39.708775695756323</v>
      </c>
    </row>
    <row r="40" spans="1:18" x14ac:dyDescent="0.25">
      <c r="A40" t="s">
        <v>234</v>
      </c>
      <c r="B40">
        <v>3.78</v>
      </c>
      <c r="C40">
        <v>84</v>
      </c>
      <c r="D40">
        <v>10</v>
      </c>
      <c r="E40">
        <v>7.99</v>
      </c>
      <c r="F40" s="2">
        <v>0.15</v>
      </c>
      <c r="G40">
        <v>8.7799999999999994</v>
      </c>
      <c r="H40" s="2">
        <v>0.2</v>
      </c>
      <c r="I40" s="39">
        <v>2</v>
      </c>
      <c r="K40" s="1">
        <f t="shared" si="0"/>
        <v>1.3929335282808272E+39</v>
      </c>
      <c r="L40" s="1">
        <f t="shared" si="1"/>
        <v>5.1141763054069587E+39</v>
      </c>
      <c r="M40" s="1">
        <f t="shared" si="2"/>
        <v>5.9621894791335216E+30</v>
      </c>
      <c r="N40" s="1">
        <f t="shared" si="3"/>
        <v>1.3847647806313402E+79</v>
      </c>
      <c r="O40" s="1">
        <f t="shared" si="4"/>
        <v>3.8955112391652941E+17</v>
      </c>
      <c r="P40" s="2">
        <f t="shared" si="5"/>
        <v>1.9242792860618816</v>
      </c>
      <c r="Q40" s="2">
        <f t="shared" si="6"/>
        <v>39.143930392095442</v>
      </c>
      <c r="R40" s="2">
        <f t="shared" si="7"/>
        <v>39.708775695756323</v>
      </c>
    </row>
    <row r="41" spans="1:18" x14ac:dyDescent="0.25">
      <c r="A41" t="s">
        <v>235</v>
      </c>
      <c r="B41">
        <v>5.7</v>
      </c>
      <c r="C41">
        <v>90</v>
      </c>
      <c r="D41">
        <v>3</v>
      </c>
      <c r="E41">
        <v>8.98</v>
      </c>
      <c r="F41" s="2">
        <v>0.38</v>
      </c>
      <c r="G41">
        <v>9.27</v>
      </c>
      <c r="H41" s="2">
        <v>0.4</v>
      </c>
      <c r="I41" s="39">
        <v>2</v>
      </c>
      <c r="K41" s="1">
        <f t="shared" si="0"/>
        <v>5.6034532763913551E+39</v>
      </c>
      <c r="L41" s="1">
        <f t="shared" si="1"/>
        <v>6.7395141467416516E+39</v>
      </c>
      <c r="M41" s="1">
        <f t="shared" si="2"/>
        <v>9.7679118601373745E+30</v>
      </c>
      <c r="N41" s="1">
        <f t="shared" si="3"/>
        <v>1.2906343011410732E+78</v>
      </c>
      <c r="O41" s="1">
        <f t="shared" si="4"/>
        <v>1.3526945456962176E+16</v>
      </c>
      <c r="P41" s="2">
        <f t="shared" si="5"/>
        <v>1.954242509439325</v>
      </c>
      <c r="Q41" s="2">
        <f t="shared" si="6"/>
        <v>39.748455754981094</v>
      </c>
      <c r="R41" s="2">
        <f t="shared" si="7"/>
        <v>39.828628589266096</v>
      </c>
    </row>
    <row r="42" spans="1:18" x14ac:dyDescent="0.25">
      <c r="A42" t="s">
        <v>236</v>
      </c>
      <c r="B42">
        <v>7.9</v>
      </c>
      <c r="C42">
        <v>95</v>
      </c>
      <c r="D42">
        <v>3</v>
      </c>
      <c r="E42">
        <v>8.92</v>
      </c>
      <c r="F42" s="2">
        <v>0.15</v>
      </c>
      <c r="G42">
        <v>9.01</v>
      </c>
      <c r="H42" s="2">
        <v>0.17</v>
      </c>
      <c r="I42" s="39">
        <v>2</v>
      </c>
      <c r="K42" s="1">
        <f t="shared" si="0"/>
        <v>3.6898934080459768E+39</v>
      </c>
      <c r="L42" s="1">
        <f t="shared" si="1"/>
        <v>8.3666764128707388E+39</v>
      </c>
      <c r="M42" s="1">
        <f t="shared" si="2"/>
        <v>5.7517729249145015E+30</v>
      </c>
      <c r="N42" s="1">
        <f t="shared" si="3"/>
        <v>2.1872299274217731E+79</v>
      </c>
      <c r="O42" s="1">
        <f t="shared" si="4"/>
        <v>6.6113625797325926E+17</v>
      </c>
      <c r="P42" s="2">
        <f t="shared" si="5"/>
        <v>1.9777236052888478</v>
      </c>
      <c r="Q42" s="2">
        <f t="shared" si="6"/>
        <v>39.567013820639801</v>
      </c>
      <c r="R42" s="2">
        <f t="shared" si="7"/>
        <v>39.922552972664185</v>
      </c>
    </row>
    <row r="43" spans="1:18" x14ac:dyDescent="0.25">
      <c r="A43" t="s">
        <v>237</v>
      </c>
      <c r="B43">
        <v>18.600000000000001</v>
      </c>
      <c r="C43">
        <v>108</v>
      </c>
      <c r="D43">
        <v>3</v>
      </c>
      <c r="E43">
        <v>9.5299999999999994</v>
      </c>
      <c r="F43" s="2">
        <v>0.16</v>
      </c>
      <c r="G43">
        <v>9.74</v>
      </c>
      <c r="H43" s="2">
        <v>0.2</v>
      </c>
      <c r="I43" s="39">
        <v>2</v>
      </c>
      <c r="K43" s="1">
        <f t="shared" si="0"/>
        <v>1.767086663166693E+40</v>
      </c>
      <c r="L43" s="1">
        <f t="shared" si="1"/>
        <v>1.3975056534683488E+40</v>
      </c>
      <c r="M43" s="1">
        <f t="shared" si="2"/>
        <v>6.0276352971151244E+30</v>
      </c>
      <c r="N43" s="1">
        <f t="shared" si="3"/>
        <v>1.3659012272964758E+79</v>
      </c>
      <c r="O43" s="1">
        <f t="shared" si="4"/>
        <v>3.7594590659757798E+17</v>
      </c>
      <c r="P43" s="2">
        <f t="shared" si="5"/>
        <v>2.0334237554869499</v>
      </c>
      <c r="Q43" s="2">
        <f t="shared" si="6"/>
        <v>40.247257849117481</v>
      </c>
      <c r="R43" s="2">
        <f t="shared" si="7"/>
        <v>40.145353573456596</v>
      </c>
    </row>
    <row r="44" spans="1:18" x14ac:dyDescent="0.25">
      <c r="A44" t="s">
        <v>238</v>
      </c>
      <c r="B44">
        <v>61</v>
      </c>
      <c r="C44">
        <v>111</v>
      </c>
      <c r="D44">
        <v>5</v>
      </c>
      <c r="E44">
        <v>9.41</v>
      </c>
      <c r="F44" s="2">
        <v>0.17</v>
      </c>
      <c r="G44">
        <v>9.6300000000000008</v>
      </c>
      <c r="H44" s="2">
        <v>0.21</v>
      </c>
      <c r="I44" s="39">
        <v>2</v>
      </c>
      <c r="K44" s="1">
        <f t="shared" si="0"/>
        <v>1.3597867459988072E+40</v>
      </c>
      <c r="L44" s="1">
        <f t="shared" si="1"/>
        <v>1.559374638613763E+40</v>
      </c>
      <c r="M44" s="1">
        <f t="shared" si="2"/>
        <v>6.1680369595620288E+30</v>
      </c>
      <c r="N44" s="1">
        <f t="shared" si="3"/>
        <v>3.9835326878479102E+78</v>
      </c>
      <c r="O44" s="1">
        <f t="shared" si="4"/>
        <v>1.0470669472587941E+17</v>
      </c>
      <c r="P44" s="2">
        <f t="shared" si="5"/>
        <v>2.0453229787866576</v>
      </c>
      <c r="Q44" s="2">
        <f t="shared" si="6"/>
        <v>40.133470803739378</v>
      </c>
      <c r="R44" s="2">
        <f t="shared" si="7"/>
        <v>40.192950466655425</v>
      </c>
    </row>
    <row r="45" spans="1:18" x14ac:dyDescent="0.25">
      <c r="A45" t="s">
        <v>239</v>
      </c>
      <c r="B45">
        <v>85</v>
      </c>
      <c r="C45">
        <v>118</v>
      </c>
      <c r="D45">
        <v>4</v>
      </c>
      <c r="E45">
        <v>9.5</v>
      </c>
      <c r="F45" s="2">
        <v>0.18</v>
      </c>
      <c r="G45">
        <v>9.8699999999999992</v>
      </c>
      <c r="H45" s="2">
        <v>0.22</v>
      </c>
      <c r="I45" s="39">
        <v>2</v>
      </c>
      <c r="K45" s="1">
        <f t="shared" si="0"/>
        <v>2.1035488503557507E+40</v>
      </c>
      <c r="L45" s="1">
        <f t="shared" si="1"/>
        <v>1.9915287518530849E+40</v>
      </c>
      <c r="M45" s="1">
        <f t="shared" si="2"/>
        <v>6.311708996848513E+30</v>
      </c>
      <c r="N45" s="1">
        <f t="shared" si="3"/>
        <v>1.2548502468546951E+78</v>
      </c>
      <c r="O45" s="1">
        <f t="shared" si="4"/>
        <v>3.1499086978149432E+16</v>
      </c>
      <c r="P45" s="2">
        <f t="shared" si="5"/>
        <v>2.0718820073061255</v>
      </c>
      <c r="Q45" s="2">
        <f t="shared" si="6"/>
        <v>40.32295260201672</v>
      </c>
      <c r="R45" s="2">
        <f t="shared" si="7"/>
        <v>40.299186580733299</v>
      </c>
    </row>
    <row r="46" spans="1:18" x14ac:dyDescent="0.25">
      <c r="A46" t="s">
        <v>240</v>
      </c>
      <c r="B46">
        <v>77</v>
      </c>
      <c r="C46">
        <v>120</v>
      </c>
      <c r="D46">
        <v>6</v>
      </c>
      <c r="E46">
        <v>9.6199999999999992</v>
      </c>
      <c r="F46" s="2">
        <v>0.18</v>
      </c>
      <c r="G46">
        <v>9.7100000000000009</v>
      </c>
      <c r="H46" s="2">
        <v>0.22</v>
      </c>
      <c r="I46" s="39">
        <v>2</v>
      </c>
      <c r="K46" s="1">
        <f t="shared" si="0"/>
        <v>1.8493274695580712E+40</v>
      </c>
      <c r="L46" s="1">
        <f t="shared" si="1"/>
        <v>2.1300192858837813E+40</v>
      </c>
      <c r="M46" s="1">
        <f t="shared" si="2"/>
        <v>6.311708996848513E+30</v>
      </c>
      <c r="N46" s="1">
        <f t="shared" si="3"/>
        <v>7.8787895752226164E+78</v>
      </c>
      <c r="O46" s="1">
        <f t="shared" si="4"/>
        <v>1.9777234672784944E+17</v>
      </c>
      <c r="P46" s="2">
        <f t="shared" si="5"/>
        <v>2.0791812460476247</v>
      </c>
      <c r="Q46" s="2">
        <f t="shared" si="6"/>
        <v>40.267013820639797</v>
      </c>
      <c r="R46" s="2">
        <f t="shared" si="7"/>
        <v>40.328383535699295</v>
      </c>
    </row>
    <row r="47" spans="1:18" x14ac:dyDescent="0.25">
      <c r="A47" t="s">
        <v>241</v>
      </c>
      <c r="B47">
        <v>80</v>
      </c>
      <c r="C47">
        <v>124</v>
      </c>
      <c r="D47">
        <v>5</v>
      </c>
      <c r="E47">
        <v>9.3800000000000008</v>
      </c>
      <c r="F47" s="2">
        <v>0.18</v>
      </c>
      <c r="G47">
        <v>9.65</v>
      </c>
      <c r="H47" s="2">
        <v>0.22</v>
      </c>
      <c r="I47" s="39">
        <v>2</v>
      </c>
      <c r="K47" s="1">
        <f t="shared" si="0"/>
        <v>1.3656501890696522E+40</v>
      </c>
      <c r="L47" s="1">
        <f t="shared" si="1"/>
        <v>2.4285401739736734E+40</v>
      </c>
      <c r="M47" s="1">
        <f t="shared" si="2"/>
        <v>6.311708996848513E+30</v>
      </c>
      <c r="N47" s="1">
        <f t="shared" si="3"/>
        <v>1.1297351200092704E+80</v>
      </c>
      <c r="O47" s="1">
        <f t="shared" si="4"/>
        <v>2.8358463407596334E+18</v>
      </c>
      <c r="P47" s="2">
        <f t="shared" si="5"/>
        <v>2.0934216851622351</v>
      </c>
      <c r="Q47" s="2">
        <f t="shared" si="6"/>
        <v>40.135339469175413</v>
      </c>
      <c r="R47" s="2">
        <f t="shared" si="7"/>
        <v>40.385345292157737</v>
      </c>
    </row>
    <row r="48" spans="1:18" x14ac:dyDescent="0.25">
      <c r="A48" t="s">
        <v>242</v>
      </c>
      <c r="B48">
        <v>3.18</v>
      </c>
      <c r="C48">
        <v>134</v>
      </c>
      <c r="D48">
        <v>3</v>
      </c>
      <c r="E48">
        <v>9.61</v>
      </c>
      <c r="F48" s="2">
        <v>0.15</v>
      </c>
      <c r="G48">
        <v>9.77</v>
      </c>
      <c r="H48" s="2">
        <v>0.2</v>
      </c>
      <c r="I48" s="39">
        <v>2</v>
      </c>
      <c r="K48" s="1">
        <f t="shared" si="0"/>
        <v>1.9815890254479659E+40</v>
      </c>
      <c r="L48" s="1">
        <f t="shared" si="1"/>
        <v>3.3119040402914867E+40</v>
      </c>
      <c r="M48" s="1">
        <f t="shared" si="2"/>
        <v>5.9621894791335216E+30</v>
      </c>
      <c r="N48" s="1">
        <f t="shared" si="3"/>
        <v>1.7697380387181167E+80</v>
      </c>
      <c r="O48" s="1">
        <f t="shared" si="4"/>
        <v>4.9784876945394637E+18</v>
      </c>
      <c r="P48" s="2">
        <f t="shared" si="5"/>
        <v>2.1271047983648077</v>
      </c>
      <c r="Q48" s="2">
        <f t="shared" si="6"/>
        <v>40.297013588349387</v>
      </c>
      <c r="R48" s="2">
        <f t="shared" si="7"/>
        <v>40.520077744968027</v>
      </c>
    </row>
    <row r="49" spans="1:18" x14ac:dyDescent="0.25">
      <c r="A49" t="s">
        <v>243</v>
      </c>
      <c r="B49">
        <v>14.5</v>
      </c>
      <c r="C49">
        <v>149</v>
      </c>
      <c r="D49">
        <v>3</v>
      </c>
      <c r="E49">
        <v>10.119999999999999</v>
      </c>
      <c r="F49" s="2">
        <v>0.15</v>
      </c>
      <c r="G49">
        <v>10.29</v>
      </c>
      <c r="H49" s="2">
        <v>0.2</v>
      </c>
      <c r="I49" s="39">
        <v>2</v>
      </c>
      <c r="K49" s="1">
        <f t="shared" si="0"/>
        <v>6.5005803720412789E+40</v>
      </c>
      <c r="L49" s="1">
        <f t="shared" si="1"/>
        <v>5.0629498449135573E+40</v>
      </c>
      <c r="M49" s="1">
        <f t="shared" si="2"/>
        <v>5.9621894791335216E+30</v>
      </c>
      <c r="N49" s="1">
        <f t="shared" si="3"/>
        <v>2.0667815325295306E+80</v>
      </c>
      <c r="O49" s="1">
        <f t="shared" si="4"/>
        <v>5.8141070609821389E+18</v>
      </c>
      <c r="P49" s="2">
        <f t="shared" si="5"/>
        <v>2.173186268412274</v>
      </c>
      <c r="Q49" s="2">
        <f t="shared" si="6"/>
        <v>40.812952132200245</v>
      </c>
      <c r="R49" s="2">
        <f t="shared" si="7"/>
        <v>40.704403625157894</v>
      </c>
    </row>
    <row r="50" spans="1:18" x14ac:dyDescent="0.25">
      <c r="O50" s="1">
        <f>SUM(O3:O49)</f>
        <v>1.6671019039641053E+19</v>
      </c>
    </row>
    <row r="51" spans="1:18" x14ac:dyDescent="0.25">
      <c r="O51" s="1">
        <f>SUM(O3:O49)/COUNT(O3:O49)</f>
        <v>3.5470253275832026E+17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108154DBF84A9957198D40B40155" ma:contentTypeVersion="13" ma:contentTypeDescription="Create a new document." ma:contentTypeScope="" ma:versionID="4ba335fbef822dadca206cd1b92086de">
  <xsd:schema xmlns:xsd="http://www.w3.org/2001/XMLSchema" xmlns:xs="http://www.w3.org/2001/XMLSchema" xmlns:p="http://schemas.microsoft.com/office/2006/metadata/properties" xmlns:ns3="88f8ed94-7fb0-4b4c-b18c-6b35aef8c71e" xmlns:ns4="5affea6d-392a-4ef4-ac0b-e5e9669ff228" targetNamespace="http://schemas.microsoft.com/office/2006/metadata/properties" ma:root="true" ma:fieldsID="0cd7294525b2789f7824071f0f49b1a4" ns3:_="" ns4:_="">
    <xsd:import namespace="88f8ed94-7fb0-4b4c-b18c-6b35aef8c71e"/>
    <xsd:import namespace="5affea6d-392a-4ef4-ac0b-e5e9669ff2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8ed94-7fb0-4b4c-b18c-6b35aef8c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ea6d-392a-4ef4-ac0b-e5e9669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622C8-AC5E-48B4-99BA-46BD9ED3844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5affea6d-392a-4ef4-ac0b-e5e9669ff228"/>
    <ds:schemaRef ds:uri="http://schemas.microsoft.com/office/infopath/2007/PartnerControls"/>
    <ds:schemaRef ds:uri="88f8ed94-7fb0-4b4c-b18c-6b35aef8c71e"/>
  </ds:schemaRefs>
</ds:datastoreItem>
</file>

<file path=customXml/itemProps2.xml><?xml version="1.0" encoding="utf-8"?>
<ds:datastoreItem xmlns:ds="http://schemas.openxmlformats.org/officeDocument/2006/customXml" ds:itemID="{4338CBE2-BAB7-4297-A6E5-6FE63A01E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A5CD0B-ECC6-49BB-9DCC-1D9CA05E7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8ed94-7fb0-4b4c-b18c-6b35aef8c71e"/>
    <ds:schemaRef ds:uri="5affea6d-392a-4ef4-ac0b-e5e9669ff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98</vt:i4>
      </vt:variant>
    </vt:vector>
  </HeadingPairs>
  <TitlesOfParts>
    <vt:vector size="105" baseType="lpstr">
      <vt:lpstr>Constants</vt:lpstr>
      <vt:lpstr>SNe Ia Data</vt:lpstr>
      <vt:lpstr>SNe Ia Model</vt:lpstr>
      <vt:lpstr>Recombination</vt:lpstr>
      <vt:lpstr>Geometry</vt:lpstr>
      <vt:lpstr>Rotation Curves</vt:lpstr>
      <vt:lpstr>BTFR Data</vt:lpstr>
      <vt:lpstr>Age</vt:lpstr>
      <vt:lpstr>Geometry!AgeOfCMB</vt:lpstr>
      <vt:lpstr>Geometry!AngularScale</vt:lpstr>
      <vt:lpstr>BaryonDensity</vt:lpstr>
      <vt:lpstr>BoltzmannConstant</vt:lpstr>
      <vt:lpstr>'Rotation Curves'!BulgeMass</vt:lpstr>
      <vt:lpstr>CMBTemperature</vt:lpstr>
      <vt:lpstr>'SNe Ia Data'!Color</vt:lpstr>
      <vt:lpstr>'SNe Ia Data'!ColorError</vt:lpstr>
      <vt:lpstr>'Rotation Curves'!CoreMass</vt:lpstr>
      <vt:lpstr>'Rotation Curves'!CoreRadius</vt:lpstr>
      <vt:lpstr>'Rotation Curves'!Density</vt:lpstr>
      <vt:lpstr>'Rotation Curves'!DiskScaleLengthPc</vt:lpstr>
      <vt:lpstr>Geometry!DistanceSurfaceLastScattering</vt:lpstr>
      <vt:lpstr>ElectronMass</vt:lpstr>
      <vt:lpstr>errorMass</vt:lpstr>
      <vt:lpstr>Gly</vt:lpstr>
      <vt:lpstr>Gpc</vt:lpstr>
      <vt:lpstr>GravitationalConstant</vt:lpstr>
      <vt:lpstr>Gyr</vt:lpstr>
      <vt:lpstr>HeliumAbundance</vt:lpstr>
      <vt:lpstr>HeliumMass</vt:lpstr>
      <vt:lpstr>HubbleConstant</vt:lpstr>
      <vt:lpstr>HubbleConstantCMB</vt:lpstr>
      <vt:lpstr>HubbleConstantSNe</vt:lpstr>
      <vt:lpstr>HydrogenAbundance</vt:lpstr>
      <vt:lpstr>HydrogenMass</vt:lpstr>
      <vt:lpstr>InitialTangentVelocity</vt:lpstr>
      <vt:lpstr>km</vt:lpstr>
      <vt:lpstr>kpc</vt:lpstr>
      <vt:lpstr>kyr</vt:lpstr>
      <vt:lpstr>LCDMAge</vt:lpstr>
      <vt:lpstr>'Rotation Curves'!LCDMBulgeEffectiveRadius</vt:lpstr>
      <vt:lpstr>'Rotation Curves'!LCDMDiskSurfaceDensity</vt:lpstr>
      <vt:lpstr>'Rotation Curves'!LCDMHaloRepresentativeDensity</vt:lpstr>
      <vt:lpstr>'Rotation Curves'!LCDMHaloScaleLengthPc</vt:lpstr>
      <vt:lpstr>'Rotation Curves'!LCDMModelBER</vt:lpstr>
      <vt:lpstr>'Rotation Curves'!LCDMModelBTM</vt:lpstr>
      <vt:lpstr>'Rotation Curves'!LCDMModelChiSquare</vt:lpstr>
      <vt:lpstr>'Rotation Curves'!LCDMModelDSR</vt:lpstr>
      <vt:lpstr>'Rotation Curves'!LCDMModelDTM</vt:lpstr>
      <vt:lpstr>'Rotation Curves'!LCDMModelHSR</vt:lpstr>
      <vt:lpstr>'Rotation Curves'!LCDMModelHTM</vt:lpstr>
      <vt:lpstr>LCDMRedshift</vt:lpstr>
      <vt:lpstr>'Rotation Curves'!LCDMScaleLength</vt:lpstr>
      <vt:lpstr>'Rotation Curves'!LCDMTotalBulgeMass</vt:lpstr>
      <vt:lpstr>Geometry!LightTravelDistance</vt:lpstr>
      <vt:lpstr>LightYear</vt:lpstr>
      <vt:lpstr>Mag</vt:lpstr>
      <vt:lpstr>'SNe Ia Data'!Mb</vt:lpstr>
      <vt:lpstr>'Rotation Curves'!ModelVelocity</vt:lpstr>
      <vt:lpstr>Mpc</vt:lpstr>
      <vt:lpstr>Myr</vt:lpstr>
      <vt:lpstr>ObservedDistanceModuli</vt:lpstr>
      <vt:lpstr>ObservedLuminousDistance</vt:lpstr>
      <vt:lpstr>observedMass</vt:lpstr>
      <vt:lpstr>'Rotation Curves'!ObservedVelocity</vt:lpstr>
      <vt:lpstr>pc</vt:lpstr>
      <vt:lpstr>'SNe Ia Data'!PeakMagnitude</vt:lpstr>
      <vt:lpstr>'SNe Ia Data'!PeakMagnitudeError</vt:lpstr>
      <vt:lpstr>PlanckAngularScale</vt:lpstr>
      <vt:lpstr>PlanckConstant</vt:lpstr>
      <vt:lpstr>predictedMass</vt:lpstr>
      <vt:lpstr>ProtonMass</vt:lpstr>
      <vt:lpstr>'Rotation Curves'!QEHModelChiSquare</vt:lpstr>
      <vt:lpstr>'Rotation Curves'!QESDiskSurfaceDensity</vt:lpstr>
      <vt:lpstr>QESLuminousDistance</vt:lpstr>
      <vt:lpstr>Geometry!QESRedShift</vt:lpstr>
      <vt:lpstr>RadiationDensityConstant</vt:lpstr>
      <vt:lpstr>'Rotation Curves'!RadiusKm</vt:lpstr>
      <vt:lpstr>'Rotation Curves'!RadiusKpc</vt:lpstr>
      <vt:lpstr>Geometry!RadiusOfCurvature</vt:lpstr>
      <vt:lpstr>'SNe Ia Data'!RedShift</vt:lpstr>
      <vt:lpstr>ReducedPlanckConstant</vt:lpstr>
      <vt:lpstr>SecondsPerYear</vt:lpstr>
      <vt:lpstr>SneIaRedshift</vt:lpstr>
      <vt:lpstr>SolarLuminosity</vt:lpstr>
      <vt:lpstr>SolarMass</vt:lpstr>
      <vt:lpstr>SoundHorizon</vt:lpstr>
      <vt:lpstr>StefanBoltzmannConstant</vt:lpstr>
      <vt:lpstr>'SNe Ia Data'!Stretch</vt:lpstr>
      <vt:lpstr>'SNe Ia Data'!StretchError</vt:lpstr>
      <vt:lpstr>StretchParameter</vt:lpstr>
      <vt:lpstr>'SNe Ia Data'!T2DistanceModuli</vt:lpstr>
      <vt:lpstr>T2LuminousDistance</vt:lpstr>
      <vt:lpstr>'SNe Ia Data'!TotalError</vt:lpstr>
      <vt:lpstr>'Rotation Curves'!TotalMass</vt:lpstr>
      <vt:lpstr>UniverseAcceleration</vt:lpstr>
      <vt:lpstr>UniverseSize</vt:lpstr>
      <vt:lpstr>velocity</vt:lpstr>
      <vt:lpstr>'Rotation Curves'!VelocityError</vt:lpstr>
      <vt:lpstr>VelocityOfLight</vt:lpstr>
      <vt:lpstr>ZError</vt:lpstr>
      <vt:lpstr>Zeta3</vt:lpstr>
      <vt:lpstr>'SNe Ia Data'!α</vt:lpstr>
      <vt:lpstr>'SNe Ia Data'!β</vt:lpstr>
      <vt:lpstr>'SNe Ia Data'!ΛCDMDistanceModuli</vt:lpstr>
      <vt:lpstr>'SNe Ia Data'!ΛCDMLuminousDistance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Roy Airey</dc:creator>
  <cp:lastModifiedBy>Donald Airey</cp:lastModifiedBy>
  <cp:lastPrinted>2015-12-21T16:04:41Z</cp:lastPrinted>
  <dcterms:created xsi:type="dcterms:W3CDTF">2013-09-02T02:29:31Z</dcterms:created>
  <dcterms:modified xsi:type="dcterms:W3CDTF">2023-09-27T21:09:34Z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0x0101009D00108154DBF84A9957198D40B40155</vt:lpwstr>
  </property>
</Properties>
</file>