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8EE53EDF-1294-428D-9CC7-859C59FF1F5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Geometry" sheetId="111" r:id="rId5"/>
    <sheet name="Rotation Curves" sheetId="220" r:id="rId6"/>
    <sheet name="BTFR Data" sheetId="115" r:id="rId7"/>
  </sheets>
  <externalReferences>
    <externalReference r:id="rId8"/>
  </externalReferences>
  <definedNames>
    <definedName name="accel">#REF!</definedName>
    <definedName name="Age">Constants!$B$27</definedName>
    <definedName name="AgeOfCMB" localSheetId="4">Geometry!$B$7</definedName>
    <definedName name="AngularScale" localSheetId="4">Geometry!$B$8</definedName>
    <definedName name="BaryonDensity">Geometry!$B$4</definedName>
    <definedName name="BoltzmannConstant">Constants!$B$15</definedName>
    <definedName name="BulgeMass" localSheetId="5">'Rotation Curves'!$C:$C</definedName>
    <definedName name="CMBTemperature">Constants!$B$13</definedName>
    <definedName name="Color" localSheetId="1">'SNe Ia Data'!#REF!</definedName>
    <definedName name="ColorError" localSheetId="1">'SNe Ia Data'!#REF!</definedName>
    <definedName name="ConstantOfIntegration">[1]Constants!$B$27</definedName>
    <definedName name="ConversionFactor">Constants!#REF!</definedName>
    <definedName name="CoreMass" localSheetId="5">'Rotation Curves'!$B$3</definedName>
    <definedName name="CoreRadius" localSheetId="5">'Rotation Curves'!$B$2</definedName>
    <definedName name="CriticalDensity">Constants!#REF!</definedName>
    <definedName name="Curvature" localSheetId="4">Geometry!#REF!</definedName>
    <definedName name="Density" localSheetId="5">'Rotation Curves'!$B$4</definedName>
    <definedName name="Deprojection">#REF!</definedName>
    <definedName name="DiskMass" localSheetId="5">'Rotation Curves'!#REF!</definedName>
    <definedName name="DiskScaleLengthPc" localSheetId="5">'Rotation Curves'!$C$112</definedName>
    <definedName name="DistanceSurfaceLastScattering" localSheetId="4">Geometry!$B$6</definedName>
    <definedName name="ElectronMass">Constants!$B$32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aloMass" localSheetId="5">'Rotation Curves'!#REF!</definedName>
    <definedName name="HeliumAbundance">Constants!$B$37</definedName>
    <definedName name="HeliumMass">Constants!$B$35</definedName>
    <definedName name="HubbleConstant">Constants!$B$22</definedName>
    <definedName name="HubbleConstantCMB">Constants!$B$20</definedName>
    <definedName name="HubbleConstantSNe">Constants!$B$21</definedName>
    <definedName name="HydrogenAbundance">Constants!$B$36</definedName>
    <definedName name="HydrogenMass">Constants!$B$34</definedName>
    <definedName name="InitialTangentVelocity">Constants!$B$28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Geometry!$B:$B</definedName>
    <definedName name="LightYear">Constants!$B$11</definedName>
    <definedName name="Mag">'SNe Ia Data'!$A$7</definedName>
    <definedName name="MassToLuminosity" localSheetId="5">'Rotation Curves'!#REF!</definedName>
    <definedName name="Mb" localSheetId="1">'SNe Ia Data'!$B$3</definedName>
    <definedName name="MeanObservedDistanceModuli" localSheetId="1">'SNe Ia Data'!#REF!</definedName>
    <definedName name="MeanObservedLuminousDistance">'SNe Ia Data'!#REF!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ObservedVelocityM">#REF!</definedName>
    <definedName name="pc">Constants!$B$2</definedName>
    <definedName name="PeakMagnitude" localSheetId="1">'SNe Ia Data'!#REF!</definedName>
    <definedName name="PeakMagnitudeError" localSheetId="1">'SNe Ia Data'!#REF!</definedName>
    <definedName name="PlanckAngularScale">Constants!$B$23</definedName>
    <definedName name="PlanckConstant">Constants!$B$16</definedName>
    <definedName name="predictedMass">'BTFR Data'!$L:$L</definedName>
    <definedName name="ProtonMass">Constants!$B$33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Geometry!$B$3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Geometry!$B$5</definedName>
    <definedName name="RadiusPc" localSheetId="5">'Rotation Curves'!#REF!</definedName>
    <definedName name="RedShift" localSheetId="1">'SNe Ia Data'!$B:$B</definedName>
    <definedName name="RedShift">#REF!</definedName>
    <definedName name="ReducedPlanckConstant">Constants!$B$17</definedName>
    <definedName name="ScatterError" localSheetId="1">'SNe Ia Data'!#REF!</definedName>
    <definedName name="second">#REF!</definedName>
    <definedName name="SecondsPerYear">Constants!$B$6</definedName>
    <definedName name="SneIaRedshift">Geometry!$B$14</definedName>
    <definedName name="SolarLuminosity">Constants!$B$31</definedName>
    <definedName name="SolarMass">Constants!$B$30</definedName>
    <definedName name="SoundHorizon">Geometry!$B$4</definedName>
    <definedName name="StefanBoltzmannConstant">Constants!$B$18</definedName>
    <definedName name="Stretch" localSheetId="1">'SNe Ia Data'!#REF!</definedName>
    <definedName name="StretchError" localSheetId="1">'SNe Ia Data'!#REF!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au">#REF!</definedName>
    <definedName name="TotalError" localSheetId="1">'SNe Ia Data'!$D:$D</definedName>
    <definedName name="TotalMass" localSheetId="5">'Rotation Curves'!$D:$D</definedName>
    <definedName name="UniverseAcceleration">Constants!$B$26</definedName>
    <definedName name="UniverseSize">Constants!$B$29</definedName>
    <definedName name="veloc">#REF!</definedName>
    <definedName name="velocity">'BTFR Data'!$C:$C</definedName>
    <definedName name="VelocityError" localSheetId="5">'Rotation Curves'!$F:$F</definedName>
    <definedName name="VelocityOfLight">Constants!$B$10</definedName>
    <definedName name="ZError">'SNe Ia Data'!#REF!</definedName>
    <definedName name="Zeta3">Constants!$B$38</definedName>
    <definedName name="α" localSheetId="1">'SNe Ia Data'!#REF!</definedName>
    <definedName name="β" localSheetId="1">'SNe Ia Data'!#REF!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I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5" i="111"/>
  <c r="C15" i="111" s="1"/>
  <c r="G6" i="3"/>
  <c r="H6" i="3" s="1"/>
  <c r="G7" i="3"/>
  <c r="H7" i="3" s="1"/>
  <c r="G8" i="3"/>
  <c r="H8" i="3" s="1"/>
  <c r="G9" i="3"/>
  <c r="G10" i="3"/>
  <c r="G11" i="3"/>
  <c r="H11" i="3" s="1"/>
  <c r="G12" i="3"/>
  <c r="H12" i="3" s="1"/>
  <c r="G13" i="3"/>
  <c r="G14" i="3"/>
  <c r="G15" i="3"/>
  <c r="H15" i="3" s="1"/>
  <c r="G16" i="3"/>
  <c r="G17" i="3"/>
  <c r="H17" i="3" s="1"/>
  <c r="G18" i="3"/>
  <c r="H18" i="3" s="1"/>
  <c r="G19" i="3"/>
  <c r="H19" i="3" s="1"/>
  <c r="G20" i="3"/>
  <c r="H20" i="3" s="1"/>
  <c r="G21" i="3"/>
  <c r="H21" i="3" s="1"/>
  <c r="G22" i="3"/>
  <c r="G23" i="3"/>
  <c r="H23" i="3" s="1"/>
  <c r="G24" i="3"/>
  <c r="H24" i="3" s="1"/>
  <c r="G25" i="3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G35" i="3"/>
  <c r="H35" i="3" s="1"/>
  <c r="G36" i="3"/>
  <c r="H36" i="3" s="1"/>
  <c r="G37" i="3"/>
  <c r="G38" i="3"/>
  <c r="G39" i="3"/>
  <c r="H39" i="3" s="1"/>
  <c r="G40" i="3"/>
  <c r="H40" i="3" s="1"/>
  <c r="G41" i="3"/>
  <c r="G42" i="3"/>
  <c r="H42" i="3" s="1"/>
  <c r="G43" i="3"/>
  <c r="H43" i="3" s="1"/>
  <c r="G44" i="3"/>
  <c r="H44" i="3" s="1"/>
  <c r="G45" i="3"/>
  <c r="H45" i="3" s="1"/>
  <c r="G46" i="3"/>
  <c r="G47" i="3"/>
  <c r="H47" i="3" s="1"/>
  <c r="G48" i="3"/>
  <c r="H48" i="3" s="1"/>
  <c r="G49" i="3"/>
  <c r="G50" i="3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G59" i="3"/>
  <c r="G60" i="3"/>
  <c r="G61" i="3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G71" i="3"/>
  <c r="H71" i="3" s="1"/>
  <c r="G72" i="3"/>
  <c r="H72" i="3" s="1"/>
  <c r="G73" i="3"/>
  <c r="G74" i="3"/>
  <c r="G75" i="3"/>
  <c r="H75" i="3" s="1"/>
  <c r="G76" i="3"/>
  <c r="G77" i="3"/>
  <c r="H77" i="3" s="1"/>
  <c r="G78" i="3"/>
  <c r="H78" i="3" s="1"/>
  <c r="G79" i="3"/>
  <c r="H79" i="3" s="1"/>
  <c r="G80" i="3"/>
  <c r="H80" i="3" s="1"/>
  <c r="G81" i="3"/>
  <c r="H81" i="3" s="1"/>
  <c r="G82" i="3"/>
  <c r="G83" i="3"/>
  <c r="H83" i="3" s="1"/>
  <c r="G84" i="3"/>
  <c r="H84" i="3" s="1"/>
  <c r="G85" i="3"/>
  <c r="G86" i="3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G95" i="3"/>
  <c r="H95" i="3" s="1"/>
  <c r="G96" i="3"/>
  <c r="H96" i="3" s="1"/>
  <c r="G97" i="3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G106" i="3"/>
  <c r="G107" i="3"/>
  <c r="H107" i="3" s="1"/>
  <c r="G108" i="3"/>
  <c r="G109" i="3"/>
  <c r="G110" i="3"/>
  <c r="G111" i="3"/>
  <c r="H111" i="3" s="1"/>
  <c r="G112" i="3"/>
  <c r="H112" i="3" s="1"/>
  <c r="G113" i="3"/>
  <c r="H113" i="3" s="1"/>
  <c r="G114" i="3"/>
  <c r="H114" i="3" s="1"/>
  <c r="G115" i="3"/>
  <c r="G116" i="3"/>
  <c r="H116" i="3" s="1"/>
  <c r="G117" i="3"/>
  <c r="H117" i="3" s="1"/>
  <c r="G118" i="3"/>
  <c r="G119" i="3"/>
  <c r="H119" i="3" s="1"/>
  <c r="G120" i="3"/>
  <c r="H120" i="3" s="1"/>
  <c r="G121" i="3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G131" i="3"/>
  <c r="H131" i="3" s="1"/>
  <c r="G132" i="3"/>
  <c r="G133" i="3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G140" i="3"/>
  <c r="H140" i="3" s="1"/>
  <c r="G141" i="3"/>
  <c r="H141" i="3" s="1"/>
  <c r="G142" i="3"/>
  <c r="G143" i="3"/>
  <c r="G144" i="3"/>
  <c r="H144" i="3" s="1"/>
  <c r="G145" i="3"/>
  <c r="G146" i="3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G155" i="3"/>
  <c r="H155" i="3" s="1"/>
  <c r="G156" i="3"/>
  <c r="H156" i="3" s="1"/>
  <c r="G157" i="3"/>
  <c r="G158" i="3"/>
  <c r="G159" i="3"/>
  <c r="H159" i="3" s="1"/>
  <c r="G160" i="3"/>
  <c r="H160" i="3" s="1"/>
  <c r="G161" i="3"/>
  <c r="H161" i="3" s="1"/>
  <c r="G162" i="3"/>
  <c r="H162" i="3" s="1"/>
  <c r="G163" i="3"/>
  <c r="G164" i="3"/>
  <c r="H164" i="3" s="1"/>
  <c r="G165" i="3"/>
  <c r="G166" i="3"/>
  <c r="G167" i="3"/>
  <c r="H167" i="3" s="1"/>
  <c r="G168" i="3"/>
  <c r="G169" i="3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G179" i="3"/>
  <c r="H179" i="3" s="1"/>
  <c r="G180" i="3"/>
  <c r="H180" i="3" s="1"/>
  <c r="G181" i="3"/>
  <c r="G182" i="3"/>
  <c r="G183" i="3"/>
  <c r="H183" i="3" s="1"/>
  <c r="G184" i="3"/>
  <c r="H184" i="3" s="1"/>
  <c r="G185" i="3"/>
  <c r="H185" i="3" s="1"/>
  <c r="G186" i="3"/>
  <c r="H186" i="3" s="1"/>
  <c r="G187" i="3"/>
  <c r="H187" i="3" s="1"/>
  <c r="G188" i="3"/>
  <c r="H188" i="3" s="1"/>
  <c r="G189" i="3"/>
  <c r="G190" i="3"/>
  <c r="G191" i="3"/>
  <c r="H191" i="3" s="1"/>
  <c r="G192" i="3"/>
  <c r="G193" i="3"/>
  <c r="G194" i="3"/>
  <c r="G195" i="3"/>
  <c r="H195" i="3" s="1"/>
  <c r="G196" i="3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G203" i="3"/>
  <c r="H203" i="3" s="1"/>
  <c r="G204" i="3"/>
  <c r="H204" i="3" s="1"/>
  <c r="G205" i="3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G215" i="3"/>
  <c r="H215" i="3" s="1"/>
  <c r="G216" i="3"/>
  <c r="H216" i="3" s="1"/>
  <c r="G217" i="3"/>
  <c r="G218" i="3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G227" i="3"/>
  <c r="H227" i="3" s="1"/>
  <c r="G228" i="3"/>
  <c r="H228" i="3" s="1"/>
  <c r="G229" i="3"/>
  <c r="G230" i="3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8" i="3"/>
  <c r="G239" i="3"/>
  <c r="H239" i="3" s="1"/>
  <c r="G240" i="3"/>
  <c r="H240" i="3" s="1"/>
  <c r="G241" i="3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G248" i="3"/>
  <c r="H248" i="3" s="1"/>
  <c r="G249" i="3"/>
  <c r="H249" i="3" s="1"/>
  <c r="G250" i="3"/>
  <c r="G251" i="3"/>
  <c r="H251" i="3" s="1"/>
  <c r="G252" i="3"/>
  <c r="H252" i="3" s="1"/>
  <c r="G253" i="3"/>
  <c r="G254" i="3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G263" i="3"/>
  <c r="H263" i="3" s="1"/>
  <c r="G264" i="3"/>
  <c r="G265" i="3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G275" i="3"/>
  <c r="G276" i="3"/>
  <c r="H276" i="3" s="1"/>
  <c r="G277" i="3"/>
  <c r="G278" i="3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G287" i="3"/>
  <c r="H287" i="3" s="1"/>
  <c r="G288" i="3"/>
  <c r="G289" i="3"/>
  <c r="G290" i="3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G299" i="3"/>
  <c r="H299" i="3" s="1"/>
  <c r="G300" i="3"/>
  <c r="H300" i="3" s="1"/>
  <c r="G301" i="3"/>
  <c r="G302" i="3"/>
  <c r="H302" i="3" s="1"/>
  <c r="G303" i="3"/>
  <c r="H303" i="3" s="1"/>
  <c r="G304" i="3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G311" i="3"/>
  <c r="H311" i="3" s="1"/>
  <c r="G312" i="3"/>
  <c r="G313" i="3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G322" i="3"/>
  <c r="G323" i="3"/>
  <c r="H323" i="3" s="1"/>
  <c r="G324" i="3"/>
  <c r="H324" i="3" s="1"/>
  <c r="G325" i="3"/>
  <c r="G326" i="3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G335" i="3"/>
  <c r="H335" i="3" s="1"/>
  <c r="G336" i="3"/>
  <c r="H336" i="3" s="1"/>
  <c r="G337" i="3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344" i="3"/>
  <c r="H344" i="3" s="1"/>
  <c r="G345" i="3"/>
  <c r="H345" i="3" s="1"/>
  <c r="G346" i="3"/>
  <c r="G347" i="3"/>
  <c r="H347" i="3" s="1"/>
  <c r="G348" i="3"/>
  <c r="G349" i="3"/>
  <c r="G350" i="3"/>
  <c r="G351" i="3"/>
  <c r="H351" i="3" s="1"/>
  <c r="G352" i="3"/>
  <c r="G353" i="3"/>
  <c r="H353" i="3" s="1"/>
  <c r="G354" i="3"/>
  <c r="H354" i="3" s="1"/>
  <c r="G355" i="3"/>
  <c r="H355" i="3" s="1"/>
  <c r="G356" i="3"/>
  <c r="H356" i="3" s="1"/>
  <c r="G357" i="3"/>
  <c r="H357" i="3" s="1"/>
  <c r="G358" i="3"/>
  <c r="G359" i="3"/>
  <c r="H359" i="3" s="1"/>
  <c r="G360" i="3"/>
  <c r="G361" i="3"/>
  <c r="G362" i="3"/>
  <c r="H362" i="3" s="1"/>
  <c r="G363" i="3"/>
  <c r="H363" i="3" s="1"/>
  <c r="G364" i="3"/>
  <c r="H364" i="3" s="1"/>
  <c r="G365" i="3"/>
  <c r="H365" i="3" s="1"/>
  <c r="G366" i="3"/>
  <c r="H366" i="3" s="1"/>
  <c r="G367" i="3"/>
  <c r="H367" i="3" s="1"/>
  <c r="G368" i="3"/>
  <c r="H368" i="3" s="1"/>
  <c r="G369" i="3"/>
  <c r="H369" i="3" s="1"/>
  <c r="G370" i="3"/>
  <c r="G371" i="3"/>
  <c r="H371" i="3" s="1"/>
  <c r="G372" i="3"/>
  <c r="H372" i="3" s="1"/>
  <c r="G373" i="3"/>
  <c r="G374" i="3"/>
  <c r="H374" i="3" s="1"/>
  <c r="G375" i="3"/>
  <c r="H375" i="3" s="1"/>
  <c r="G376" i="3"/>
  <c r="H376" i="3" s="1"/>
  <c r="G377" i="3"/>
  <c r="H377" i="3" s="1"/>
  <c r="G378" i="3"/>
  <c r="H378" i="3" s="1"/>
  <c r="G379" i="3"/>
  <c r="H379" i="3" s="1"/>
  <c r="G380" i="3"/>
  <c r="H380" i="3" s="1"/>
  <c r="G381" i="3"/>
  <c r="H381" i="3" s="1"/>
  <c r="G382" i="3"/>
  <c r="G383" i="3"/>
  <c r="H383" i="3" s="1"/>
  <c r="G384" i="3"/>
  <c r="H384" i="3" s="1"/>
  <c r="G385" i="3"/>
  <c r="G386" i="3"/>
  <c r="G387" i="3"/>
  <c r="H387" i="3" s="1"/>
  <c r="G388" i="3"/>
  <c r="H388" i="3" s="1"/>
  <c r="G389" i="3"/>
  <c r="H389" i="3" s="1"/>
  <c r="G390" i="3"/>
  <c r="H390" i="3" s="1"/>
  <c r="G391" i="3"/>
  <c r="H391" i="3" s="1"/>
  <c r="G392" i="3"/>
  <c r="H392" i="3" s="1"/>
  <c r="G393" i="3"/>
  <c r="H393" i="3" s="1"/>
  <c r="G394" i="3"/>
  <c r="G395" i="3"/>
  <c r="H395" i="3" s="1"/>
  <c r="G396" i="3"/>
  <c r="G397" i="3"/>
  <c r="G398" i="3"/>
  <c r="H398" i="3" s="1"/>
  <c r="G399" i="3"/>
  <c r="H399" i="3" s="1"/>
  <c r="G400" i="3"/>
  <c r="G401" i="3"/>
  <c r="H401" i="3" s="1"/>
  <c r="G402" i="3"/>
  <c r="H402" i="3" s="1"/>
  <c r="G403" i="3"/>
  <c r="H403" i="3" s="1"/>
  <c r="G404" i="3"/>
  <c r="H404" i="3" s="1"/>
  <c r="G405" i="3"/>
  <c r="H405" i="3" s="1"/>
  <c r="G406" i="3"/>
  <c r="G407" i="3"/>
  <c r="G408" i="3"/>
  <c r="H408" i="3" s="1"/>
  <c r="G409" i="3"/>
  <c r="G410" i="3"/>
  <c r="G411" i="3"/>
  <c r="H411" i="3" s="1"/>
  <c r="G412" i="3"/>
  <c r="H412" i="3" s="1"/>
  <c r="G413" i="3"/>
  <c r="H413" i="3" s="1"/>
  <c r="G414" i="3"/>
  <c r="H414" i="3" s="1"/>
  <c r="G415" i="3"/>
  <c r="H415" i="3" s="1"/>
  <c r="G416" i="3"/>
  <c r="H416" i="3" s="1"/>
  <c r="G417" i="3"/>
  <c r="H417" i="3" s="1"/>
  <c r="G418" i="3"/>
  <c r="G419" i="3"/>
  <c r="H419" i="3" s="1"/>
  <c r="G420" i="3"/>
  <c r="H420" i="3" s="1"/>
  <c r="G421" i="3"/>
  <c r="G422" i="3"/>
  <c r="G423" i="3"/>
  <c r="H423" i="3" s="1"/>
  <c r="G424" i="3"/>
  <c r="H424" i="3" s="1"/>
  <c r="G425" i="3"/>
  <c r="H425" i="3" s="1"/>
  <c r="G426" i="3"/>
  <c r="H426" i="3" s="1"/>
  <c r="G427" i="3"/>
  <c r="H427" i="3" s="1"/>
  <c r="G428" i="3"/>
  <c r="H428" i="3" s="1"/>
  <c r="G429" i="3"/>
  <c r="G430" i="3"/>
  <c r="G431" i="3"/>
  <c r="H431" i="3" s="1"/>
  <c r="G432" i="3"/>
  <c r="H432" i="3" s="1"/>
  <c r="G433" i="3"/>
  <c r="G434" i="3"/>
  <c r="H434" i="3" s="1"/>
  <c r="G435" i="3"/>
  <c r="H435" i="3" s="1"/>
  <c r="G436" i="3"/>
  <c r="H436" i="3" s="1"/>
  <c r="G437" i="3"/>
  <c r="H437" i="3" s="1"/>
  <c r="G438" i="3"/>
  <c r="H438" i="3" s="1"/>
  <c r="G439" i="3"/>
  <c r="G440" i="3"/>
  <c r="H440" i="3" s="1"/>
  <c r="G441" i="3"/>
  <c r="H441" i="3" s="1"/>
  <c r="G442" i="3"/>
  <c r="G443" i="3"/>
  <c r="H443" i="3" s="1"/>
  <c r="G444" i="3"/>
  <c r="G445" i="3"/>
  <c r="G446" i="3"/>
  <c r="G447" i="3"/>
  <c r="H447" i="3" s="1"/>
  <c r="G448" i="3"/>
  <c r="H448" i="3" s="1"/>
  <c r="G449" i="3"/>
  <c r="H449" i="3" s="1"/>
  <c r="G450" i="3"/>
  <c r="H450" i="3" s="1"/>
  <c r="G451" i="3"/>
  <c r="H451" i="3" s="1"/>
  <c r="G452" i="3"/>
  <c r="H452" i="3" s="1"/>
  <c r="G453" i="3"/>
  <c r="G454" i="3"/>
  <c r="G455" i="3"/>
  <c r="H455" i="3" s="1"/>
  <c r="G456" i="3"/>
  <c r="H456" i="3" s="1"/>
  <c r="G457" i="3"/>
  <c r="G458" i="3"/>
  <c r="H458" i="3" s="1"/>
  <c r="G459" i="3"/>
  <c r="H459" i="3" s="1"/>
  <c r="G460" i="3"/>
  <c r="H460" i="3" s="1"/>
  <c r="G461" i="3"/>
  <c r="H461" i="3" s="1"/>
  <c r="G462" i="3"/>
  <c r="H462" i="3" s="1"/>
  <c r="G463" i="3"/>
  <c r="H463" i="3" s="1"/>
  <c r="G464" i="3"/>
  <c r="H464" i="3" s="1"/>
  <c r="G465" i="3"/>
  <c r="G466" i="3"/>
  <c r="G467" i="3"/>
  <c r="H467" i="3" s="1"/>
  <c r="G468" i="3"/>
  <c r="H468" i="3" s="1"/>
  <c r="G469" i="3"/>
  <c r="G470" i="3"/>
  <c r="G471" i="3"/>
  <c r="H471" i="3" s="1"/>
  <c r="G472" i="3"/>
  <c r="H472" i="3" s="1"/>
  <c r="G473" i="3"/>
  <c r="H473" i="3" s="1"/>
  <c r="G474" i="3"/>
  <c r="H474" i="3" s="1"/>
  <c r="G475" i="3"/>
  <c r="H475" i="3" s="1"/>
  <c r="G476" i="3"/>
  <c r="H476" i="3" s="1"/>
  <c r="G477" i="3"/>
  <c r="H477" i="3" s="1"/>
  <c r="G478" i="3"/>
  <c r="G479" i="3"/>
  <c r="H479" i="3" s="1"/>
  <c r="G480" i="3"/>
  <c r="H480" i="3" s="1"/>
  <c r="G481" i="3"/>
  <c r="G482" i="3"/>
  <c r="H482" i="3" s="1"/>
  <c r="G483" i="3"/>
  <c r="H483" i="3" s="1"/>
  <c r="G484" i="3"/>
  <c r="H484" i="3" s="1"/>
  <c r="G485" i="3"/>
  <c r="H485" i="3" s="1"/>
  <c r="G486" i="3"/>
  <c r="H486" i="3" s="1"/>
  <c r="G487" i="3"/>
  <c r="H487" i="3" s="1"/>
  <c r="G488" i="3"/>
  <c r="H488" i="3" s="1"/>
  <c r="G489" i="3"/>
  <c r="H489" i="3" s="1"/>
  <c r="G490" i="3"/>
  <c r="G491" i="3"/>
  <c r="G492" i="3"/>
  <c r="H492" i="3" s="1"/>
  <c r="G493" i="3"/>
  <c r="G494" i="3"/>
  <c r="H494" i="3" s="1"/>
  <c r="G495" i="3"/>
  <c r="H495" i="3" s="1"/>
  <c r="G496" i="3"/>
  <c r="G497" i="3"/>
  <c r="H497" i="3" s="1"/>
  <c r="G498" i="3"/>
  <c r="H498" i="3" s="1"/>
  <c r="G499" i="3"/>
  <c r="G500" i="3"/>
  <c r="H500" i="3" s="1"/>
  <c r="G501" i="3"/>
  <c r="H501" i="3" s="1"/>
  <c r="G502" i="3"/>
  <c r="G503" i="3"/>
  <c r="H503" i="3" s="1"/>
  <c r="G504" i="3"/>
  <c r="H504" i="3" s="1"/>
  <c r="G505" i="3"/>
  <c r="G506" i="3"/>
  <c r="G507" i="3"/>
  <c r="H507" i="3" s="1"/>
  <c r="G508" i="3"/>
  <c r="H508" i="3" s="1"/>
  <c r="G509" i="3"/>
  <c r="H509" i="3" s="1"/>
  <c r="G510" i="3"/>
  <c r="H510" i="3" s="1"/>
  <c r="G511" i="3"/>
  <c r="H511" i="3" s="1"/>
  <c r="G512" i="3"/>
  <c r="H512" i="3" s="1"/>
  <c r="G513" i="3"/>
  <c r="H513" i="3" s="1"/>
  <c r="G514" i="3"/>
  <c r="G515" i="3"/>
  <c r="H515" i="3" s="1"/>
  <c r="G516" i="3"/>
  <c r="H516" i="3" s="1"/>
  <c r="G517" i="3"/>
  <c r="G518" i="3"/>
  <c r="H518" i="3" s="1"/>
  <c r="G519" i="3"/>
  <c r="H519" i="3" s="1"/>
  <c r="G520" i="3"/>
  <c r="H520" i="3" s="1"/>
  <c r="G521" i="3"/>
  <c r="H521" i="3" s="1"/>
  <c r="G522" i="3"/>
  <c r="H522" i="3" s="1"/>
  <c r="G523" i="3"/>
  <c r="H523" i="3" s="1"/>
  <c r="G524" i="3"/>
  <c r="H524" i="3" s="1"/>
  <c r="G525" i="3"/>
  <c r="H525" i="3" s="1"/>
  <c r="G526" i="3"/>
  <c r="G527" i="3"/>
  <c r="H527" i="3" s="1"/>
  <c r="G528" i="3"/>
  <c r="H528" i="3" s="1"/>
  <c r="G529" i="3"/>
  <c r="G530" i="3"/>
  <c r="G531" i="3"/>
  <c r="H531" i="3" s="1"/>
  <c r="G532" i="3"/>
  <c r="H532" i="3" s="1"/>
  <c r="G533" i="3"/>
  <c r="H533" i="3" s="1"/>
  <c r="G534" i="3"/>
  <c r="H534" i="3" s="1"/>
  <c r="G535" i="3"/>
  <c r="H535" i="3" s="1"/>
  <c r="G536" i="3"/>
  <c r="H536" i="3" s="1"/>
  <c r="G537" i="3"/>
  <c r="G538" i="3"/>
  <c r="G539" i="3"/>
  <c r="H539" i="3" s="1"/>
  <c r="G540" i="3"/>
  <c r="G541" i="3"/>
  <c r="G542" i="3"/>
  <c r="H542" i="3" s="1"/>
  <c r="G543" i="3"/>
  <c r="H543" i="3" s="1"/>
  <c r="G544" i="3"/>
  <c r="G545" i="3"/>
  <c r="H545" i="3" s="1"/>
  <c r="G546" i="3"/>
  <c r="H546" i="3" s="1"/>
  <c r="G547" i="3"/>
  <c r="H547" i="3" s="1"/>
  <c r="G548" i="3"/>
  <c r="H548" i="3" s="1"/>
  <c r="G549" i="3"/>
  <c r="H549" i="3" s="1"/>
  <c r="G550" i="3"/>
  <c r="G551" i="3"/>
  <c r="H551" i="3" s="1"/>
  <c r="G552" i="3"/>
  <c r="H552" i="3" s="1"/>
  <c r="G553" i="3"/>
  <c r="G554" i="3"/>
  <c r="H554" i="3" s="1"/>
  <c r="G555" i="3"/>
  <c r="H555" i="3" s="1"/>
  <c r="G556" i="3"/>
  <c r="H556" i="3" s="1"/>
  <c r="G557" i="3"/>
  <c r="H557" i="3" s="1"/>
  <c r="G558" i="3"/>
  <c r="H558" i="3" s="1"/>
  <c r="G559" i="3"/>
  <c r="G560" i="3"/>
  <c r="H560" i="3" s="1"/>
  <c r="G561" i="3"/>
  <c r="H561" i="3" s="1"/>
  <c r="G562" i="3"/>
  <c r="G563" i="3"/>
  <c r="H563" i="3" s="1"/>
  <c r="G564" i="3"/>
  <c r="G565" i="3"/>
  <c r="G566" i="3"/>
  <c r="G567" i="3"/>
  <c r="H567" i="3" s="1"/>
  <c r="G568" i="3"/>
  <c r="H568" i="3" s="1"/>
  <c r="G569" i="3"/>
  <c r="H569" i="3" s="1"/>
  <c r="G570" i="3"/>
  <c r="H570" i="3" s="1"/>
  <c r="G571" i="3"/>
  <c r="H571" i="3" s="1"/>
  <c r="G572" i="3"/>
  <c r="H572" i="3" s="1"/>
  <c r="G573" i="3"/>
  <c r="H573" i="3" s="1"/>
  <c r="G574" i="3"/>
  <c r="G575" i="3"/>
  <c r="H575" i="3" s="1"/>
  <c r="G576" i="3"/>
  <c r="H576" i="3" s="1"/>
  <c r="G577" i="3"/>
  <c r="G578" i="3"/>
  <c r="H578" i="3" s="1"/>
  <c r="G579" i="3"/>
  <c r="H579" i="3" s="1"/>
  <c r="G580" i="3"/>
  <c r="H580" i="3" s="1"/>
  <c r="G581" i="3"/>
  <c r="H581" i="3" s="1"/>
  <c r="G582" i="3"/>
  <c r="H582" i="3" s="1"/>
  <c r="G583" i="3"/>
  <c r="H583" i="3" s="1"/>
  <c r="G584" i="3"/>
  <c r="H584" i="3" s="1"/>
  <c r="G585" i="3"/>
  <c r="H585" i="3" s="1"/>
  <c r="G586" i="3"/>
  <c r="G587" i="3"/>
  <c r="H587" i="3" s="1"/>
  <c r="G588" i="3"/>
  <c r="H588" i="3" s="1"/>
  <c r="G589" i="3"/>
  <c r="G590" i="3"/>
  <c r="G591" i="3"/>
  <c r="H591" i="3" s="1"/>
  <c r="G592" i="3"/>
  <c r="G593" i="3"/>
  <c r="H593" i="3" s="1"/>
  <c r="G594" i="3"/>
  <c r="H594" i="3" s="1"/>
  <c r="G595" i="3"/>
  <c r="H595" i="3" s="1"/>
  <c r="G596" i="3"/>
  <c r="H596" i="3" s="1"/>
  <c r="G597" i="3"/>
  <c r="G598" i="3"/>
  <c r="G599" i="3"/>
  <c r="H599" i="3" s="1"/>
  <c r="G600" i="3"/>
  <c r="H600" i="3" s="1"/>
  <c r="G601" i="3"/>
  <c r="G602" i="3"/>
  <c r="H602" i="3" s="1"/>
  <c r="G603" i="3"/>
  <c r="H603" i="3" s="1"/>
  <c r="G604" i="3"/>
  <c r="H604" i="3" s="1"/>
  <c r="G605" i="3"/>
  <c r="H605" i="3" s="1"/>
  <c r="G606" i="3"/>
  <c r="H606" i="3" s="1"/>
  <c r="G607" i="3"/>
  <c r="H607" i="3" s="1"/>
  <c r="G608" i="3"/>
  <c r="H608" i="3" s="1"/>
  <c r="G609" i="3"/>
  <c r="H609" i="3" s="1"/>
  <c r="G610" i="3"/>
  <c r="G611" i="3"/>
  <c r="H611" i="3" s="1"/>
  <c r="G612" i="3"/>
  <c r="G613" i="3"/>
  <c r="G614" i="3"/>
  <c r="H614" i="3" s="1"/>
  <c r="G615" i="3"/>
  <c r="H615" i="3" s="1"/>
  <c r="G616" i="3"/>
  <c r="H616" i="3" s="1"/>
  <c r="G617" i="3"/>
  <c r="H617" i="3" s="1"/>
  <c r="G618" i="3"/>
  <c r="H618" i="3" s="1"/>
  <c r="G619" i="3"/>
  <c r="H619" i="3" s="1"/>
  <c r="G620" i="3"/>
  <c r="H620" i="3" s="1"/>
  <c r="G621" i="3"/>
  <c r="H621" i="3" s="1"/>
  <c r="G622" i="3"/>
  <c r="G623" i="3"/>
  <c r="H623" i="3" s="1"/>
  <c r="G624" i="3"/>
  <c r="H624" i="3" s="1"/>
  <c r="G625" i="3"/>
  <c r="H625" i="3" s="1"/>
  <c r="G626" i="3"/>
  <c r="H626" i="3" s="1"/>
  <c r="G627" i="3"/>
  <c r="H627" i="3" s="1"/>
  <c r="G628" i="3"/>
  <c r="H628" i="3" s="1"/>
  <c r="G629" i="3"/>
  <c r="H629" i="3" s="1"/>
  <c r="G630" i="3"/>
  <c r="H630" i="3" s="1"/>
  <c r="G631" i="3"/>
  <c r="H631" i="3" s="1"/>
  <c r="G632" i="3"/>
  <c r="H632" i="3" s="1"/>
  <c r="G633" i="3"/>
  <c r="H633" i="3" s="1"/>
  <c r="G634" i="3"/>
  <c r="G635" i="3"/>
  <c r="H635" i="3" s="1"/>
  <c r="G636" i="3"/>
  <c r="H636" i="3" s="1"/>
  <c r="G637" i="3"/>
  <c r="H637" i="3" s="1"/>
  <c r="G638" i="3"/>
  <c r="G639" i="3"/>
  <c r="H639" i="3" s="1"/>
  <c r="G640" i="3"/>
  <c r="H640" i="3" s="1"/>
  <c r="G641" i="3"/>
  <c r="H641" i="3" s="1"/>
  <c r="G642" i="3"/>
  <c r="H642" i="3" s="1"/>
  <c r="G643" i="3"/>
  <c r="H643" i="3" s="1"/>
  <c r="G644" i="3"/>
  <c r="H644" i="3" s="1"/>
  <c r="G645" i="3"/>
  <c r="H645" i="3" s="1"/>
  <c r="G646" i="3"/>
  <c r="G647" i="3"/>
  <c r="H647" i="3" s="1"/>
  <c r="G648" i="3"/>
  <c r="H648" i="3" s="1"/>
  <c r="G649" i="3"/>
  <c r="H649" i="3" s="1"/>
  <c r="G650" i="3"/>
  <c r="G651" i="3"/>
  <c r="H651" i="3" s="1"/>
  <c r="G652" i="3"/>
  <c r="H652" i="3" s="1"/>
  <c r="G653" i="3"/>
  <c r="H653" i="3" s="1"/>
  <c r="G654" i="3"/>
  <c r="H654" i="3" s="1"/>
  <c r="G655" i="3"/>
  <c r="H655" i="3" s="1"/>
  <c r="G656" i="3"/>
  <c r="H656" i="3" s="1"/>
  <c r="G657" i="3"/>
  <c r="H657" i="3" s="1"/>
  <c r="G658" i="3"/>
  <c r="G659" i="3"/>
  <c r="H659" i="3" s="1"/>
  <c r="G660" i="3"/>
  <c r="H660" i="3" s="1"/>
  <c r="G661" i="3"/>
  <c r="H661" i="3" s="1"/>
  <c r="G662" i="3"/>
  <c r="H662" i="3" s="1"/>
  <c r="G663" i="3"/>
  <c r="H663" i="3" s="1"/>
  <c r="G664" i="3"/>
  <c r="H664" i="3" s="1"/>
  <c r="G665" i="3"/>
  <c r="H665" i="3" s="1"/>
  <c r="G666" i="3"/>
  <c r="H666" i="3" s="1"/>
  <c r="G667" i="3"/>
  <c r="H667" i="3" s="1"/>
  <c r="G668" i="3"/>
  <c r="H668" i="3" s="1"/>
  <c r="G669" i="3"/>
  <c r="H669" i="3" s="1"/>
  <c r="G670" i="3"/>
  <c r="H670" i="3" s="1"/>
  <c r="G671" i="3"/>
  <c r="H671" i="3" s="1"/>
  <c r="G672" i="3"/>
  <c r="H672" i="3" s="1"/>
  <c r="G673" i="3"/>
  <c r="G674" i="3"/>
  <c r="G675" i="3"/>
  <c r="H675" i="3" s="1"/>
  <c r="G676" i="3"/>
  <c r="H676" i="3" s="1"/>
  <c r="G677" i="3"/>
  <c r="H677" i="3" s="1"/>
  <c r="G678" i="3"/>
  <c r="H678" i="3" s="1"/>
  <c r="G679" i="3"/>
  <c r="H679" i="3" s="1"/>
  <c r="G680" i="3"/>
  <c r="H680" i="3" s="1"/>
  <c r="G681" i="3"/>
  <c r="H681" i="3" s="1"/>
  <c r="G682" i="3"/>
  <c r="G683" i="3"/>
  <c r="H683" i="3" s="1"/>
  <c r="G684" i="3"/>
  <c r="G685" i="3"/>
  <c r="H685" i="3" s="1"/>
  <c r="G686" i="3"/>
  <c r="H686" i="3" s="1"/>
  <c r="G687" i="3"/>
  <c r="H687" i="3" s="1"/>
  <c r="G688" i="3"/>
  <c r="H688" i="3" s="1"/>
  <c r="G689" i="3"/>
  <c r="H689" i="3" s="1"/>
  <c r="G690" i="3"/>
  <c r="H690" i="3" s="1"/>
  <c r="G691" i="3"/>
  <c r="G692" i="3"/>
  <c r="H692" i="3" s="1"/>
  <c r="G693" i="3"/>
  <c r="H693" i="3" s="1"/>
  <c r="G694" i="3"/>
  <c r="H694" i="3" s="1"/>
  <c r="G695" i="3"/>
  <c r="H695" i="3" s="1"/>
  <c r="G696" i="3"/>
  <c r="H696" i="3" s="1"/>
  <c r="G697" i="3"/>
  <c r="G698" i="3"/>
  <c r="G699" i="3"/>
  <c r="H699" i="3" s="1"/>
  <c r="G700" i="3"/>
  <c r="H700" i="3" s="1"/>
  <c r="G701" i="3"/>
  <c r="H701" i="3" s="1"/>
  <c r="G702" i="3"/>
  <c r="H702" i="3" s="1"/>
  <c r="G703" i="3"/>
  <c r="H703" i="3" s="1"/>
  <c r="G704" i="3"/>
  <c r="H704" i="3" s="1"/>
  <c r="G705" i="3"/>
  <c r="H705" i="3" s="1"/>
  <c r="G706" i="3"/>
  <c r="H706" i="3" s="1"/>
  <c r="G707" i="3"/>
  <c r="H707" i="3" s="1"/>
  <c r="G708" i="3"/>
  <c r="G709" i="3"/>
  <c r="H709" i="3" s="1"/>
  <c r="G710" i="3"/>
  <c r="H710" i="3" s="1"/>
  <c r="G711" i="3"/>
  <c r="H711" i="3" s="1"/>
  <c r="G712" i="3"/>
  <c r="H712" i="3" s="1"/>
  <c r="G713" i="3"/>
  <c r="H713" i="3" s="1"/>
  <c r="G714" i="3"/>
  <c r="H714" i="3" s="1"/>
  <c r="G715" i="3"/>
  <c r="H715" i="3" s="1"/>
  <c r="G716" i="3"/>
  <c r="H716" i="3" s="1"/>
  <c r="G717" i="3"/>
  <c r="H717" i="3" s="1"/>
  <c r="G718" i="3"/>
  <c r="G719" i="3"/>
  <c r="H719" i="3" s="1"/>
  <c r="G720" i="3"/>
  <c r="G721" i="3"/>
  <c r="H721" i="3" s="1"/>
  <c r="G722" i="3"/>
  <c r="H722" i="3" s="1"/>
  <c r="G723" i="3"/>
  <c r="H723" i="3" s="1"/>
  <c r="G724" i="3"/>
  <c r="G725" i="3"/>
  <c r="H725" i="3" s="1"/>
  <c r="G726" i="3"/>
  <c r="H726" i="3" s="1"/>
  <c r="G727" i="3"/>
  <c r="H727" i="3" s="1"/>
  <c r="G728" i="3"/>
  <c r="H728" i="3" s="1"/>
  <c r="G729" i="3"/>
  <c r="G730" i="3"/>
  <c r="G731" i="3"/>
  <c r="H731" i="3" s="1"/>
  <c r="G732" i="3"/>
  <c r="H732" i="3" s="1"/>
  <c r="G733" i="3"/>
  <c r="H733" i="3" s="1"/>
  <c r="G734" i="3"/>
  <c r="G735" i="3"/>
  <c r="H735" i="3" s="1"/>
  <c r="G736" i="3"/>
  <c r="H736" i="3" s="1"/>
  <c r="G737" i="3"/>
  <c r="H737" i="3" s="1"/>
  <c r="G738" i="3"/>
  <c r="H738" i="3" s="1"/>
  <c r="G739" i="3"/>
  <c r="H739" i="3" s="1"/>
  <c r="G740" i="3"/>
  <c r="H740" i="3" s="1"/>
  <c r="G741" i="3"/>
  <c r="H741" i="3" s="1"/>
  <c r="G742" i="3"/>
  <c r="G743" i="3"/>
  <c r="H743" i="3" s="1"/>
  <c r="G744" i="3"/>
  <c r="H744" i="3" s="1"/>
  <c r="G745" i="3"/>
  <c r="H745" i="3" s="1"/>
  <c r="G746" i="3"/>
  <c r="H746" i="3" s="1"/>
  <c r="G747" i="3"/>
  <c r="H747" i="3" s="1"/>
  <c r="G748" i="3"/>
  <c r="H748" i="3" s="1"/>
  <c r="G749" i="3"/>
  <c r="H749" i="3" s="1"/>
  <c r="G750" i="3"/>
  <c r="H750" i="3" s="1"/>
  <c r="G751" i="3"/>
  <c r="H751" i="3" s="1"/>
  <c r="G752" i="3"/>
  <c r="H752" i="3" s="1"/>
  <c r="G753" i="3"/>
  <c r="H753" i="3" s="1"/>
  <c r="G754" i="3"/>
  <c r="H754" i="3" s="1"/>
  <c r="G755" i="3"/>
  <c r="H755" i="3" s="1"/>
  <c r="G756" i="3"/>
  <c r="G757" i="3"/>
  <c r="G758" i="3"/>
  <c r="G759" i="3"/>
  <c r="H759" i="3" s="1"/>
  <c r="G760" i="3"/>
  <c r="H760" i="3" s="1"/>
  <c r="G761" i="3"/>
  <c r="G762" i="3"/>
  <c r="H762" i="3" s="1"/>
  <c r="G763" i="3"/>
  <c r="H763" i="3" s="1"/>
  <c r="G764" i="3"/>
  <c r="H764" i="3" s="1"/>
  <c r="G765" i="3"/>
  <c r="H765" i="3" s="1"/>
  <c r="G766" i="3"/>
  <c r="G767" i="3"/>
  <c r="H767" i="3" s="1"/>
  <c r="G768" i="3"/>
  <c r="H768" i="3" s="1"/>
  <c r="G769" i="3"/>
  <c r="H769" i="3" s="1"/>
  <c r="G770" i="3"/>
  <c r="H770" i="3" s="1"/>
  <c r="G771" i="3"/>
  <c r="H771" i="3" s="1"/>
  <c r="G772" i="3"/>
  <c r="H772" i="3" s="1"/>
  <c r="G773" i="3"/>
  <c r="H773" i="3" s="1"/>
  <c r="G774" i="3"/>
  <c r="G775" i="3"/>
  <c r="H775" i="3" s="1"/>
  <c r="G776" i="3"/>
  <c r="H776" i="3" s="1"/>
  <c r="G777" i="3"/>
  <c r="H777" i="3" s="1"/>
  <c r="G778" i="3"/>
  <c r="H778" i="3" s="1"/>
  <c r="G779" i="3"/>
  <c r="H779" i="3" s="1"/>
  <c r="G780" i="3"/>
  <c r="G781" i="3"/>
  <c r="G782" i="3"/>
  <c r="G783" i="3"/>
  <c r="H783" i="3" s="1"/>
  <c r="G784" i="3"/>
  <c r="H784" i="3" s="1"/>
  <c r="G785" i="3"/>
  <c r="H785" i="3" s="1"/>
  <c r="G786" i="3"/>
  <c r="H786" i="3" s="1"/>
  <c r="G787" i="3"/>
  <c r="H787" i="3" s="1"/>
  <c r="G788" i="3"/>
  <c r="H788" i="3" s="1"/>
  <c r="G789" i="3"/>
  <c r="H789" i="3" s="1"/>
  <c r="G790" i="3"/>
  <c r="H790" i="3" s="1"/>
  <c r="G791" i="3"/>
  <c r="H791" i="3" s="1"/>
  <c r="G792" i="3"/>
  <c r="H792" i="3" s="1"/>
  <c r="G793" i="3"/>
  <c r="H793" i="3" s="1"/>
  <c r="G794" i="3"/>
  <c r="H794" i="3" s="1"/>
  <c r="G795" i="3"/>
  <c r="H795" i="3" s="1"/>
  <c r="G796" i="3"/>
  <c r="H796" i="3" s="1"/>
  <c r="G797" i="3"/>
  <c r="H797" i="3" s="1"/>
  <c r="G798" i="3"/>
  <c r="H798" i="3" s="1"/>
  <c r="G799" i="3"/>
  <c r="H799" i="3" s="1"/>
  <c r="G800" i="3"/>
  <c r="H800" i="3" s="1"/>
  <c r="G801" i="3"/>
  <c r="H801" i="3" s="1"/>
  <c r="G802" i="3"/>
  <c r="G803" i="3"/>
  <c r="H803" i="3" s="1"/>
  <c r="G804" i="3"/>
  <c r="H804" i="3" s="1"/>
  <c r="G805" i="3"/>
  <c r="H805" i="3" s="1"/>
  <c r="G806" i="3"/>
  <c r="H806" i="3" s="1"/>
  <c r="G807" i="3"/>
  <c r="H807" i="3" s="1"/>
  <c r="G808" i="3"/>
  <c r="H808" i="3" s="1"/>
  <c r="G809" i="3"/>
  <c r="H809" i="3" s="1"/>
  <c r="G810" i="3"/>
  <c r="H810" i="3" s="1"/>
  <c r="G811" i="3"/>
  <c r="H811" i="3" s="1"/>
  <c r="G812" i="3"/>
  <c r="H812" i="3" s="1"/>
  <c r="G813" i="3"/>
  <c r="H813" i="3" s="1"/>
  <c r="G814" i="3"/>
  <c r="G815" i="3"/>
  <c r="H815" i="3" s="1"/>
  <c r="G816" i="3"/>
  <c r="H816" i="3" s="1"/>
  <c r="G817" i="3"/>
  <c r="H817" i="3" s="1"/>
  <c r="G818" i="3"/>
  <c r="G819" i="3"/>
  <c r="H819" i="3" s="1"/>
  <c r="G820" i="3"/>
  <c r="H820" i="3" s="1"/>
  <c r="G821" i="3"/>
  <c r="H821" i="3" s="1"/>
  <c r="G822" i="3"/>
  <c r="H822" i="3" s="1"/>
  <c r="G823" i="3"/>
  <c r="H823" i="3" s="1"/>
  <c r="G824" i="3"/>
  <c r="H824" i="3" s="1"/>
  <c r="G825" i="3"/>
  <c r="H825" i="3" s="1"/>
  <c r="G826" i="3"/>
  <c r="G827" i="3"/>
  <c r="G828" i="3"/>
  <c r="G829" i="3"/>
  <c r="G830" i="3"/>
  <c r="H830" i="3" s="1"/>
  <c r="G831" i="3"/>
  <c r="H831" i="3" s="1"/>
  <c r="G832" i="3"/>
  <c r="H832" i="3" s="1"/>
  <c r="G833" i="3"/>
  <c r="H833" i="3" s="1"/>
  <c r="G834" i="3"/>
  <c r="H834" i="3" s="1"/>
  <c r="G835" i="3"/>
  <c r="H835" i="3" s="1"/>
  <c r="G836" i="3"/>
  <c r="H836" i="3" s="1"/>
  <c r="G837" i="3"/>
  <c r="H837" i="3" s="1"/>
  <c r="G838" i="3"/>
  <c r="H838" i="3" s="1"/>
  <c r="G839" i="3"/>
  <c r="H839" i="3" s="1"/>
  <c r="G840" i="3"/>
  <c r="H840" i="3" s="1"/>
  <c r="G841" i="3"/>
  <c r="H841" i="3" s="1"/>
  <c r="G842" i="3"/>
  <c r="G843" i="3"/>
  <c r="H843" i="3" s="1"/>
  <c r="G844" i="3"/>
  <c r="H844" i="3" s="1"/>
  <c r="G845" i="3"/>
  <c r="H845" i="3" s="1"/>
  <c r="G846" i="3"/>
  <c r="H846" i="3" s="1"/>
  <c r="G847" i="3"/>
  <c r="H847" i="3" s="1"/>
  <c r="G848" i="3"/>
  <c r="H848" i="3" s="1"/>
  <c r="G849" i="3"/>
  <c r="H849" i="3" s="1"/>
  <c r="G850" i="3"/>
  <c r="G851" i="3"/>
  <c r="H851" i="3" s="1"/>
  <c r="G852" i="3"/>
  <c r="G853" i="3"/>
  <c r="H853" i="3" s="1"/>
  <c r="G854" i="3"/>
  <c r="H854" i="3" s="1"/>
  <c r="G855" i="3"/>
  <c r="H855" i="3" s="1"/>
  <c r="G856" i="3"/>
  <c r="H856" i="3" s="1"/>
  <c r="G857" i="3"/>
  <c r="H857" i="3" s="1"/>
  <c r="G858" i="3"/>
  <c r="H858" i="3" s="1"/>
  <c r="G859" i="3"/>
  <c r="H859" i="3" s="1"/>
  <c r="G860" i="3"/>
  <c r="H860" i="3" s="1"/>
  <c r="G861" i="3"/>
  <c r="H861" i="3" s="1"/>
  <c r="G862" i="3"/>
  <c r="G863" i="3"/>
  <c r="H863" i="3" s="1"/>
  <c r="G864" i="3"/>
  <c r="H864" i="3" s="1"/>
  <c r="G865" i="3"/>
  <c r="H865" i="3" s="1"/>
  <c r="G866" i="3"/>
  <c r="G867" i="3"/>
  <c r="H867" i="3" s="1"/>
  <c r="G868" i="3"/>
  <c r="G869" i="3"/>
  <c r="H869" i="3" s="1"/>
  <c r="G870" i="3"/>
  <c r="H870" i="3" s="1"/>
  <c r="G871" i="3"/>
  <c r="H871" i="3" s="1"/>
  <c r="G872" i="3"/>
  <c r="H872" i="3" s="1"/>
  <c r="G873" i="3"/>
  <c r="H873" i="3" s="1"/>
  <c r="G874" i="3"/>
  <c r="H874" i="3" s="1"/>
  <c r="G875" i="3"/>
  <c r="H875" i="3" s="1"/>
  <c r="G876" i="3"/>
  <c r="H876" i="3" s="1"/>
  <c r="G877" i="3"/>
  <c r="H877" i="3" s="1"/>
  <c r="G878" i="3"/>
  <c r="H878" i="3" s="1"/>
  <c r="G879" i="3"/>
  <c r="H879" i="3" s="1"/>
  <c r="G880" i="3"/>
  <c r="H880" i="3" s="1"/>
  <c r="G881" i="3"/>
  <c r="H881" i="3" s="1"/>
  <c r="G882" i="3"/>
  <c r="H882" i="3" s="1"/>
  <c r="G883" i="3"/>
  <c r="H883" i="3" s="1"/>
  <c r="G884" i="3"/>
  <c r="H884" i="3" s="1"/>
  <c r="G885" i="3"/>
  <c r="H885" i="3" s="1"/>
  <c r="G886" i="3"/>
  <c r="G887" i="3"/>
  <c r="H887" i="3" s="1"/>
  <c r="G888" i="3"/>
  <c r="H888" i="3" s="1"/>
  <c r="G889" i="3"/>
  <c r="H889" i="3" s="1"/>
  <c r="G890" i="3"/>
  <c r="H890" i="3" s="1"/>
  <c r="G891" i="3"/>
  <c r="H891" i="3" s="1"/>
  <c r="G892" i="3"/>
  <c r="H892" i="3" s="1"/>
  <c r="G893" i="3"/>
  <c r="H893" i="3" s="1"/>
  <c r="G894" i="3"/>
  <c r="H894" i="3" s="1"/>
  <c r="G895" i="3"/>
  <c r="H895" i="3" s="1"/>
  <c r="G896" i="3"/>
  <c r="H896" i="3" s="1"/>
  <c r="G897" i="3"/>
  <c r="H897" i="3" s="1"/>
  <c r="G898" i="3"/>
  <c r="G899" i="3"/>
  <c r="H899" i="3" s="1"/>
  <c r="G900" i="3"/>
  <c r="H900" i="3" s="1"/>
  <c r="G901" i="3"/>
  <c r="H901" i="3" s="1"/>
  <c r="G902" i="3"/>
  <c r="G903" i="3"/>
  <c r="H903" i="3" s="1"/>
  <c r="G904" i="3"/>
  <c r="H904" i="3" s="1"/>
  <c r="G905" i="3"/>
  <c r="H905" i="3" s="1"/>
  <c r="G906" i="3"/>
  <c r="H906" i="3" s="1"/>
  <c r="G907" i="3"/>
  <c r="H907" i="3" s="1"/>
  <c r="G908" i="3"/>
  <c r="H908" i="3" s="1"/>
  <c r="G909" i="3"/>
  <c r="H909" i="3" s="1"/>
  <c r="G910" i="3"/>
  <c r="G911" i="3"/>
  <c r="G912" i="3"/>
  <c r="H912" i="3" s="1"/>
  <c r="G913" i="3"/>
  <c r="G914" i="3"/>
  <c r="H914" i="3" s="1"/>
  <c r="G915" i="3"/>
  <c r="H915" i="3" s="1"/>
  <c r="G916" i="3"/>
  <c r="H916" i="3" s="1"/>
  <c r="G917" i="3"/>
  <c r="H917" i="3" s="1"/>
  <c r="G918" i="3"/>
  <c r="H918" i="3" s="1"/>
  <c r="G919" i="3"/>
  <c r="H919" i="3" s="1"/>
  <c r="G920" i="3"/>
  <c r="H920" i="3" s="1"/>
  <c r="G921" i="3"/>
  <c r="H921" i="3" s="1"/>
  <c r="G922" i="3"/>
  <c r="H922" i="3" s="1"/>
  <c r="G923" i="3"/>
  <c r="H923" i="3" s="1"/>
  <c r="G924" i="3"/>
  <c r="H924" i="3" s="1"/>
  <c r="G925" i="3"/>
  <c r="H925" i="3" s="1"/>
  <c r="G926" i="3"/>
  <c r="G927" i="3"/>
  <c r="H927" i="3" s="1"/>
  <c r="G928" i="3"/>
  <c r="H928" i="3" s="1"/>
  <c r="G929" i="3"/>
  <c r="H929" i="3" s="1"/>
  <c r="G930" i="3"/>
  <c r="H930" i="3" s="1"/>
  <c r="G931" i="3"/>
  <c r="H931" i="3" s="1"/>
  <c r="G932" i="3"/>
  <c r="H932" i="3" s="1"/>
  <c r="G933" i="3"/>
  <c r="H933" i="3" s="1"/>
  <c r="G934" i="3"/>
  <c r="G935" i="3"/>
  <c r="H935" i="3" s="1"/>
  <c r="G936" i="3"/>
  <c r="H936" i="3" s="1"/>
  <c r="G937" i="3"/>
  <c r="H937" i="3" s="1"/>
  <c r="G938" i="3"/>
  <c r="H938" i="3" s="1"/>
  <c r="G939" i="3"/>
  <c r="H939" i="3" s="1"/>
  <c r="G940" i="3"/>
  <c r="H940" i="3" s="1"/>
  <c r="G941" i="3"/>
  <c r="H941" i="3" s="1"/>
  <c r="G942" i="3"/>
  <c r="H942" i="3" s="1"/>
  <c r="G943" i="3"/>
  <c r="H943" i="3" s="1"/>
  <c r="G944" i="3"/>
  <c r="H944" i="3" s="1"/>
  <c r="G945" i="3"/>
  <c r="H945" i="3" s="1"/>
  <c r="G946" i="3"/>
  <c r="G947" i="3"/>
  <c r="H947" i="3" s="1"/>
  <c r="G948" i="3"/>
  <c r="H948" i="3" s="1"/>
  <c r="G949" i="3"/>
  <c r="H949" i="3" s="1"/>
  <c r="G950" i="3"/>
  <c r="G951" i="3"/>
  <c r="H951" i="3" s="1"/>
  <c r="G952" i="3"/>
  <c r="H952" i="3" s="1"/>
  <c r="G953" i="3"/>
  <c r="H953" i="3" s="1"/>
  <c r="G954" i="3"/>
  <c r="H954" i="3" s="1"/>
  <c r="G955" i="3"/>
  <c r="H955" i="3" s="1"/>
  <c r="G956" i="3"/>
  <c r="H956" i="3" s="1"/>
  <c r="G957" i="3"/>
  <c r="H957" i="3" s="1"/>
  <c r="G958" i="3"/>
  <c r="G959" i="3"/>
  <c r="H959" i="3" s="1"/>
  <c r="G960" i="3"/>
  <c r="H960" i="3" s="1"/>
  <c r="G961" i="3"/>
  <c r="G962" i="3"/>
  <c r="H962" i="3" s="1"/>
  <c r="G963" i="3"/>
  <c r="H963" i="3" s="1"/>
  <c r="G964" i="3"/>
  <c r="H964" i="3" s="1"/>
  <c r="G965" i="3"/>
  <c r="H965" i="3" s="1"/>
  <c r="G966" i="3"/>
  <c r="H966" i="3" s="1"/>
  <c r="G967" i="3"/>
  <c r="H967" i="3" s="1"/>
  <c r="G968" i="3"/>
  <c r="H968" i="3" s="1"/>
  <c r="G969" i="3"/>
  <c r="H969" i="3" s="1"/>
  <c r="G970" i="3"/>
  <c r="G971" i="3"/>
  <c r="H971" i="3" s="1"/>
  <c r="G972" i="3"/>
  <c r="H972" i="3" s="1"/>
  <c r="G973" i="3"/>
  <c r="H973" i="3" s="1"/>
  <c r="G974" i="3"/>
  <c r="G975" i="3"/>
  <c r="H975" i="3" s="1"/>
  <c r="G976" i="3"/>
  <c r="H976" i="3" s="1"/>
  <c r="G977" i="3"/>
  <c r="H977" i="3" s="1"/>
  <c r="G978" i="3"/>
  <c r="H978" i="3" s="1"/>
  <c r="G979" i="3"/>
  <c r="H979" i="3" s="1"/>
  <c r="G980" i="3"/>
  <c r="H980" i="3" s="1"/>
  <c r="G981" i="3"/>
  <c r="G982" i="3"/>
  <c r="G983" i="3"/>
  <c r="H983" i="3" s="1"/>
  <c r="G984" i="3"/>
  <c r="H984" i="3" s="1"/>
  <c r="G985" i="3"/>
  <c r="H985" i="3" s="1"/>
  <c r="G986" i="3"/>
  <c r="H986" i="3" s="1"/>
  <c r="G987" i="3"/>
  <c r="H987" i="3" s="1"/>
  <c r="G988" i="3"/>
  <c r="H988" i="3" s="1"/>
  <c r="G989" i="3"/>
  <c r="H989" i="3" s="1"/>
  <c r="G990" i="3"/>
  <c r="H990" i="3" s="1"/>
  <c r="G991" i="3"/>
  <c r="H991" i="3" s="1"/>
  <c r="G992" i="3"/>
  <c r="H992" i="3" s="1"/>
  <c r="G993" i="3"/>
  <c r="H993" i="3" s="1"/>
  <c r="G994" i="3"/>
  <c r="H994" i="3" s="1"/>
  <c r="G995" i="3"/>
  <c r="H995" i="3" s="1"/>
  <c r="G996" i="3"/>
  <c r="H996" i="3" s="1"/>
  <c r="G997" i="3"/>
  <c r="H997" i="3" s="1"/>
  <c r="G998" i="3"/>
  <c r="G999" i="3"/>
  <c r="H999" i="3" s="1"/>
  <c r="G1000" i="3"/>
  <c r="H1000" i="3" s="1"/>
  <c r="G1001" i="3"/>
  <c r="H1001" i="3" s="1"/>
  <c r="G1002" i="3"/>
  <c r="H1002" i="3" s="1"/>
  <c r="G1003" i="3"/>
  <c r="H1003" i="3" s="1"/>
  <c r="G1004" i="3"/>
  <c r="H1004" i="3" s="1"/>
  <c r="G1005" i="3"/>
  <c r="H1005" i="3" s="1"/>
  <c r="G1006" i="3"/>
  <c r="H1006" i="3" s="1"/>
  <c r="G1007" i="3"/>
  <c r="H1007" i="3" s="1"/>
  <c r="G1008" i="3"/>
  <c r="H1008" i="3" s="1"/>
  <c r="G1009" i="3"/>
  <c r="H1009" i="3" s="1"/>
  <c r="G1010" i="3"/>
  <c r="H1010" i="3" s="1"/>
  <c r="G1011" i="3"/>
  <c r="H1011" i="3" s="1"/>
  <c r="G1012" i="3"/>
  <c r="H1012" i="3" s="1"/>
  <c r="G1013" i="3"/>
  <c r="H1013" i="3" s="1"/>
  <c r="G1014" i="3"/>
  <c r="H1014" i="3" s="1"/>
  <c r="G1015" i="3"/>
  <c r="H1015" i="3" s="1"/>
  <c r="G1016" i="3"/>
  <c r="H1016" i="3" s="1"/>
  <c r="G1017" i="3"/>
  <c r="H1017" i="3" s="1"/>
  <c r="G1018" i="3"/>
  <c r="H1018" i="3" s="1"/>
  <c r="G1019" i="3"/>
  <c r="H1019" i="3" s="1"/>
  <c r="G1020" i="3"/>
  <c r="G1021" i="3"/>
  <c r="H1021" i="3" s="1"/>
  <c r="G1022" i="3"/>
  <c r="G1023" i="3"/>
  <c r="H1023" i="3" s="1"/>
  <c r="G1024" i="3"/>
  <c r="H1024" i="3" s="1"/>
  <c r="G1025" i="3"/>
  <c r="H1025" i="3" s="1"/>
  <c r="G1026" i="3"/>
  <c r="H1026" i="3" s="1"/>
  <c r="G1027" i="3"/>
  <c r="H1027" i="3" s="1"/>
  <c r="G1028" i="3"/>
  <c r="H1028" i="3" s="1"/>
  <c r="G1029" i="3"/>
  <c r="H1029" i="3" s="1"/>
  <c r="G1030" i="3"/>
  <c r="G1031" i="3"/>
  <c r="H1031" i="3" s="1"/>
  <c r="G1032" i="3"/>
  <c r="G1033" i="3"/>
  <c r="H1033" i="3" s="1"/>
  <c r="G1034" i="3"/>
  <c r="H1034" i="3" s="1"/>
  <c r="G1035" i="3"/>
  <c r="H1035" i="3" s="1"/>
  <c r="G1036" i="3"/>
  <c r="H1036" i="3" s="1"/>
  <c r="G1037" i="3"/>
  <c r="H1037" i="3" s="1"/>
  <c r="G1038" i="3"/>
  <c r="H1038" i="3" s="1"/>
  <c r="G1039" i="3"/>
  <c r="H1039" i="3" s="1"/>
  <c r="G1040" i="3"/>
  <c r="H1040" i="3" s="1"/>
  <c r="G1041" i="3"/>
  <c r="H1041" i="3" s="1"/>
  <c r="G1042" i="3"/>
  <c r="H1042" i="3" s="1"/>
  <c r="G1043" i="3"/>
  <c r="H1043" i="3" s="1"/>
  <c r="G1044" i="3"/>
  <c r="H1044" i="3" s="1"/>
  <c r="G1045" i="3"/>
  <c r="H1045" i="3" s="1"/>
  <c r="G1046" i="3"/>
  <c r="H1046" i="3" s="1"/>
  <c r="G1047" i="3"/>
  <c r="H1047" i="3" s="1"/>
  <c r="G1048" i="3"/>
  <c r="H1048" i="3" s="1"/>
  <c r="G1049" i="3"/>
  <c r="H1049" i="3" s="1"/>
  <c r="G1050" i="3"/>
  <c r="H1050" i="3" s="1"/>
  <c r="G1051" i="3"/>
  <c r="H1051" i="3" s="1"/>
  <c r="G1052" i="3"/>
  <c r="H1052" i="3" s="1"/>
  <c r="G1053" i="3"/>
  <c r="G1054" i="3"/>
  <c r="G1055" i="3"/>
  <c r="H1055" i="3" s="1"/>
  <c r="G1056" i="3"/>
  <c r="H1056" i="3" s="1"/>
  <c r="G1057" i="3"/>
  <c r="H1057" i="3" s="1"/>
  <c r="G1058" i="3"/>
  <c r="H1058" i="3" s="1"/>
  <c r="G1059" i="3"/>
  <c r="H1059" i="3" s="1"/>
  <c r="G1060" i="3"/>
  <c r="H1060" i="3" s="1"/>
  <c r="G1061" i="3"/>
  <c r="H1061" i="3" s="1"/>
  <c r="G1062" i="3"/>
  <c r="H1062" i="3" s="1"/>
  <c r="G1063" i="3"/>
  <c r="H1063" i="3" s="1"/>
  <c r="G1064" i="3"/>
  <c r="H1064" i="3" s="1"/>
  <c r="G1065" i="3"/>
  <c r="H1065" i="3" s="1"/>
  <c r="G1066" i="3"/>
  <c r="G1067" i="3"/>
  <c r="H1067" i="3" s="1"/>
  <c r="G1068" i="3"/>
  <c r="H1068" i="3" s="1"/>
  <c r="G1069" i="3"/>
  <c r="H1069" i="3" s="1"/>
  <c r="G1070" i="3"/>
  <c r="G1071" i="3"/>
  <c r="H1071" i="3" s="1"/>
  <c r="G1072" i="3"/>
  <c r="H1072" i="3" s="1"/>
  <c r="G1073" i="3"/>
  <c r="H1073" i="3" s="1"/>
  <c r="G1074" i="3"/>
  <c r="H1074" i="3" s="1"/>
  <c r="G1075" i="3"/>
  <c r="H1075" i="3" s="1"/>
  <c r="G1076" i="3"/>
  <c r="H1076" i="3" s="1"/>
  <c r="G1077" i="3"/>
  <c r="H1077" i="3" s="1"/>
  <c r="G1078" i="3"/>
  <c r="H1078" i="3" s="1"/>
  <c r="G1079" i="3"/>
  <c r="H1079" i="3" s="1"/>
  <c r="G1080" i="3"/>
  <c r="G1081" i="3"/>
  <c r="H1081" i="3" s="1"/>
  <c r="G1082" i="3"/>
  <c r="G1083" i="3"/>
  <c r="H1083" i="3" s="1"/>
  <c r="G1084" i="3"/>
  <c r="H1084" i="3" s="1"/>
  <c r="G1085" i="3"/>
  <c r="H1085" i="3" s="1"/>
  <c r="G1086" i="3"/>
  <c r="H1086" i="3" s="1"/>
  <c r="G1087" i="3"/>
  <c r="H1087" i="3" s="1"/>
  <c r="G1088" i="3"/>
  <c r="H1088" i="3" s="1"/>
  <c r="G1089" i="3"/>
  <c r="H1089" i="3" s="1"/>
  <c r="G1090" i="3"/>
  <c r="G1091" i="3"/>
  <c r="H1091" i="3" s="1"/>
  <c r="G1092" i="3"/>
  <c r="H1092" i="3" s="1"/>
  <c r="G1093" i="3"/>
  <c r="H1093" i="3" s="1"/>
  <c r="G1094" i="3"/>
  <c r="H1094" i="3" s="1"/>
  <c r="G1095" i="3"/>
  <c r="H1095" i="3" s="1"/>
  <c r="G1096" i="3"/>
  <c r="H1096" i="3" s="1"/>
  <c r="G1097" i="3"/>
  <c r="H1097" i="3" s="1"/>
  <c r="G1098" i="3"/>
  <c r="H1098" i="3" s="1"/>
  <c r="G1099" i="3"/>
  <c r="H1099" i="3" s="1"/>
  <c r="G1100" i="3"/>
  <c r="H1100" i="3" s="1"/>
  <c r="G1101" i="3"/>
  <c r="H1101" i="3" s="1"/>
  <c r="G1102" i="3"/>
  <c r="H1102" i="3" s="1"/>
  <c r="G1103" i="3"/>
  <c r="H1103" i="3" s="1"/>
  <c r="G1104" i="3"/>
  <c r="H1104" i="3" s="1"/>
  <c r="G1105" i="3"/>
  <c r="G1106" i="3"/>
  <c r="G1107" i="3"/>
  <c r="H1107" i="3" s="1"/>
  <c r="G1108" i="3"/>
  <c r="H1108" i="3" s="1"/>
  <c r="G1109" i="3"/>
  <c r="H1109" i="3" s="1"/>
  <c r="G1110" i="3"/>
  <c r="H1110" i="3" s="1"/>
  <c r="G1111" i="3"/>
  <c r="H1111" i="3" s="1"/>
  <c r="G1112" i="3"/>
  <c r="H1112" i="3" s="1"/>
  <c r="G1113" i="3"/>
  <c r="H1113" i="3" s="1"/>
  <c r="G1114" i="3"/>
  <c r="H1114" i="3" s="1"/>
  <c r="G1115" i="3"/>
  <c r="H1115" i="3" s="1"/>
  <c r="G1116" i="3"/>
  <c r="H1116" i="3" s="1"/>
  <c r="G1117" i="3"/>
  <c r="G1118" i="3"/>
  <c r="H1118" i="3" s="1"/>
  <c r="G1119" i="3"/>
  <c r="H1119" i="3" s="1"/>
  <c r="G1120" i="3"/>
  <c r="H1120" i="3" s="1"/>
  <c r="G1121" i="3"/>
  <c r="H1121" i="3" s="1"/>
  <c r="G1122" i="3"/>
  <c r="H1122" i="3" s="1"/>
  <c r="G1123" i="3"/>
  <c r="H1123" i="3" s="1"/>
  <c r="G1124" i="3"/>
  <c r="H1124" i="3" s="1"/>
  <c r="G1125" i="3"/>
  <c r="H1125" i="3" s="1"/>
  <c r="G1126" i="3"/>
  <c r="G1127" i="3"/>
  <c r="H1127" i="3" s="1"/>
  <c r="G1128" i="3"/>
  <c r="H1128" i="3" s="1"/>
  <c r="G1129" i="3"/>
  <c r="H1129" i="3" s="1"/>
  <c r="G1130" i="3"/>
  <c r="G1131" i="3"/>
  <c r="H1131" i="3" s="1"/>
  <c r="G1132" i="3"/>
  <c r="H1132" i="3" s="1"/>
  <c r="G1133" i="3"/>
  <c r="H1133" i="3" s="1"/>
  <c r="G1134" i="3"/>
  <c r="H1134" i="3" s="1"/>
  <c r="G1135" i="3"/>
  <c r="H1135" i="3" s="1"/>
  <c r="G1136" i="3"/>
  <c r="H1136" i="3" s="1"/>
  <c r="G1137" i="3"/>
  <c r="H1137" i="3" s="1"/>
  <c r="G1138" i="3"/>
  <c r="G1139" i="3"/>
  <c r="H1139" i="3" s="1"/>
  <c r="G1140" i="3"/>
  <c r="H1140" i="3" s="1"/>
  <c r="G1141" i="3"/>
  <c r="H1141" i="3" s="1"/>
  <c r="G1142" i="3"/>
  <c r="H1142" i="3" s="1"/>
  <c r="G1143" i="3"/>
  <c r="H1143" i="3" s="1"/>
  <c r="G1144" i="3"/>
  <c r="H1144" i="3" s="1"/>
  <c r="G1145" i="3"/>
  <c r="H1145" i="3" s="1"/>
  <c r="G1146" i="3"/>
  <c r="H1146" i="3" s="1"/>
  <c r="G1147" i="3"/>
  <c r="H1147" i="3" s="1"/>
  <c r="G1148" i="3"/>
  <c r="H1148" i="3" s="1"/>
  <c r="G1149" i="3"/>
  <c r="H1149" i="3" s="1"/>
  <c r="G1150" i="3"/>
  <c r="H1150" i="3" s="1"/>
  <c r="G1151" i="3"/>
  <c r="H1151" i="3" s="1"/>
  <c r="G1152" i="3"/>
  <c r="G1153" i="3"/>
  <c r="H1153" i="3" s="1"/>
  <c r="G1154" i="3"/>
  <c r="G1155" i="3"/>
  <c r="H1155" i="3" s="1"/>
  <c r="G1156" i="3"/>
  <c r="H1156" i="3" s="1"/>
  <c r="G1157" i="3"/>
  <c r="H1157" i="3" s="1"/>
  <c r="G1158" i="3"/>
  <c r="H1158" i="3" s="1"/>
  <c r="G1159" i="3"/>
  <c r="H1159" i="3" s="1"/>
  <c r="G1160" i="3"/>
  <c r="H1160" i="3" s="1"/>
  <c r="G1161" i="3"/>
  <c r="G1162" i="3"/>
  <c r="H1162" i="3" s="1"/>
  <c r="G1163" i="3"/>
  <c r="H1163" i="3" s="1"/>
  <c r="G1164" i="3"/>
  <c r="G1165" i="3"/>
  <c r="H1165" i="3" s="1"/>
  <c r="G1166" i="3"/>
  <c r="H1166" i="3" s="1"/>
  <c r="G1167" i="3"/>
  <c r="H1167" i="3" s="1"/>
  <c r="G1168" i="3"/>
  <c r="H1168" i="3" s="1"/>
  <c r="G1169" i="3"/>
  <c r="H1169" i="3" s="1"/>
  <c r="G1170" i="3"/>
  <c r="H1170" i="3" s="1"/>
  <c r="G1171" i="3"/>
  <c r="H1171" i="3" s="1"/>
  <c r="G1172" i="3"/>
  <c r="H1172" i="3" s="1"/>
  <c r="G1173" i="3"/>
  <c r="H1173" i="3" s="1"/>
  <c r="G1174" i="3"/>
  <c r="H1174" i="3" s="1"/>
  <c r="G1175" i="3"/>
  <c r="H1175" i="3" s="1"/>
  <c r="G1176" i="3"/>
  <c r="H1176" i="3" s="1"/>
  <c r="G1177" i="3"/>
  <c r="H1177" i="3" s="1"/>
  <c r="G1178" i="3"/>
  <c r="G1179" i="3"/>
  <c r="H1179" i="3" s="1"/>
  <c r="G1180" i="3"/>
  <c r="H1180" i="3" s="1"/>
  <c r="G1181" i="3"/>
  <c r="H1181" i="3" s="1"/>
  <c r="G1182" i="3"/>
  <c r="H1182" i="3" s="1"/>
  <c r="G1183" i="3"/>
  <c r="H1183" i="3" s="1"/>
  <c r="G1184" i="3"/>
  <c r="H1184" i="3" s="1"/>
  <c r="G1185" i="3"/>
  <c r="H1185" i="3" s="1"/>
  <c r="G1186" i="3"/>
  <c r="G1187" i="3"/>
  <c r="G1188" i="3"/>
  <c r="H1188" i="3" s="1"/>
  <c r="G1189" i="3"/>
  <c r="G1190" i="3"/>
  <c r="H1190" i="3" s="1"/>
  <c r="G1191" i="3"/>
  <c r="H1191" i="3" s="1"/>
  <c r="G1192" i="3"/>
  <c r="H1192" i="3" s="1"/>
  <c r="G1193" i="3"/>
  <c r="H1193" i="3" s="1"/>
  <c r="G1194" i="3"/>
  <c r="H1194" i="3" s="1"/>
  <c r="G1195" i="3"/>
  <c r="H1195" i="3" s="1"/>
  <c r="G1196" i="3"/>
  <c r="H1196" i="3" s="1"/>
  <c r="G1197" i="3"/>
  <c r="H1197" i="3" s="1"/>
  <c r="G1198" i="3"/>
  <c r="H1198" i="3" s="1"/>
  <c r="G1199" i="3"/>
  <c r="H1199" i="3" s="1"/>
  <c r="G1200" i="3"/>
  <c r="H1200" i="3" s="1"/>
  <c r="G1201" i="3"/>
  <c r="H1201" i="3" s="1"/>
  <c r="G1202" i="3"/>
  <c r="G1203" i="3"/>
  <c r="H1203" i="3" s="1"/>
  <c r="G1204" i="3"/>
  <c r="H1204" i="3" s="1"/>
  <c r="G1205" i="3"/>
  <c r="H1205" i="3" s="1"/>
  <c r="G1206" i="3"/>
  <c r="H1206" i="3" s="1"/>
  <c r="G1207" i="3"/>
  <c r="H1207" i="3" s="1"/>
  <c r="G1208" i="3"/>
  <c r="H1208" i="3" s="1"/>
  <c r="G1209" i="3"/>
  <c r="H1209" i="3" s="1"/>
  <c r="G1210" i="3"/>
  <c r="H1210" i="3" s="1"/>
  <c r="G1211" i="3"/>
  <c r="H1211" i="3" s="1"/>
  <c r="G1212" i="3"/>
  <c r="H1212" i="3" s="1"/>
  <c r="G1213" i="3"/>
  <c r="H1213" i="3" s="1"/>
  <c r="G1214" i="3"/>
  <c r="H1214" i="3" s="1"/>
  <c r="G1215" i="3"/>
  <c r="H1215" i="3" s="1"/>
  <c r="G1216" i="3"/>
  <c r="H1216" i="3" s="1"/>
  <c r="G1217" i="3"/>
  <c r="H1217" i="3" s="1"/>
  <c r="G1218" i="3"/>
  <c r="H1218" i="3" s="1"/>
  <c r="G1219" i="3"/>
  <c r="H1219" i="3" s="1"/>
  <c r="G1220" i="3"/>
  <c r="H1220" i="3" s="1"/>
  <c r="G1221" i="3"/>
  <c r="G1222" i="3"/>
  <c r="G1223" i="3"/>
  <c r="G1224" i="3"/>
  <c r="H1224" i="3" s="1"/>
  <c r="G1225" i="3"/>
  <c r="G1226" i="3"/>
  <c r="G1227" i="3"/>
  <c r="H1227" i="3" s="1"/>
  <c r="G1228" i="3"/>
  <c r="H1228" i="3" s="1"/>
  <c r="G1229" i="3"/>
  <c r="H1229" i="3" s="1"/>
  <c r="G1230" i="3"/>
  <c r="H1230" i="3" s="1"/>
  <c r="G1231" i="3"/>
  <c r="H1231" i="3" s="1"/>
  <c r="G1232" i="3"/>
  <c r="H1232" i="3" s="1"/>
  <c r="G1233" i="3"/>
  <c r="H1233" i="3" s="1"/>
  <c r="G1234" i="3"/>
  <c r="H1234" i="3" s="1"/>
  <c r="G1235" i="3"/>
  <c r="H1235" i="3" s="1"/>
  <c r="G1236" i="3"/>
  <c r="H1236" i="3" s="1"/>
  <c r="G1237" i="3"/>
  <c r="H1237" i="3" s="1"/>
  <c r="G1238" i="3"/>
  <c r="H1238" i="3" s="1"/>
  <c r="G1239" i="3"/>
  <c r="H1239" i="3" s="1"/>
  <c r="G1240" i="3"/>
  <c r="H1240" i="3" s="1"/>
  <c r="G1241" i="3"/>
  <c r="H1241" i="3" s="1"/>
  <c r="G1242" i="3"/>
  <c r="H1242" i="3" s="1"/>
  <c r="G1243" i="3"/>
  <c r="H1243" i="3" s="1"/>
  <c r="G1244" i="3"/>
  <c r="H1244" i="3" s="1"/>
  <c r="G1245" i="3"/>
  <c r="H1245" i="3" s="1"/>
  <c r="G1246" i="3"/>
  <c r="H1246" i="3" s="1"/>
  <c r="G1247" i="3"/>
  <c r="H1247" i="3" s="1"/>
  <c r="G1248" i="3"/>
  <c r="G1249" i="3"/>
  <c r="H1249" i="3" s="1"/>
  <c r="G1250" i="3"/>
  <c r="G1251" i="3"/>
  <c r="H1251" i="3" s="1"/>
  <c r="G1252" i="3"/>
  <c r="H1252" i="3" s="1"/>
  <c r="G1253" i="3"/>
  <c r="H1253" i="3" s="1"/>
  <c r="G1254" i="3"/>
  <c r="H1254" i="3" s="1"/>
  <c r="G1255" i="3"/>
  <c r="H1255" i="3" s="1"/>
  <c r="G1256" i="3"/>
  <c r="H1256" i="3" s="1"/>
  <c r="G1257" i="3"/>
  <c r="H1257" i="3" s="1"/>
  <c r="G1258" i="3"/>
  <c r="H1258" i="3" s="1"/>
  <c r="G1259" i="3"/>
  <c r="H1259" i="3" s="1"/>
  <c r="G1260" i="3"/>
  <c r="H1260" i="3" s="1"/>
  <c r="G1261" i="3"/>
  <c r="H1261" i="3" s="1"/>
  <c r="G1262" i="3"/>
  <c r="H1262" i="3" s="1"/>
  <c r="G1263" i="3"/>
  <c r="H1263" i="3" s="1"/>
  <c r="G1264" i="3"/>
  <c r="H1264" i="3" s="1"/>
  <c r="G1265" i="3"/>
  <c r="H1265" i="3" s="1"/>
  <c r="G1266" i="3"/>
  <c r="H1266" i="3" s="1"/>
  <c r="G1267" i="3"/>
  <c r="H1267" i="3" s="1"/>
  <c r="G1268" i="3"/>
  <c r="H1268" i="3" s="1"/>
  <c r="G1269" i="3"/>
  <c r="H1269" i="3" s="1"/>
  <c r="G1270" i="3"/>
  <c r="H1270" i="3" s="1"/>
  <c r="G1271" i="3"/>
  <c r="H1271" i="3" s="1"/>
  <c r="G1272" i="3"/>
  <c r="H1272" i="3" s="1"/>
  <c r="G1273" i="3"/>
  <c r="H1273" i="3" s="1"/>
  <c r="G1274" i="3"/>
  <c r="G1275" i="3"/>
  <c r="H1275" i="3" s="1"/>
  <c r="G1276" i="3"/>
  <c r="H1276" i="3" s="1"/>
  <c r="G1277" i="3"/>
  <c r="H1277" i="3" s="1"/>
  <c r="G1278" i="3"/>
  <c r="H1278" i="3" s="1"/>
  <c r="G1279" i="3"/>
  <c r="H1279" i="3" s="1"/>
  <c r="G1280" i="3"/>
  <c r="H1280" i="3" s="1"/>
  <c r="G1281" i="3"/>
  <c r="G1282" i="3"/>
  <c r="H1282" i="3" s="1"/>
  <c r="G1283" i="3"/>
  <c r="H1283" i="3" s="1"/>
  <c r="G1284" i="3"/>
  <c r="H1284" i="3" s="1"/>
  <c r="G1285" i="3"/>
  <c r="H1285" i="3" s="1"/>
  <c r="G1286" i="3"/>
  <c r="H1286" i="3" s="1"/>
  <c r="G1287" i="3"/>
  <c r="H1287" i="3" s="1"/>
  <c r="G1288" i="3"/>
  <c r="H1288" i="3" s="1"/>
  <c r="G1289" i="3"/>
  <c r="H1289" i="3" s="1"/>
  <c r="G1290" i="3"/>
  <c r="H1290" i="3" s="1"/>
  <c r="G1291" i="3"/>
  <c r="H1291" i="3" s="1"/>
  <c r="G1292" i="3"/>
  <c r="H1292" i="3" s="1"/>
  <c r="G1293" i="3"/>
  <c r="H1293" i="3" s="1"/>
  <c r="G1294" i="3"/>
  <c r="G1295" i="3"/>
  <c r="H1295" i="3" s="1"/>
  <c r="G1296" i="3"/>
  <c r="G1297" i="3"/>
  <c r="H1297" i="3" s="1"/>
  <c r="G1298" i="3"/>
  <c r="G1299" i="3"/>
  <c r="H1299" i="3" s="1"/>
  <c r="G1300" i="3"/>
  <c r="H1300" i="3" s="1"/>
  <c r="G1301" i="3"/>
  <c r="H1301" i="3" s="1"/>
  <c r="G1302" i="3"/>
  <c r="H1302" i="3" s="1"/>
  <c r="G1303" i="3"/>
  <c r="H1303" i="3" s="1"/>
  <c r="G1304" i="3"/>
  <c r="H1304" i="3" s="1"/>
  <c r="G1305" i="3"/>
  <c r="H1305" i="3" s="1"/>
  <c r="G1306" i="3"/>
  <c r="H1306" i="3" s="1"/>
  <c r="G1307" i="3"/>
  <c r="H1307" i="3" s="1"/>
  <c r="G1308" i="3"/>
  <c r="H1308" i="3" s="1"/>
  <c r="G1309" i="3"/>
  <c r="H1309" i="3" s="1"/>
  <c r="G1310" i="3"/>
  <c r="H1310" i="3" s="1"/>
  <c r="G1311" i="3"/>
  <c r="H1311" i="3" s="1"/>
  <c r="G1312" i="3"/>
  <c r="H1312" i="3" s="1"/>
  <c r="G1313" i="3"/>
  <c r="H1313" i="3" s="1"/>
  <c r="G1314" i="3"/>
  <c r="H1314" i="3" s="1"/>
  <c r="G1315" i="3"/>
  <c r="H1315" i="3" s="1"/>
  <c r="G1316" i="3"/>
  <c r="H1316" i="3" s="1"/>
  <c r="G1317" i="3"/>
  <c r="H1317" i="3" s="1"/>
  <c r="G1318" i="3"/>
  <c r="H1318" i="3" s="1"/>
  <c r="G1319" i="3"/>
  <c r="H1319" i="3" s="1"/>
  <c r="G1320" i="3"/>
  <c r="H1320" i="3" s="1"/>
  <c r="G1321" i="3"/>
  <c r="H1321" i="3" s="1"/>
  <c r="G1322" i="3"/>
  <c r="G1323" i="3"/>
  <c r="H1323" i="3" s="1"/>
  <c r="G1324" i="3"/>
  <c r="H1324" i="3" s="1"/>
  <c r="G1325" i="3"/>
  <c r="H1325" i="3" s="1"/>
  <c r="G1326" i="3"/>
  <c r="H1326" i="3" s="1"/>
  <c r="G1327" i="3"/>
  <c r="H1327" i="3" s="1"/>
  <c r="G1328" i="3"/>
  <c r="H1328" i="3" s="1"/>
  <c r="G1329" i="3"/>
  <c r="H1329" i="3" s="1"/>
  <c r="G1330" i="3"/>
  <c r="H1330" i="3" s="1"/>
  <c r="G1331" i="3"/>
  <c r="G1332" i="3"/>
  <c r="H1332" i="3" s="1"/>
  <c r="G1333" i="3"/>
  <c r="G1334" i="3"/>
  <c r="H1334" i="3" s="1"/>
  <c r="G1335" i="3"/>
  <c r="H1335" i="3" s="1"/>
  <c r="G1336" i="3"/>
  <c r="H1336" i="3" s="1"/>
  <c r="G1337" i="3"/>
  <c r="H1337" i="3" s="1"/>
  <c r="G1338" i="3"/>
  <c r="H1338" i="3" s="1"/>
  <c r="G1339" i="3"/>
  <c r="H1339" i="3" s="1"/>
  <c r="G1340" i="3"/>
  <c r="H1340" i="3" s="1"/>
  <c r="G1341" i="3"/>
  <c r="H1341" i="3" s="1"/>
  <c r="G1342" i="3"/>
  <c r="H1342" i="3" s="1"/>
  <c r="G1343" i="3"/>
  <c r="H1343" i="3" s="1"/>
  <c r="G1344" i="3"/>
  <c r="H1344" i="3" s="1"/>
  <c r="G1345" i="3"/>
  <c r="H1345" i="3" s="1"/>
  <c r="G1346" i="3"/>
  <c r="G1347" i="3"/>
  <c r="H1347" i="3" s="1"/>
  <c r="G1348" i="3"/>
  <c r="H1348" i="3" s="1"/>
  <c r="G1349" i="3"/>
  <c r="H1349" i="3" s="1"/>
  <c r="G1350" i="3"/>
  <c r="H1350" i="3" s="1"/>
  <c r="G1351" i="3"/>
  <c r="H1351" i="3" s="1"/>
  <c r="G1352" i="3"/>
  <c r="H1352" i="3" s="1"/>
  <c r="G1353" i="3"/>
  <c r="H1353" i="3" s="1"/>
  <c r="G1354" i="3"/>
  <c r="H1354" i="3" s="1"/>
  <c r="G1355" i="3"/>
  <c r="H1355" i="3" s="1"/>
  <c r="G1356" i="3"/>
  <c r="H1356" i="3" s="1"/>
  <c r="G1357" i="3"/>
  <c r="H1357" i="3" s="1"/>
  <c r="G1358" i="3"/>
  <c r="H1358" i="3" s="1"/>
  <c r="G1359" i="3"/>
  <c r="H1359" i="3" s="1"/>
  <c r="G1360" i="3"/>
  <c r="H1360" i="3" s="1"/>
  <c r="G1361" i="3"/>
  <c r="H1361" i="3" s="1"/>
  <c r="G1362" i="3"/>
  <c r="H1362" i="3" s="1"/>
  <c r="G1363" i="3"/>
  <c r="H1363" i="3" s="1"/>
  <c r="G1364" i="3"/>
  <c r="H1364" i="3" s="1"/>
  <c r="G1365" i="3"/>
  <c r="H1365" i="3" s="1"/>
  <c r="G1366" i="3"/>
  <c r="H1366" i="3" s="1"/>
  <c r="G1367" i="3"/>
  <c r="H1367" i="3" s="1"/>
  <c r="G1368" i="3"/>
  <c r="H1368" i="3" s="1"/>
  <c r="G1369" i="3"/>
  <c r="H1369" i="3" s="1"/>
  <c r="G1370" i="3"/>
  <c r="G1371" i="3"/>
  <c r="H1371" i="3" s="1"/>
  <c r="G1372" i="3"/>
  <c r="H1372" i="3" s="1"/>
  <c r="G1373" i="3"/>
  <c r="H1373" i="3" s="1"/>
  <c r="G1374" i="3"/>
  <c r="H1374" i="3" s="1"/>
  <c r="G1375" i="3"/>
  <c r="G1376" i="3"/>
  <c r="H1376" i="3" s="1"/>
  <c r="G1377" i="3"/>
  <c r="H1377" i="3" s="1"/>
  <c r="G1378" i="3"/>
  <c r="H1378" i="3" s="1"/>
  <c r="G1379" i="3"/>
  <c r="H1379" i="3" s="1"/>
  <c r="G1380" i="3"/>
  <c r="H1380" i="3" s="1"/>
  <c r="G1381" i="3"/>
  <c r="H1381" i="3" s="1"/>
  <c r="G1382" i="3"/>
  <c r="H1382" i="3" s="1"/>
  <c r="G1383" i="3"/>
  <c r="H1383" i="3" s="1"/>
  <c r="G1384" i="3"/>
  <c r="H1384" i="3" s="1"/>
  <c r="G1385" i="3"/>
  <c r="H1385" i="3" s="1"/>
  <c r="G1386" i="3"/>
  <c r="H1386" i="3" s="1"/>
  <c r="G1387" i="3"/>
  <c r="H1387" i="3" s="1"/>
  <c r="G1388" i="3"/>
  <c r="H1388" i="3" s="1"/>
  <c r="G1389" i="3"/>
  <c r="H1389" i="3" s="1"/>
  <c r="G1390" i="3"/>
  <c r="G1391" i="3"/>
  <c r="H1391" i="3" s="1"/>
  <c r="G1392" i="3"/>
  <c r="H1392" i="3" s="1"/>
  <c r="G1393" i="3"/>
  <c r="H1393" i="3" s="1"/>
  <c r="G1394" i="3"/>
  <c r="G1395" i="3"/>
  <c r="H1395" i="3" s="1"/>
  <c r="G1396" i="3"/>
  <c r="H1396" i="3" s="1"/>
  <c r="G1397" i="3"/>
  <c r="H1397" i="3" s="1"/>
  <c r="G1398" i="3"/>
  <c r="H1398" i="3" s="1"/>
  <c r="G1399" i="3"/>
  <c r="H1399" i="3" s="1"/>
  <c r="G1400" i="3"/>
  <c r="H1400" i="3" s="1"/>
  <c r="G1401" i="3"/>
  <c r="H1401" i="3" s="1"/>
  <c r="G1402" i="3"/>
  <c r="H1402" i="3" s="1"/>
  <c r="G1403" i="3"/>
  <c r="H1403" i="3" s="1"/>
  <c r="G1404" i="3"/>
  <c r="H1404" i="3" s="1"/>
  <c r="G1405" i="3"/>
  <c r="H1405" i="3" s="1"/>
  <c r="G1406" i="3"/>
  <c r="H1406" i="3" s="1"/>
  <c r="G1407" i="3"/>
  <c r="H1407" i="3" s="1"/>
  <c r="G1408" i="3"/>
  <c r="H1408" i="3" s="1"/>
  <c r="G1409" i="3"/>
  <c r="H1409" i="3" s="1"/>
  <c r="G1410" i="3"/>
  <c r="H1410" i="3" s="1"/>
  <c r="G1411" i="3"/>
  <c r="H1411" i="3" s="1"/>
  <c r="G1412" i="3"/>
  <c r="H1412" i="3" s="1"/>
  <c r="G1413" i="3"/>
  <c r="H1413" i="3" s="1"/>
  <c r="G1414" i="3"/>
  <c r="H1414" i="3" s="1"/>
  <c r="G1415" i="3"/>
  <c r="H1415" i="3" s="1"/>
  <c r="G1416" i="3"/>
  <c r="H1416" i="3" s="1"/>
  <c r="G1417" i="3"/>
  <c r="H1417" i="3" s="1"/>
  <c r="G1418" i="3"/>
  <c r="G1419" i="3"/>
  <c r="H1419" i="3" s="1"/>
  <c r="G1420" i="3"/>
  <c r="H1420" i="3" s="1"/>
  <c r="G1421" i="3"/>
  <c r="H1421" i="3" s="1"/>
  <c r="G1422" i="3"/>
  <c r="H1422" i="3" s="1"/>
  <c r="G1423" i="3"/>
  <c r="H1423" i="3" s="1"/>
  <c r="G1424" i="3"/>
  <c r="H1424" i="3" s="1"/>
  <c r="G1425" i="3"/>
  <c r="H1425" i="3" s="1"/>
  <c r="G1426" i="3"/>
  <c r="H1426" i="3" s="1"/>
  <c r="G1427" i="3"/>
  <c r="H1427" i="3" s="1"/>
  <c r="G1428" i="3"/>
  <c r="H1428" i="3" s="1"/>
  <c r="G1429" i="3"/>
  <c r="H1429" i="3" s="1"/>
  <c r="G1430" i="3"/>
  <c r="H1430" i="3" s="1"/>
  <c r="G1431" i="3"/>
  <c r="H1431" i="3" s="1"/>
  <c r="G1432" i="3"/>
  <c r="H1432" i="3" s="1"/>
  <c r="G1433" i="3"/>
  <c r="H1433" i="3" s="1"/>
  <c r="G1434" i="3"/>
  <c r="H1434" i="3" s="1"/>
  <c r="G1435" i="3"/>
  <c r="H1435" i="3" s="1"/>
  <c r="G1436" i="3"/>
  <c r="H1436" i="3" s="1"/>
  <c r="G1437" i="3"/>
  <c r="H1437" i="3" s="1"/>
  <c r="G1438" i="3"/>
  <c r="H1438" i="3" s="1"/>
  <c r="G1439" i="3"/>
  <c r="H1439" i="3" s="1"/>
  <c r="G1440" i="3"/>
  <c r="G1441" i="3"/>
  <c r="H1441" i="3" s="1"/>
  <c r="G1442" i="3"/>
  <c r="G1443" i="3"/>
  <c r="H1443" i="3" s="1"/>
  <c r="G1444" i="3"/>
  <c r="H1444" i="3" s="1"/>
  <c r="G1445" i="3"/>
  <c r="H1445" i="3" s="1"/>
  <c r="G1446" i="3"/>
  <c r="H1446" i="3" s="1"/>
  <c r="G1447" i="3"/>
  <c r="H1447" i="3" s="1"/>
  <c r="G1448" i="3"/>
  <c r="H1448" i="3" s="1"/>
  <c r="G1449" i="3"/>
  <c r="H1449" i="3" s="1"/>
  <c r="G1450" i="3"/>
  <c r="H1450" i="3" s="1"/>
  <c r="G1451" i="3"/>
  <c r="H1451" i="3" s="1"/>
  <c r="G1452" i="3"/>
  <c r="H1452" i="3" s="1"/>
  <c r="G1453" i="3"/>
  <c r="H1453" i="3" s="1"/>
  <c r="G1454" i="3"/>
  <c r="H1454" i="3" s="1"/>
  <c r="G1455" i="3"/>
  <c r="H1455" i="3" s="1"/>
  <c r="G1456" i="3"/>
  <c r="H1456" i="3" s="1"/>
  <c r="G1457" i="3"/>
  <c r="H1457" i="3" s="1"/>
  <c r="G1458" i="3"/>
  <c r="H1458" i="3" s="1"/>
  <c r="G1459" i="3"/>
  <c r="H1459" i="3" s="1"/>
  <c r="G1460" i="3"/>
  <c r="H1460" i="3" s="1"/>
  <c r="G1461" i="3"/>
  <c r="H1461" i="3" s="1"/>
  <c r="G1462" i="3"/>
  <c r="H1462" i="3" s="1"/>
  <c r="G1463" i="3"/>
  <c r="H1463" i="3" s="1"/>
  <c r="G1464" i="3"/>
  <c r="H1464" i="3" s="1"/>
  <c r="G1465" i="3"/>
  <c r="H1465" i="3" s="1"/>
  <c r="G1466" i="3"/>
  <c r="G1467" i="3"/>
  <c r="H1467" i="3" s="1"/>
  <c r="G1468" i="3"/>
  <c r="H1468" i="3" s="1"/>
  <c r="G1469" i="3"/>
  <c r="H1469" i="3" s="1"/>
  <c r="G1470" i="3"/>
  <c r="H1470" i="3" s="1"/>
  <c r="G1471" i="3"/>
  <c r="H1471" i="3" s="1"/>
  <c r="G1472" i="3"/>
  <c r="H1472" i="3" s="1"/>
  <c r="G1473" i="3"/>
  <c r="H1473" i="3" s="1"/>
  <c r="G1474" i="3"/>
  <c r="H1474" i="3" s="1"/>
  <c r="G1475" i="3"/>
  <c r="H1475" i="3" s="1"/>
  <c r="G1476" i="3"/>
  <c r="H1476" i="3" s="1"/>
  <c r="G1477" i="3"/>
  <c r="H1477" i="3" s="1"/>
  <c r="G1478" i="3"/>
  <c r="H1478" i="3" s="1"/>
  <c r="G1479" i="3"/>
  <c r="H1479" i="3" s="1"/>
  <c r="G1480" i="3"/>
  <c r="H1480" i="3" s="1"/>
  <c r="G1481" i="3"/>
  <c r="H1481" i="3" s="1"/>
  <c r="G1482" i="3"/>
  <c r="H1482" i="3" s="1"/>
  <c r="G1483" i="3"/>
  <c r="H1483" i="3" s="1"/>
  <c r="G1484" i="3"/>
  <c r="H1484" i="3" s="1"/>
  <c r="G1485" i="3"/>
  <c r="H1485" i="3" s="1"/>
  <c r="G1486" i="3"/>
  <c r="H1486" i="3" s="1"/>
  <c r="G1487" i="3"/>
  <c r="H1487" i="3" s="1"/>
  <c r="G1488" i="3"/>
  <c r="H1488" i="3" s="1"/>
  <c r="G1489" i="3"/>
  <c r="H1489" i="3" s="1"/>
  <c r="G1490" i="3"/>
  <c r="G1491" i="3"/>
  <c r="H1491" i="3" s="1"/>
  <c r="G1492" i="3"/>
  <c r="H1492" i="3" s="1"/>
  <c r="G1493" i="3"/>
  <c r="H1493" i="3" s="1"/>
  <c r="G1494" i="3"/>
  <c r="H1494" i="3" s="1"/>
  <c r="G1495" i="3"/>
  <c r="H1495" i="3" s="1"/>
  <c r="G1496" i="3"/>
  <c r="H1496" i="3" s="1"/>
  <c r="G1497" i="3"/>
  <c r="H1497" i="3" s="1"/>
  <c r="G1498" i="3"/>
  <c r="H1498" i="3" s="1"/>
  <c r="G1499" i="3"/>
  <c r="G1500" i="3"/>
  <c r="G1501" i="3"/>
  <c r="H1501" i="3" s="1"/>
  <c r="G1502" i="3"/>
  <c r="H1502" i="3" s="1"/>
  <c r="G1503" i="3"/>
  <c r="H1503" i="3" s="1"/>
  <c r="G1504" i="3"/>
  <c r="H1504" i="3" s="1"/>
  <c r="G1505" i="3"/>
  <c r="H1505" i="3" s="1"/>
  <c r="G1506" i="3"/>
  <c r="H1506" i="3" s="1"/>
  <c r="G1507" i="3"/>
  <c r="H1507" i="3" s="1"/>
  <c r="G1508" i="3"/>
  <c r="H1508" i="3" s="1"/>
  <c r="G1509" i="3"/>
  <c r="H1509" i="3" s="1"/>
  <c r="G1510" i="3"/>
  <c r="H1510" i="3" s="1"/>
  <c r="G1511" i="3"/>
  <c r="H1511" i="3" s="1"/>
  <c r="G1512" i="3"/>
  <c r="H1512" i="3" s="1"/>
  <c r="G1513" i="3"/>
  <c r="H1513" i="3" s="1"/>
  <c r="G1514" i="3"/>
  <c r="G1515" i="3"/>
  <c r="H1515" i="3" s="1"/>
  <c r="G1516" i="3"/>
  <c r="H1516" i="3" s="1"/>
  <c r="G1517" i="3"/>
  <c r="H1517" i="3" s="1"/>
  <c r="G1518" i="3"/>
  <c r="H1518" i="3" s="1"/>
  <c r="G1519" i="3"/>
  <c r="H1519" i="3" s="1"/>
  <c r="G1520" i="3"/>
  <c r="H1520" i="3" s="1"/>
  <c r="G1521" i="3"/>
  <c r="H1521" i="3" s="1"/>
  <c r="G1522" i="3"/>
  <c r="H1522" i="3" s="1"/>
  <c r="G1523" i="3"/>
  <c r="H1523" i="3" s="1"/>
  <c r="G1524" i="3"/>
  <c r="H1524" i="3" s="1"/>
  <c r="G1525" i="3"/>
  <c r="H1525" i="3" s="1"/>
  <c r="G1526" i="3"/>
  <c r="H1526" i="3" s="1"/>
  <c r="G1527" i="3"/>
  <c r="H1527" i="3" s="1"/>
  <c r="G1528" i="3"/>
  <c r="H1528" i="3" s="1"/>
  <c r="G1529" i="3"/>
  <c r="H1529" i="3" s="1"/>
  <c r="G1530" i="3"/>
  <c r="H1530" i="3" s="1"/>
  <c r="G1531" i="3"/>
  <c r="H1531" i="3" s="1"/>
  <c r="G1532" i="3"/>
  <c r="H1532" i="3" s="1"/>
  <c r="G1533" i="3"/>
  <c r="H1533" i="3" s="1"/>
  <c r="G1534" i="3"/>
  <c r="H1534" i="3" s="1"/>
  <c r="G1535" i="3"/>
  <c r="H1535" i="3" s="1"/>
  <c r="G1536" i="3"/>
  <c r="H1536" i="3" s="1"/>
  <c r="G1537" i="3"/>
  <c r="G1538" i="3"/>
  <c r="H1538" i="3" s="1"/>
  <c r="G1539" i="3"/>
  <c r="H1539" i="3" s="1"/>
  <c r="G1540" i="3"/>
  <c r="H1540" i="3" s="1"/>
  <c r="G1541" i="3"/>
  <c r="H1541" i="3" s="1"/>
  <c r="G1542" i="3"/>
  <c r="H1542" i="3" s="1"/>
  <c r="G1543" i="3"/>
  <c r="H1543" i="3" s="1"/>
  <c r="G1544" i="3"/>
  <c r="H1544" i="3" s="1"/>
  <c r="G1545" i="3"/>
  <c r="H1545" i="3" s="1"/>
  <c r="G1546" i="3"/>
  <c r="H1546" i="3" s="1"/>
  <c r="G1547" i="3"/>
  <c r="H1547" i="3" s="1"/>
  <c r="G1548" i="3"/>
  <c r="H1548" i="3" s="1"/>
  <c r="G1549" i="3"/>
  <c r="H1549" i="3" s="1"/>
  <c r="G1550" i="3"/>
  <c r="H1550" i="3" s="1"/>
  <c r="G1551" i="3"/>
  <c r="H1551" i="3" s="1"/>
  <c r="G1552" i="3"/>
  <c r="H1552" i="3" s="1"/>
  <c r="G1553" i="3"/>
  <c r="H1553" i="3" s="1"/>
  <c r="G1554" i="3"/>
  <c r="H1554" i="3" s="1"/>
  <c r="G1555" i="3"/>
  <c r="H1555" i="3" s="1"/>
  <c r="G1556" i="3"/>
  <c r="H1556" i="3" s="1"/>
  <c r="G1557" i="3"/>
  <c r="H1557" i="3" s="1"/>
  <c r="G1558" i="3"/>
  <c r="H1558" i="3" s="1"/>
  <c r="G1559" i="3"/>
  <c r="H1559" i="3" s="1"/>
  <c r="G1560" i="3"/>
  <c r="H1560" i="3" s="1"/>
  <c r="G1561" i="3"/>
  <c r="H1561" i="3" s="1"/>
  <c r="G1562" i="3"/>
  <c r="G1563" i="3"/>
  <c r="H1563" i="3" s="1"/>
  <c r="G1564" i="3"/>
  <c r="H1564" i="3" s="1"/>
  <c r="G1565" i="3"/>
  <c r="H1565" i="3" s="1"/>
  <c r="G1566" i="3"/>
  <c r="H1566" i="3" s="1"/>
  <c r="G1567" i="3"/>
  <c r="H1567" i="3" s="1"/>
  <c r="G1568" i="3"/>
  <c r="H1568" i="3" s="1"/>
  <c r="G1569" i="3"/>
  <c r="H1569" i="3" s="1"/>
  <c r="G1570" i="3"/>
  <c r="H1570" i="3" s="1"/>
  <c r="G1571" i="3"/>
  <c r="H1571" i="3" s="1"/>
  <c r="G1572" i="3"/>
  <c r="H1572" i="3" s="1"/>
  <c r="G1573" i="3"/>
  <c r="H1573" i="3" s="1"/>
  <c r="G1574" i="3"/>
  <c r="H1574" i="3" s="1"/>
  <c r="G1575" i="3"/>
  <c r="H1575" i="3" s="1"/>
  <c r="G1576" i="3"/>
  <c r="H1576" i="3" s="1"/>
  <c r="G1577" i="3"/>
  <c r="H1577" i="3" s="1"/>
  <c r="G1578" i="3"/>
  <c r="H1578" i="3" s="1"/>
  <c r="G1579" i="3"/>
  <c r="H1579" i="3" s="1"/>
  <c r="G1580" i="3"/>
  <c r="H1580" i="3" s="1"/>
  <c r="G1581" i="3"/>
  <c r="H1581" i="3" s="1"/>
  <c r="G1582" i="3"/>
  <c r="G1583" i="3"/>
  <c r="H1583" i="3" s="1"/>
  <c r="G1584" i="3"/>
  <c r="H1584" i="3" s="1"/>
  <c r="G1585" i="3"/>
  <c r="H1585" i="3" s="1"/>
  <c r="G1586" i="3"/>
  <c r="G1587" i="3"/>
  <c r="H1587" i="3" s="1"/>
  <c r="G1588" i="3"/>
  <c r="H1588" i="3" s="1"/>
  <c r="G1589" i="3"/>
  <c r="H1589" i="3" s="1"/>
  <c r="G1590" i="3"/>
  <c r="H1590" i="3" s="1"/>
  <c r="G1591" i="3"/>
  <c r="H1591" i="3" s="1"/>
  <c r="G1592" i="3"/>
  <c r="H1592" i="3" s="1"/>
  <c r="G1593" i="3"/>
  <c r="H1593" i="3" s="1"/>
  <c r="G1594" i="3"/>
  <c r="H1594" i="3" s="1"/>
  <c r="G1595" i="3"/>
  <c r="H1595" i="3" s="1"/>
  <c r="G1596" i="3"/>
  <c r="H1596" i="3" s="1"/>
  <c r="G1597" i="3"/>
  <c r="H1597" i="3" s="1"/>
  <c r="G1598" i="3"/>
  <c r="H1598" i="3" s="1"/>
  <c r="G1599" i="3"/>
  <c r="H1599" i="3" s="1"/>
  <c r="G1600" i="3"/>
  <c r="H1600" i="3" s="1"/>
  <c r="G1601" i="3"/>
  <c r="H1601" i="3" s="1"/>
  <c r="G1602" i="3"/>
  <c r="H1602" i="3" s="1"/>
  <c r="G1603" i="3"/>
  <c r="H1603" i="3" s="1"/>
  <c r="G1604" i="3"/>
  <c r="H1604" i="3" s="1"/>
  <c r="G1605" i="3"/>
  <c r="H1605" i="3" s="1"/>
  <c r="G1606" i="3"/>
  <c r="H1606" i="3" s="1"/>
  <c r="G1607" i="3"/>
  <c r="H1607" i="3" s="1"/>
  <c r="G1608" i="3"/>
  <c r="H1608" i="3" s="1"/>
  <c r="G1609" i="3"/>
  <c r="H1609" i="3" s="1"/>
  <c r="G1610" i="3"/>
  <c r="G1611" i="3"/>
  <c r="H1611" i="3" s="1"/>
  <c r="G1612" i="3"/>
  <c r="H1612" i="3" s="1"/>
  <c r="G1613" i="3"/>
  <c r="H1613" i="3" s="1"/>
  <c r="G1614" i="3"/>
  <c r="H1614" i="3" s="1"/>
  <c r="G1615" i="3"/>
  <c r="H1615" i="3" s="1"/>
  <c r="G1616" i="3"/>
  <c r="H1616" i="3" s="1"/>
  <c r="G1617" i="3"/>
  <c r="H1617" i="3" s="1"/>
  <c r="G1618" i="3"/>
  <c r="H1618" i="3" s="1"/>
  <c r="G1619" i="3"/>
  <c r="H1619" i="3" s="1"/>
  <c r="G1620" i="3"/>
  <c r="H1620" i="3" s="1"/>
  <c r="G1621" i="3"/>
  <c r="H1621" i="3" s="1"/>
  <c r="G1622" i="3"/>
  <c r="H1622" i="3" s="1"/>
  <c r="G1623" i="3"/>
  <c r="H1623" i="3" s="1"/>
  <c r="G1624" i="3"/>
  <c r="H1624" i="3" s="1"/>
  <c r="G1625" i="3"/>
  <c r="H1625" i="3" s="1"/>
  <c r="G1626" i="3"/>
  <c r="H1626" i="3" s="1"/>
  <c r="G1627" i="3"/>
  <c r="H1627" i="3" s="1"/>
  <c r="G1628" i="3"/>
  <c r="H1628" i="3" s="1"/>
  <c r="G1629" i="3"/>
  <c r="H1629" i="3" s="1"/>
  <c r="G1630" i="3"/>
  <c r="H1630" i="3" s="1"/>
  <c r="G1631" i="3"/>
  <c r="H1631" i="3" s="1"/>
  <c r="G1632" i="3"/>
  <c r="G1633" i="3"/>
  <c r="H1633" i="3" s="1"/>
  <c r="G1634" i="3"/>
  <c r="G1635" i="3"/>
  <c r="H1635" i="3" s="1"/>
  <c r="G1636" i="3"/>
  <c r="H1636" i="3" s="1"/>
  <c r="G1637" i="3"/>
  <c r="H1637" i="3" s="1"/>
  <c r="G1638" i="3"/>
  <c r="H1638" i="3" s="1"/>
  <c r="G1639" i="3"/>
  <c r="H1639" i="3" s="1"/>
  <c r="G1640" i="3"/>
  <c r="H1640" i="3" s="1"/>
  <c r="G1641" i="3"/>
  <c r="H1641" i="3" s="1"/>
  <c r="G1642" i="3"/>
  <c r="G1643" i="3"/>
  <c r="H1643" i="3" s="1"/>
  <c r="G1644" i="3"/>
  <c r="H1644" i="3" s="1"/>
  <c r="G1645" i="3"/>
  <c r="H1645" i="3" s="1"/>
  <c r="G1646" i="3"/>
  <c r="H1646" i="3" s="1"/>
  <c r="G1647" i="3"/>
  <c r="H1647" i="3" s="1"/>
  <c r="G1648" i="3"/>
  <c r="H1648" i="3" s="1"/>
  <c r="G1649" i="3"/>
  <c r="H1649" i="3" s="1"/>
  <c r="G1650" i="3"/>
  <c r="H1650" i="3" s="1"/>
  <c r="G1651" i="3"/>
  <c r="H1651" i="3" s="1"/>
  <c r="G1652" i="3"/>
  <c r="H1652" i="3" s="1"/>
  <c r="G1653" i="3"/>
  <c r="H1653" i="3" s="1"/>
  <c r="G1654" i="3"/>
  <c r="H1654" i="3" s="1"/>
  <c r="G1655" i="3"/>
  <c r="H1655" i="3" s="1"/>
  <c r="G1656" i="3"/>
  <c r="H1656" i="3" s="1"/>
  <c r="G1657" i="3"/>
  <c r="H1657" i="3" s="1"/>
  <c r="G1658" i="3"/>
  <c r="G1659" i="3"/>
  <c r="H1659" i="3" s="1"/>
  <c r="G1660" i="3"/>
  <c r="H1660" i="3" s="1"/>
  <c r="G1661" i="3"/>
  <c r="H1661" i="3" s="1"/>
  <c r="G1662" i="3"/>
  <c r="H1662" i="3" s="1"/>
  <c r="G1663" i="3"/>
  <c r="H1663" i="3" s="1"/>
  <c r="G1664" i="3"/>
  <c r="H1664" i="3" s="1"/>
  <c r="G1665" i="3"/>
  <c r="H1665" i="3" s="1"/>
  <c r="G1666" i="3"/>
  <c r="H1666" i="3" s="1"/>
  <c r="G1667" i="3"/>
  <c r="H1667" i="3" s="1"/>
  <c r="G1668" i="3"/>
  <c r="H1668" i="3" s="1"/>
  <c r="G1669" i="3"/>
  <c r="H1669" i="3" s="1"/>
  <c r="G1670" i="3"/>
  <c r="H1670" i="3" s="1"/>
  <c r="G1671" i="3"/>
  <c r="H1671" i="3" s="1"/>
  <c r="G1672" i="3"/>
  <c r="H1672" i="3" s="1"/>
  <c r="G1673" i="3"/>
  <c r="H1673" i="3" s="1"/>
  <c r="G1674" i="3"/>
  <c r="H1674" i="3" s="1"/>
  <c r="G1675" i="3"/>
  <c r="H1675" i="3" s="1"/>
  <c r="G1676" i="3"/>
  <c r="H1676" i="3" s="1"/>
  <c r="G1677" i="3"/>
  <c r="H1677" i="3" s="1"/>
  <c r="G1678" i="3"/>
  <c r="H1678" i="3" s="1"/>
  <c r="G1679" i="3"/>
  <c r="H1679" i="3" s="1"/>
  <c r="G1680" i="3"/>
  <c r="H1680" i="3" s="1"/>
  <c r="G1681" i="3"/>
  <c r="H1681" i="3" s="1"/>
  <c r="G1682" i="3"/>
  <c r="G1683" i="3"/>
  <c r="H1683" i="3" s="1"/>
  <c r="G1684" i="3"/>
  <c r="H1684" i="3" s="1"/>
  <c r="G1685" i="3"/>
  <c r="H1685" i="3" s="1"/>
  <c r="G1686" i="3"/>
  <c r="H1686" i="3" s="1"/>
  <c r="G1687" i="3"/>
  <c r="H1687" i="3" s="1"/>
  <c r="G1688" i="3"/>
  <c r="H1688" i="3" s="1"/>
  <c r="G1689" i="3"/>
  <c r="H1689" i="3" s="1"/>
  <c r="G1690" i="3"/>
  <c r="G1691" i="3"/>
  <c r="H1691" i="3" s="1"/>
  <c r="G1692" i="3"/>
  <c r="H1692" i="3" s="1"/>
  <c r="G1693" i="3"/>
  <c r="H1693" i="3" s="1"/>
  <c r="G1694" i="3"/>
  <c r="H1694" i="3" s="1"/>
  <c r="G1695" i="3"/>
  <c r="H1695" i="3" s="1"/>
  <c r="G1696" i="3"/>
  <c r="H1696" i="3" s="1"/>
  <c r="G1697" i="3"/>
  <c r="H1697" i="3" s="1"/>
  <c r="G1698" i="3"/>
  <c r="H1698" i="3" s="1"/>
  <c r="G1699" i="3"/>
  <c r="H1699" i="3" s="1"/>
  <c r="G1700" i="3"/>
  <c r="H1700" i="3" s="1"/>
  <c r="G1701" i="3"/>
  <c r="H1701" i="3" s="1"/>
  <c r="G1702" i="3"/>
  <c r="H1702" i="3" s="1"/>
  <c r="G1703" i="3"/>
  <c r="H1703" i="3" s="1"/>
  <c r="G1704" i="3"/>
  <c r="H1704" i="3" s="1"/>
  <c r="G1705" i="3"/>
  <c r="H1705" i="3" s="1"/>
  <c r="G1706" i="3"/>
  <c r="H41" i="3"/>
  <c r="H761" i="3"/>
  <c r="H9" i="3"/>
  <c r="H10" i="3"/>
  <c r="H13" i="3"/>
  <c r="H14" i="3"/>
  <c r="H16" i="3"/>
  <c r="H22" i="3"/>
  <c r="H25" i="3"/>
  <c r="H26" i="3"/>
  <c r="H34" i="3"/>
  <c r="H37" i="3"/>
  <c r="H38" i="3"/>
  <c r="H46" i="3"/>
  <c r="H49" i="3"/>
  <c r="H50" i="3"/>
  <c r="H58" i="3"/>
  <c r="H59" i="3"/>
  <c r="H60" i="3"/>
  <c r="H61" i="3"/>
  <c r="H70" i="3"/>
  <c r="H73" i="3"/>
  <c r="H74" i="3"/>
  <c r="H76" i="3"/>
  <c r="H82" i="3"/>
  <c r="H85" i="3"/>
  <c r="H86" i="3"/>
  <c r="H94" i="3"/>
  <c r="H97" i="3"/>
  <c r="H105" i="3"/>
  <c r="H106" i="3"/>
  <c r="H108" i="3"/>
  <c r="H109" i="3"/>
  <c r="H110" i="3"/>
  <c r="H115" i="3"/>
  <c r="H118" i="3"/>
  <c r="H121" i="3"/>
  <c r="H130" i="3"/>
  <c r="H132" i="3"/>
  <c r="H133" i="3"/>
  <c r="H139" i="3"/>
  <c r="H142" i="3"/>
  <c r="H143" i="3"/>
  <c r="H145" i="3"/>
  <c r="H146" i="3"/>
  <c r="H154" i="3"/>
  <c r="H157" i="3"/>
  <c r="H158" i="3"/>
  <c r="H163" i="3"/>
  <c r="H165" i="3"/>
  <c r="H166" i="3"/>
  <c r="H168" i="3"/>
  <c r="H169" i="3"/>
  <c r="H178" i="3"/>
  <c r="H181" i="3"/>
  <c r="H182" i="3"/>
  <c r="H189" i="3"/>
  <c r="H190" i="3"/>
  <c r="H192" i="3"/>
  <c r="H193" i="3"/>
  <c r="H194" i="3"/>
  <c r="H196" i="3"/>
  <c r="H202" i="3"/>
  <c r="H205" i="3"/>
  <c r="H214" i="3"/>
  <c r="H217" i="3"/>
  <c r="H218" i="3"/>
  <c r="H226" i="3"/>
  <c r="H229" i="3"/>
  <c r="H230" i="3"/>
  <c r="H238" i="3"/>
  <c r="H241" i="3"/>
  <c r="H247" i="3"/>
  <c r="H250" i="3"/>
  <c r="H253" i="3"/>
  <c r="H254" i="3"/>
  <c r="H262" i="3"/>
  <c r="H264" i="3"/>
  <c r="H265" i="3"/>
  <c r="H274" i="3"/>
  <c r="H275" i="3"/>
  <c r="H277" i="3"/>
  <c r="H278" i="3"/>
  <c r="H286" i="3"/>
  <c r="H288" i="3"/>
  <c r="H289" i="3"/>
  <c r="H290" i="3"/>
  <c r="H298" i="3"/>
  <c r="H301" i="3"/>
  <c r="H304" i="3"/>
  <c r="H310" i="3"/>
  <c r="H312" i="3"/>
  <c r="H313" i="3"/>
  <c r="H321" i="3"/>
  <c r="H322" i="3"/>
  <c r="H325" i="3"/>
  <c r="H326" i="3"/>
  <c r="H334" i="3"/>
  <c r="H337" i="3"/>
  <c r="H346" i="3"/>
  <c r="H348" i="3"/>
  <c r="H349" i="3"/>
  <c r="H350" i="3"/>
  <c r="H352" i="3"/>
  <c r="H358" i="3"/>
  <c r="H360" i="3"/>
  <c r="H361" i="3"/>
  <c r="H370" i="3"/>
  <c r="H373" i="3"/>
  <c r="H382" i="3"/>
  <c r="H385" i="3"/>
  <c r="H386" i="3"/>
  <c r="H394" i="3"/>
  <c r="H396" i="3"/>
  <c r="H397" i="3"/>
  <c r="H400" i="3"/>
  <c r="H406" i="3"/>
  <c r="H407" i="3"/>
  <c r="H409" i="3"/>
  <c r="H410" i="3"/>
  <c r="H418" i="3"/>
  <c r="H421" i="3"/>
  <c r="H422" i="3"/>
  <c r="H429" i="3"/>
  <c r="H430" i="3"/>
  <c r="H433" i="3"/>
  <c r="H439" i="3"/>
  <c r="H442" i="3"/>
  <c r="H444" i="3"/>
  <c r="H445" i="3"/>
  <c r="H446" i="3"/>
  <c r="H453" i="3"/>
  <c r="H454" i="3"/>
  <c r="H457" i="3"/>
  <c r="H465" i="3"/>
  <c r="H466" i="3"/>
  <c r="H469" i="3"/>
  <c r="H470" i="3"/>
  <c r="H478" i="3"/>
  <c r="H481" i="3"/>
  <c r="H490" i="3"/>
  <c r="H491" i="3"/>
  <c r="H493" i="3"/>
  <c r="H496" i="3"/>
  <c r="H499" i="3"/>
  <c r="H502" i="3"/>
  <c r="H505" i="3"/>
  <c r="H506" i="3"/>
  <c r="H514" i="3"/>
  <c r="H517" i="3"/>
  <c r="H526" i="3"/>
  <c r="H529" i="3"/>
  <c r="H530" i="3"/>
  <c r="H537" i="3"/>
  <c r="H538" i="3"/>
  <c r="H540" i="3"/>
  <c r="H541" i="3"/>
  <c r="H544" i="3"/>
  <c r="H550" i="3"/>
  <c r="H553" i="3"/>
  <c r="H559" i="3"/>
  <c r="H562" i="3"/>
  <c r="H564" i="3"/>
  <c r="H565" i="3"/>
  <c r="H566" i="3"/>
  <c r="H574" i="3"/>
  <c r="H577" i="3"/>
  <c r="H586" i="3"/>
  <c r="H589" i="3"/>
  <c r="H590" i="3"/>
  <c r="H592" i="3"/>
  <c r="H597" i="3"/>
  <c r="H598" i="3"/>
  <c r="H601" i="3"/>
  <c r="H610" i="3"/>
  <c r="H612" i="3"/>
  <c r="H613" i="3"/>
  <c r="H622" i="3"/>
  <c r="H634" i="3"/>
  <c r="H638" i="3"/>
  <c r="H646" i="3"/>
  <c r="H650" i="3"/>
  <c r="H658" i="3"/>
  <c r="H673" i="3"/>
  <c r="H674" i="3"/>
  <c r="H682" i="3"/>
  <c r="H684" i="3"/>
  <c r="H691" i="3"/>
  <c r="H697" i="3"/>
  <c r="H698" i="3"/>
  <c r="H708" i="3"/>
  <c r="H718" i="3"/>
  <c r="H720" i="3"/>
  <c r="H724" i="3"/>
  <c r="H729" i="3"/>
  <c r="H730" i="3"/>
  <c r="H734" i="3"/>
  <c r="H742" i="3"/>
  <c r="H756" i="3"/>
  <c r="H757" i="3"/>
  <c r="H758" i="3"/>
  <c r="H766" i="3"/>
  <c r="H774" i="3"/>
  <c r="H780" i="3"/>
  <c r="H781" i="3"/>
  <c r="H782" i="3"/>
  <c r="H802" i="3"/>
  <c r="H814" i="3"/>
  <c r="H818" i="3"/>
  <c r="H826" i="3"/>
  <c r="H827" i="3"/>
  <c r="H828" i="3"/>
  <c r="H829" i="3"/>
  <c r="H842" i="3"/>
  <c r="H850" i="3"/>
  <c r="H852" i="3"/>
  <c r="H862" i="3"/>
  <c r="H866" i="3"/>
  <c r="H868" i="3"/>
  <c r="H886" i="3"/>
  <c r="H898" i="3"/>
  <c r="H902" i="3"/>
  <c r="H910" i="3"/>
  <c r="H911" i="3"/>
  <c r="H913" i="3"/>
  <c r="H926" i="3"/>
  <c r="H934" i="3"/>
  <c r="H946" i="3"/>
  <c r="H950" i="3"/>
  <c r="H958" i="3"/>
  <c r="H961" i="3"/>
  <c r="H970" i="3"/>
  <c r="H974" i="3"/>
  <c r="H981" i="3"/>
  <c r="H982" i="3"/>
  <c r="H998" i="3"/>
  <c r="H1020" i="3"/>
  <c r="H1022" i="3"/>
  <c r="H1030" i="3"/>
  <c r="H1032" i="3"/>
  <c r="H1053" i="3"/>
  <c r="H1054" i="3"/>
  <c r="H1066" i="3"/>
  <c r="H1070" i="3"/>
  <c r="H1080" i="3"/>
  <c r="H1082" i="3"/>
  <c r="H1090" i="3"/>
  <c r="H1105" i="3"/>
  <c r="H1106" i="3"/>
  <c r="H1117" i="3"/>
  <c r="H1126" i="3"/>
  <c r="H1130" i="3"/>
  <c r="H1138" i="3"/>
  <c r="H1152" i="3"/>
  <c r="H1154" i="3"/>
  <c r="H1161" i="3"/>
  <c r="H1164" i="3"/>
  <c r="H1178" i="3"/>
  <c r="H1186" i="3"/>
  <c r="H1187" i="3"/>
  <c r="H1189" i="3"/>
  <c r="H1202" i="3"/>
  <c r="H1221" i="3"/>
  <c r="H1222" i="3"/>
  <c r="H1223" i="3"/>
  <c r="H1225" i="3"/>
  <c r="H1226" i="3"/>
  <c r="H1248" i="3"/>
  <c r="H1250" i="3"/>
  <c r="H1274" i="3"/>
  <c r="H1281" i="3"/>
  <c r="H1294" i="3"/>
  <c r="H1296" i="3"/>
  <c r="H1298" i="3"/>
  <c r="H1322" i="3"/>
  <c r="H1331" i="3"/>
  <c r="H1333" i="3"/>
  <c r="H1346" i="3"/>
  <c r="H1370" i="3"/>
  <c r="H1375" i="3"/>
  <c r="H1390" i="3"/>
  <c r="H1394" i="3"/>
  <c r="H1418" i="3"/>
  <c r="H1440" i="3"/>
  <c r="H1442" i="3"/>
  <c r="H1466" i="3"/>
  <c r="H1490" i="3"/>
  <c r="H1499" i="3"/>
  <c r="H1500" i="3"/>
  <c r="H1514" i="3"/>
  <c r="H1537" i="3"/>
  <c r="H1562" i="3"/>
  <c r="H1582" i="3"/>
  <c r="H1586" i="3"/>
  <c r="H1610" i="3"/>
  <c r="H1632" i="3"/>
  <c r="H1634" i="3"/>
  <c r="H1642" i="3"/>
  <c r="H1658" i="3"/>
  <c r="H1682" i="3"/>
  <c r="H1690" i="3"/>
  <c r="H1706" i="3"/>
  <c r="G1707" i="3"/>
  <c r="H1707" i="3" s="1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7" i="111"/>
  <c r="B6" i="111"/>
  <c r="B8" i="111" s="1"/>
  <c r="B29" i="1"/>
  <c r="E29" i="1" s="1" a="1"/>
  <c r="E29" i="1" s="1"/>
  <c r="E1" i="115"/>
  <c r="B11" i="111"/>
  <c r="E44" i="1"/>
  <c r="B43" i="1"/>
  <c r="E43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N1021" i="3" l="1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39" i="1"/>
  <c r="F44" i="1"/>
  <c r="G44" i="1" s="1"/>
  <c r="B10" i="111"/>
  <c r="B12" i="111" s="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M4" i="115" l="1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N47" i="115" l="1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8" i="111"/>
  <c r="O51" i="115" l="1"/>
  <c r="O50" i="115"/>
  <c r="B34" i="1" l="1"/>
  <c r="B18" i="1"/>
  <c r="B19" i="1" s="1"/>
  <c r="B17" i="1" l="1"/>
  <c r="B3" i="1"/>
  <c r="B4" i="1" l="1"/>
  <c r="C4" i="111" s="1"/>
  <c r="B4" i="220"/>
  <c r="C2" i="220"/>
  <c r="B9" i="220"/>
  <c r="B22" i="1"/>
  <c r="B5" i="1"/>
  <c r="C5" i="111" s="1"/>
  <c r="C9" i="220" l="1"/>
  <c r="C29" i="1"/>
  <c r="C6" i="111"/>
  <c r="H9" i="220" l="1"/>
  <c r="I9" i="220"/>
  <c r="G9" i="220"/>
  <c r="F9" i="220"/>
  <c r="D9" i="220"/>
  <c r="E9" i="220"/>
  <c r="G2" i="224" l="1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B7" i="1" l="1"/>
  <c r="B8" i="1" l="1"/>
  <c r="B9" i="1" l="1"/>
  <c r="E40" i="1" s="1"/>
  <c r="C7" i="111"/>
  <c r="C27" i="1"/>
  <c r="C25" i="1" l="1"/>
  <c r="C39" i="1"/>
  <c r="E39" i="1"/>
  <c r="C40" i="1"/>
  <c r="B122" i="220" l="1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E88" i="220" l="1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B118" i="220" l="1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D136" i="220" l="1"/>
  <c r="D134" i="220"/>
  <c r="D169" i="220"/>
  <c r="D123" i="220"/>
  <c r="D133" i="220"/>
  <c r="D153" i="220"/>
  <c r="D165" i="220"/>
  <c r="D128" i="220"/>
  <c r="D181" i="220" l="1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P49" i="115" l="1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2" i="1"/>
  <c r="B31" i="1"/>
  <c r="N64" i="3" l="1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O196" i="3" l="1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K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K1659" i="3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K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K6" i="3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K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K891" i="3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K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K1531" i="3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K239" i="3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K1680" i="3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K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K790" i="3" l="1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K597" i="3" l="1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K1707" i="3" l="1"/>
  <c r="K1708" i="3" s="1"/>
  <c r="B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<sst xmlns="http://schemas.openxmlformats.org/spreadsheetml/2006/main" count="1070" uniqueCount="906">
  <si>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</si>
  <si>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</si>
  <si>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</si>
  <si>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</si>
  <si>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</si>
  <si>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</si>
  <si>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</si>
  <si>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</si>
  <si>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</si>
  <si>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</si>
  <si>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</si>
  <si>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</si>
  <si>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</si>
  <si>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</si>
  <si>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</si>
  <si>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</si>
  <si>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</si>
  <si>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</si>
  <si>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</si>
  <si>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</si>
  <si>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</si>
  <si>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</si>
  <si>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</si>
  <si>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</si>
  <si>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</si>
  <si>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</si>
  <si>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</si>
  <si>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</si>
  <si>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</si>
  <si>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</si>
  <si>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</si>
  <si>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</si>
  <si>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</si>
  <si>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</si>
  <si>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</si>
  <si>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</si>
  <si>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</si>
  <si>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</si>
  <si>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</si>
  <si>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</si>
  <si>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</si>
  <si>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</si>
  <si>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</si>
  <si>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</si>
  <si>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</si>
  <si>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</si>
  <si>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</si>
  <si>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</si>
  <si>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</si>
  <si>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</si>
  <si>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</si>
  <si>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</si>
  <si>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</si>
  <si>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</si>
  <si>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</si>
  <si>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</si>
  <si>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</si>
  <si>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</si>
  <si>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</si>
  <si>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</si>
  <si>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</si>
  <si>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</si>
  <si>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</si>
  <si>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</si>
  <si>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</si>
  <si>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</si>
  <si>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</si>
  <si>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</si>
  <si>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</si>
  <si>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</si>
  <si>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</si>
  <si>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</si>
  <si>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</si>
  <si>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</si>
  <si>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</si>
  <si>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</si>
  <si>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</si>
  <si>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</si>
  <si>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</si>
  <si>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</si>
  <si>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</si>
  <si>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</si>
  <si>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</si>
  <si>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</si>
  <si>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</si>
  <si>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</si>
  <si>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</si>
  <si>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</si>
  <si>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</si>
  <si>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</si>
  <si>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</si>
  <si>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</si>
  <si>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</si>
  <si>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</si>
  <si>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</si>
  <si>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</si>
  <si>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</si>
  <si>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</si>
  <si>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</si>
  <si>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</si>
  <si>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</si>
  <si>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</si>
  <si>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</si>
  <si>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</si>
  <si>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</si>
  <si>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</si>
  <si>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</si>
  <si>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</si>
  <si>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</si>
  <si>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</si>
  <si>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</si>
  <si>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</si>
  <si>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</si>
  <si>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</si>
  <si>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</si>
  <si>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</si>
  <si>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</si>
  <si>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</si>
  <si>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</si>
  <si>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</si>
  <si>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</si>
  <si>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</si>
  <si>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</si>
  <si>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</si>
  <si>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</si>
  <si>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</si>
  <si>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</si>
  <si>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</si>
  <si>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</si>
  <si>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</si>
  <si>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</si>
  <si>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</si>
  <si>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</si>
  <si>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</si>
  <si>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</si>
  <si>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</si>
  <si>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</si>
  <si>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</si>
  <si>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</si>
  <si>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</si>
  <si>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</si>
  <si>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</si>
  <si>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</si>
  <si>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</si>
  <si>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</si>
  <si>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</si>
  <si>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</si>
  <si>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</si>
  <si>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</si>
  <si>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</si>
  <si>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</si>
  <si>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</si>
  <si>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</si>
  <si>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</si>
  <si>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</si>
  <si>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</si>
  <si>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</si>
  <si>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</si>
  <si>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</si>
  <si>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</si>
  <si>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</si>
  <si>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</si>
  <si>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</si>
  <si>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</si>
  <si>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</si>
  <si>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</si>
  <si>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</si>
  <si>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</si>
  <si>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</si>
  <si>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</si>
  <si>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</si>
  <si>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</si>
  <si>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</si>
  <si>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</si>
  <si>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</si>
  <si>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</si>
  <si>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</si>
  <si>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</si>
  <si>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</si>
  <si>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</si>
  <si>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</si>
  <si>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</si>
  <si>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</si>
  <si>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</si>
  <si>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</si>
  <si>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</si>
  <si>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</si>
  <si>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</si>
  <si>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</si>
  <si>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</si>
  <si>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</si>
  <si>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</si>
  <si>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</si>
  <si>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</si>
  <si>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</si>
  <si>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</si>
  <si>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</si>
  <si>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</si>
  <si>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</si>
  <si>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</si>
  <si>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</si>
  <si>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</si>
  <si>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</si>
  <si>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</si>
  <si>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</si>
  <si>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</si>
  <si>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</si>
  <si>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</si>
  <si>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</si>
  <si>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</si>
  <si>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</si>
  <si>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</si>
  <si>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</si>
  <si>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</si>
  <si>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</si>
  <si>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</si>
  <si>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</si>
  <si>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</si>
  <si>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</si>
  <si>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</si>
  <si>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</si>
  <si>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</si>
  <si>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</si>
  <si>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</si>
  <si>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</si>
  <si>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</si>
  <si>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</si>
  <si>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</si>
  <si>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</si>
  <si>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</si>
  <si>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</si>
  <si>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</si>
  <si>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</si>
  <si>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</si>
  <si>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</si>
  <si>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</si>
  <si>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</si>
  <si>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</si>
  <si>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</si>
  <si>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</si>
  <si>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</si>
  <si>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</si>
  <si>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</si>
  <si>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</si>
  <si>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</si>
  <si>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</si>
  <si>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</si>
  <si>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</si>
  <si>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</si>
  <si>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</si>
  <si>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</si>
  <si>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</si>
  <si>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</si>
  <si>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</si>
  <si>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</si>
  <si>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</si>
  <si>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</si>
  <si>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</si>
  <si>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</si>
  <si>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</si>
  <si>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</si>
  <si>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</si>
  <si>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</si>
  <si>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</si>
  <si>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</si>
  <si>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</si>
  <si>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</si>
  <si>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</si>
  <si>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</si>
  <si>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</si>
  <si>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</si>
  <si>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</si>
  <si>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</si>
  <si>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</si>
  <si>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</si>
  <si>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</si>
  <si>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</si>
  <si>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</si>
  <si>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</si>
  <si>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</si>
  <si>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</si>
  <si>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t>FLRW Distance Moduli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</si>
  <si>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</si>
  <si>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</si>
  <si>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</si>
  <si>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</si>
  <si>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</si>
  <si>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</si>
  <si>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</si>
  <si>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</si>
  <si>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</si>
  <si>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</si>
  <si>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</si>
  <si>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</si>
  <si>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</si>
  <si>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</si>
  <si>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</si>
  <si>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</si>
  <si>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</si>
  <si>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</si>
  <si>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Initial Tangent Velocity</t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</si>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</sst>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48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FF00FF"/>
      <color rgb="FFFF49FF"/>
      <color rgb="FF7E75EF"/>
      <color rgb="FF000000"/>
      <color rgb="FFE7C6C6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45449482401512E-2"/>
          <c:y val="2.2933193792821844E-2"/>
          <c:w val="0.88456849824198414"/>
          <c:h val="0.85004597648354319"/>
        </c:manualLayout>
      </c:layout>
      <c:scatterChart>
        <c:scatterStyle val="lineMarker"/>
        <c:varyColors val="0"/>
        <c:ser>
          <c:idx val="2"/>
          <c:order val="2"/>
          <c:tx>
            <c:v>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7-43DC-BFD6-5ECB1D69A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E6-4D58-B637-E6B206DDF043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 Distance Moduli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E6-4D58-B637-E6B206DDF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 Shift (Log(z))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/>
                  <a:t>μ</a:t>
                </a:r>
                <a:r>
                  <a:rPr lang="en-US"/>
                  <a:t>(mag)</a:t>
                </a:r>
              </a:p>
            </c:rich>
          </c:tx>
          <c:layout>
            <c:manualLayout>
              <c:xMode val="edge"/>
              <c:yMode val="edge"/>
              <c:x val="0"/>
              <c:y val="0.40225113270963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2863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5.5555555555555566E-3"/>
              <c:y val="0.26184000437445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 Distance Moduli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56811648543931"/>
          <c:y val="2.3067220764071156E-2"/>
          <c:w val="0.80790807399075115"/>
          <c:h val="0.83505103528725577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Universe is 90% Neutral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Redshift (z)</a:t>
                </a:r>
              </a:p>
            </c:rich>
          </c:tx>
          <c:layout>
            <c:manualLayout>
              <c:xMode val="edge"/>
              <c:yMode val="edge"/>
              <c:x val="0.47182852143482062"/>
              <c:y val="0.9294163750364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41480752405949"/>
          <c:y val="2.0938308906841566E-2"/>
          <c:w val="0.78991852580927402"/>
          <c:h val="0.8450204257020843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6512385170603676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722722159730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670412292213474"/>
          <c:y val="0.49575459317585302"/>
          <c:w val="0.2343339913951680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5910511186102"/>
          <c:y val="1.7300415573053368E-2"/>
          <c:w val="0.82171009873765777"/>
          <c:h val="0.828261154855643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Log(km s</a:t>
                </a:r>
                <a:r>
                  <a:rPr lang="en-US" baseline="30000">
                    <a:solidFill>
                      <a:schemeClr val="tx1"/>
                    </a:solidFill>
                  </a:rPr>
                  <a:t>-1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619126</xdr:colOff>
      <xdr:row>7</xdr:row>
      <xdr:rowOff>95249</xdr:rowOff>
    </xdr:from>
    <xdr:to>
      <xdr:col>12</xdr:col>
      <xdr:colOff>571500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433387</xdr:colOff>
      <xdr:row>1</xdr:row>
      <xdr:rowOff>204787</xdr:rowOff>
    </xdr:from>
    <xdr:to>
      <xdr:col>16</xdr:col>
      <xdr:colOff>23812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naldAirey\Downloads\Old%20Quadratically%20Expanding%20Space.xlsx" TargetMode="External"/><Relationship Id="rId1" Type="http://schemas.openxmlformats.org/officeDocument/2006/relationships/externalLinkPath" Target="/Users/DonaldAirey/Downloads/Old%20Quadratically%20Expanding%20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SNe Ia Data"/>
      <sheetName val="Binned SNe 1a Data"/>
      <sheetName val="SNe Ia Model"/>
      <sheetName val="Recombination"/>
      <sheetName val="Geometry"/>
      <sheetName val="Scale Factor"/>
      <sheetName val="BTFR Data"/>
      <sheetName val="Galaxy Cluster Data"/>
      <sheetName val="Galaxy Clusters"/>
      <sheetName val="Spiral Galaxies"/>
      <sheetName val="Milky Way"/>
      <sheetName val="NGC 0224"/>
      <sheetName val="NGC 0253"/>
      <sheetName val="NGC 0266"/>
      <sheetName val="NGC 0342"/>
      <sheetName val="NGC 0598"/>
      <sheetName val="NGC 0660"/>
      <sheetName val="NGC 0891"/>
      <sheetName val="NGC 1365"/>
      <sheetName val="NGC 1642"/>
      <sheetName val="NGC 1808"/>
      <sheetName val="NGC 2403"/>
      <sheetName val="NGC 2543"/>
      <sheetName val="NGC 2599"/>
      <sheetName val="NGC 2649"/>
      <sheetName val="NGC 2654"/>
      <sheetName val="NGC 2903"/>
      <sheetName val="NGC 2985"/>
      <sheetName val="NGC 3079"/>
      <sheetName val="NGC 3198"/>
      <sheetName val="NGC 3521"/>
      <sheetName val="NGC 3628"/>
      <sheetName val="NGC 3900"/>
      <sheetName val="NGC 3982"/>
      <sheetName val="NGC 4258"/>
      <sheetName val="NGC 4303"/>
      <sheetName val="NGC 4321"/>
      <sheetName val="NGC 4527"/>
      <sheetName val="NGC 4565"/>
      <sheetName val="NGC 4569"/>
      <sheetName val="NGC 4736"/>
      <sheetName val="NGC 4945"/>
      <sheetName val="NGC 5033"/>
      <sheetName val="NGC 5055"/>
      <sheetName val="NGC 5236"/>
      <sheetName val="NGC 5457"/>
      <sheetName val="NGC 5907"/>
      <sheetName val="NGC 6946"/>
      <sheetName val="NGC 7013"/>
      <sheetName val="UGC 03993"/>
      <sheetName val="De Vaucouleurs Deprojection"/>
    </sheetNames>
    <sheetDataSet>
      <sheetData sheetId="0">
        <row r="27">
          <cell r="B27">
            <v>266361708.74677199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"/>
  <sheetViews>
    <sheetView tabSelected="1"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322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1">
        <v>4.2808361458825299E+17</v>
      </c>
      <c r="C27" s="11">
        <f>Age/Gyr</f>
        <v>13.5654520750851</v>
      </c>
      <c r="F27" s="1"/>
    </row>
    <row r="28" spans="1:6" x14ac:dyDescent="0.25">
      <c r="A28" t="s">
        <v>300</v>
      </c>
      <c r="B28" s="1">
        <v>315402582.70629799</v>
      </c>
      <c r="C28" s="11"/>
      <c r="F28" s="1"/>
    </row>
    <row r="29" spans="1:6" x14ac:dyDescent="0.25">
      <c r="A29" t="s">
        <v>321</v>
      </c>
      <c r="B29" s="1">
        <f>InitialTangentVelocity*Age-UniverseAcceleration/2*Age^2</f>
        <v>1.3167736386275069E+26</v>
      </c>
      <c r="C29" s="2">
        <f>B29/Gpc</f>
        <v>4.2673727390128269</v>
      </c>
      <c r="E29" s="2" cm="1">
        <f t="array" ref="E29">UniverseSize/Gly</f>
        <v>13.918617080561233</v>
      </c>
      <c r="F29" s="1"/>
    </row>
    <row r="30" spans="1:6" x14ac:dyDescent="0.25">
      <c r="A30" t="s">
        <v>261</v>
      </c>
      <c r="B30" s="1">
        <v>1.9890999999999999E+30</v>
      </c>
      <c r="C30" s="1"/>
      <c r="F30" s="1"/>
    </row>
    <row r="31" spans="1:6" x14ac:dyDescent="0.25">
      <c r="A31" t="s">
        <v>8</v>
      </c>
      <c r="B31" s="1">
        <f>3.846E+26</f>
        <v>3.8459999999999999E+26</v>
      </c>
      <c r="C31" s="20"/>
    </row>
    <row r="32" spans="1:6" x14ac:dyDescent="0.25">
      <c r="A32" t="s">
        <v>13</v>
      </c>
      <c r="B32" s="1">
        <f>9.10938356E-31</f>
        <v>9.1093835599999998E-31</v>
      </c>
    </row>
    <row r="33" spans="1:7" x14ac:dyDescent="0.25">
      <c r="A33" t="s">
        <v>274</v>
      </c>
      <c r="B33" s="1">
        <v>1.6726219E-27</v>
      </c>
    </row>
    <row r="34" spans="1:7" x14ac:dyDescent="0.25">
      <c r="A34" t="s">
        <v>252</v>
      </c>
      <c r="B34" s="1">
        <f>1.6735575E-27</f>
        <v>1.6735574999999999E-27</v>
      </c>
    </row>
    <row r="35" spans="1:7" x14ac:dyDescent="0.25">
      <c r="A35" t="s">
        <v>253</v>
      </c>
      <c r="B35" s="1">
        <v>6.6464730999999995E-27</v>
      </c>
    </row>
    <row r="36" spans="1:7" x14ac:dyDescent="0.25">
      <c r="A36" t="s">
        <v>269</v>
      </c>
      <c r="B36" s="31">
        <v>0.75</v>
      </c>
    </row>
    <row r="37" spans="1:7" x14ac:dyDescent="0.25">
      <c r="A37" t="s">
        <v>270</v>
      </c>
      <c r="B37" s="31">
        <v>0.249</v>
      </c>
    </row>
    <row r="38" spans="1:7" x14ac:dyDescent="0.25">
      <c r="A38" t="s">
        <v>271</v>
      </c>
      <c r="B38" s="9">
        <v>1.2020599999999999</v>
      </c>
    </row>
    <row r="39" spans="1:7" x14ac:dyDescent="0.25">
      <c r="A39" t="s">
        <v>307</v>
      </c>
      <c r="B39" s="1">
        <f>InitialTangentVelocity/UniverseAcceleration</f>
        <v>8.6491851940246538E+18</v>
      </c>
      <c r="C39" s="6">
        <f>B39/Gyr</f>
        <v>274.08221954706113</v>
      </c>
      <c r="E39" s="6">
        <f>(B39-Age)/Gyr</f>
        <v>260.51676747197604</v>
      </c>
    </row>
    <row r="40" spans="1:7" x14ac:dyDescent="0.25">
      <c r="A40" t="s">
        <v>308</v>
      </c>
      <c r="B40" s="1">
        <v>1.53045E+19</v>
      </c>
      <c r="C40" s="6">
        <f>B40/Gyr</f>
        <v>484.98109763633312</v>
      </c>
      <c r="E40" s="6">
        <f>(B40-Age)/Gyr</f>
        <v>471.41564556124803</v>
      </c>
    </row>
    <row r="42" spans="1:7" x14ac:dyDescent="0.25">
      <c r="B42" s="1" t="s">
        <v>310</v>
      </c>
      <c r="C42" s="6" t="s">
        <v>312</v>
      </c>
    </row>
    <row r="43" spans="1:7" x14ac:dyDescent="0.25">
      <c r="A43" t="s">
        <v>311</v>
      </c>
      <c r="B43" s="1">
        <f>6371000</f>
        <v>6371000</v>
      </c>
      <c r="C43" s="1">
        <v>5.9720000000000003E+24</v>
      </c>
      <c r="E43" s="1">
        <f>C43*GravitationalConstant/B43^2</f>
        <v>9.819649737724955</v>
      </c>
    </row>
    <row r="44" spans="1:7" x14ac:dyDescent="0.25">
      <c r="A44" t="s">
        <v>309</v>
      </c>
      <c r="B44" s="1">
        <v>149597870700</v>
      </c>
      <c r="C44" s="1">
        <v>1.9890999999999999E+30</v>
      </c>
      <c r="E44" s="1">
        <f>C44*GravitationalConstant/B44^2</f>
        <v>5.9319461709069618E-3</v>
      </c>
      <c r="F44" s="1">
        <f>C44*GravitationalConstant/(B44+2*B43)^2</f>
        <v>5.9309357928589166E-3</v>
      </c>
      <c r="G44" s="1">
        <f>E44-F44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zoomScaleNormal="100" workbookViewId="0">
      <selection activeCell="N6" sqref="N6"/>
    </sheetView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282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905</v>
      </c>
      <c r="F5" s="7" t="s">
        <v>234</v>
      </c>
      <c r="G5" s="4" t="s">
        <v>266</v>
      </c>
      <c r="H5" s="4" t="s">
        <v>903</v>
      </c>
      <c r="I5" s="7" t="s">
        <v>245</v>
      </c>
      <c r="J5" s="7" t="s">
        <v>301</v>
      </c>
      <c r="K5" s="7" t="s">
        <v>297</v>
      </c>
      <c r="L5" s="4" t="s">
        <v>904</v>
      </c>
      <c r="M5" s="7" t="s">
        <v>281</v>
      </c>
      <c r="N5" s="7" t="s">
        <v>302</v>
      </c>
      <c r="O5" s="7" t="s">
        <v>298</v>
      </c>
    </row>
    <row r="6" spans="1:15" ht="15" customHeight="1" x14ac:dyDescent="0.25">
      <c r="A6" s="47" t="s">
        <v>324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-(RedShift*Age*(-2*InitialTangentVelocity+UniverseAcceleration*Age))/(2+RedShift)*(1+RedShift)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324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325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325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878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360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327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327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326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326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329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331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337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328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330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332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879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334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334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335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335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346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343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358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343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354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358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336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336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338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339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340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880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341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341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342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344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333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353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353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353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347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345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350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350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350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350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351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351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351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352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356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349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349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357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359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362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348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355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355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355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361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363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363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363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-(RedShift*Age*(-2*InitialTangentVelocity+UniverseAcceleration*Age))/(2+RedShift)*(1+RedShift)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364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364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366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366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366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365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365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368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373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373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370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371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371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371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372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369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374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375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375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376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367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377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378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381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381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381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379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380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382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382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383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383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383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384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390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390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389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389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385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385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386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386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387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388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388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388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392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391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391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399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399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393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394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396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398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398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401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395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881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404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405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405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403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402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-(RedShift*Age*(-2*InitialTangentVelocity+UniverseAcceleration*Age))/(2+RedShift)*(1+RedShift)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402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397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408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465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410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409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411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417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417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412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412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431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413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413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418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418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414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882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416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416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415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415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415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420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420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420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425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400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419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421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421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422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424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426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426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427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427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427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436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428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423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441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429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430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430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432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433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434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437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438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439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439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442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443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444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445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447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448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449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451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406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406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440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440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-(RedShift*Age*(-2*InitialTangentVelocity+UniverseAcceleration*Age))/(2+RedShift)*(1+RedShift)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455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455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453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453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454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435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407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450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452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452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456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457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446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446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458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459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461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474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468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460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463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464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466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469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470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470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471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482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482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473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475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476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472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462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462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477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478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478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479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479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480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481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481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483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484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484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485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486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507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507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487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487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489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490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491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492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493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494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495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495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883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496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497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526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-(RedShift*Age*(-2*InitialTangentVelocity+UniverseAcceleration*Age))/(2+RedShift)*(1+RedShift)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526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498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499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499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467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467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528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500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502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503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505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505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506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506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506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506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504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884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508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509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509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509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510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511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512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514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513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501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518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518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515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516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517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520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519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521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521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522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522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522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524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525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527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529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530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538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538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534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533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536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535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537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539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541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542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542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543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544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544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545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546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546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547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547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-(RedShift*Age*(-2*InitialTangentVelocity+UniverseAcceleration*Age))/(2+RedShift)*(1+RedShift)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548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549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550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531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551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523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552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558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558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553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554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557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540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555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556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488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488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559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559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559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532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532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560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561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562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563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563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564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566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565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568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569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570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571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572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574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575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573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576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576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587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577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578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578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579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580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581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581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581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582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567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567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567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583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584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585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588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589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590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591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591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586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591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592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-(RedShift*Age*(-2*InitialTangentVelocity+UniverseAcceleration*Age))/(2+RedShift)*(1+RedShift)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593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609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885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598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598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594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595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595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596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597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600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601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602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603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604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605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605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605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606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607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607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608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611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613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613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615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617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618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599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619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620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620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620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621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622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623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614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614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614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624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626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612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627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628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629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630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631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631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631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642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632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632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634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633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633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633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635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636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638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639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616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637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640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-(RedShift*Age*(-2*InitialTangentVelocity+UniverseAcceleration*Age))/(2+RedShift)*(1+RedShift)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669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643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645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646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647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658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648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649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650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651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652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610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653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654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655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657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656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659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660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661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661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661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663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664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665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666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668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644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670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671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672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667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662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641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625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625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673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674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674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679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675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676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677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677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677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678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678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678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680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681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682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683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685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684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686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686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703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687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688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689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690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690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691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-(RedShift*Age*(-2*InitialTangentVelocity+UniverseAcceleration*Age))/(2+RedShift)*(1+RedShift)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691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692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700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700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700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693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694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695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696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697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697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698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706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706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701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699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699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702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704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705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709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707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708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710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710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711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753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712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713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714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716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717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718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719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719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721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720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722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723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886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724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725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726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727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728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729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730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731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731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732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715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715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733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734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735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736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738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738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739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740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741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887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887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742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-(RedShift*Age*(-2*InitialTangentVelocity+UniverseAcceleration*Age))/(2+RedShift)*(1+RedShift)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743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744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737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737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745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746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748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747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749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750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751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752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754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755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756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756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757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758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759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760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761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888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762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764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765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766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763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763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767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768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769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776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776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770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771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772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889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773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775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890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777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778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891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891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779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780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781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774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782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783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783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784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785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786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787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788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789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790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791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792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793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-(RedShift*Age*(-2*InitialTangentVelocity+UniverseAcceleration*Age))/(2+RedShift)*(1+RedShift)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794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795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796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797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814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798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799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801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802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800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803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804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813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805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806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807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807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808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809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810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811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812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815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816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817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818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892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819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893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820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894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894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821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822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822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823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824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825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825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826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827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827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895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828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829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830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831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832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833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834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835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836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837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838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839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840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840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841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842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896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843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-(RedShift*Age*(-2*InitialTangentVelocity+UniverseAcceleration*Age))/(2+RedShift)*(1+RedShift)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844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845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846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897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847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848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849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850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898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851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852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853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854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899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855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856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857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858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859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-(RedShift*Age*(-2*InitialTangentVelocity+UniverseAcceleration*Age))/(2+RedShift)*(1+RedShift)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-(RedShift*Age*(-2*InitialTangentVelocity+UniverseAcceleration*Age))/(2+RedShift)*(1+RedShift)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-(RedShift*Age*(-2*InitialTangentVelocity+UniverseAcceleration*Age))/(2+RedShift)*(1+RedShift)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-(RedShift*Age*(-2*InitialTangentVelocity+UniverseAcceleration*Age))/(2+RedShift)*(1+RedShift)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-(RedShift*Age*(-2*InitialTangentVelocity+UniverseAcceleration*Age))/(2+RedShift)*(1+RedShift)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-(RedShift*Age*(-2*InitialTangentVelocity+UniverseAcceleration*Age))/(2+RedShift)*(1+RedShift)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-(RedShift*Age*(-2*InitialTangentVelocity+UniverseAcceleration*Age))/(2+RedShift)*(1+RedShift)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-(RedShift*Age*(-2*InitialTangentVelocity+UniverseAcceleration*Age))/(2+RedShift)*(1+RedShift)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-(RedShift*Age*(-2*InitialTangentVelocity+UniverseAcceleration*Age))/(2+RedShift)*(1+RedShift)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-(RedShift*Age*(-2*InitialTangentVelocity+UniverseAcceleration*Age))/(2+RedShift)*(1+RedShift)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-(RedShift*Age*(-2*InitialTangentVelocity+UniverseAcceleration*Age))/(2+RedShift)*(1+RedShift)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-(RedShift*Age*(-2*InitialTangentVelocity+UniverseAcceleration*Age))/(2+RedShift)*(1+RedShift)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-(RedShift*Age*(-2*InitialTangentVelocity+UniverseAcceleration*Age))/(2+RedShift)*(1+RedShift)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-(RedShift*Age*(-2*InitialTangentVelocity+UniverseAcceleration*Age))/(2+RedShift)*(1+RedShift)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-(RedShift*Age*(-2*InitialTangentVelocity+UniverseAcceleration*Age))/(2+RedShift)*(1+RedShift)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860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861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862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863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864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865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866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867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868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869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870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871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872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873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874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875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876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877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-(RedShift*Age*(-2*InitialTangentVelocity+UniverseAcceleration*Age))/(2+RedShift)*(1+RedShift)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900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>
      <selection activeCell="I15" sqref="I1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316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BaryonDensity/Mpc</f>
        <v>3.6318961803422445</v>
      </c>
      <c r="D4" s="1"/>
      <c r="E4" s="1"/>
      <c r="F4" s="30"/>
      <c r="G4" s="8"/>
      <c r="J4" s="2"/>
      <c r="K4" s="2"/>
    </row>
    <row r="5" spans="1:11" x14ac:dyDescent="0.25">
      <c r="A5" s="2" t="s">
        <v>323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8" x14ac:dyDescent="0.35">
      <c r="A6" t="s">
        <v>283</v>
      </c>
      <c r="B6" s="1">
        <f>-QESRedShift*Age*(-2*InitialTangentVelocity+UniverseAcceleration*Age)/(2+QESRedShift)</f>
        <v>2.629846387716593E+26</v>
      </c>
      <c r="C6" s="45">
        <f>DistanceSurfaceLastScattering/Gpc</f>
        <v>8.522751711851221</v>
      </c>
      <c r="F6" s="30"/>
      <c r="J6" s="2"/>
      <c r="K6" s="2"/>
    </row>
    <row r="7" spans="1:11" x14ac:dyDescent="0.25">
      <c r="A7" s="2" t="s">
        <v>276</v>
      </c>
      <c r="B7" s="1">
        <f>(InitialTangentVelocity+InitialTangentVelocity*QESRedShift-SQRT((1+QESRedShift)*(InitialTangentVelocity^2+InitialTangentVelocity^2*QESRedShift-2*UniverseAcceleration*InitialTangentVelocity*Age+UniverseAcceleration^2*Age^2)))/(UniverseAcceleration+UniverseAcceleration*QESRedShift)</f>
        <v>293557727966018.88</v>
      </c>
      <c r="C7" s="2">
        <f>AgeOfCMB/Myr</f>
        <v>9.3024894069448791</v>
      </c>
      <c r="F7" s="30"/>
      <c r="J7" s="2"/>
      <c r="K7" s="2"/>
    </row>
    <row r="8" spans="1:11" x14ac:dyDescent="0.25">
      <c r="A8" s="2" t="s">
        <v>246</v>
      </c>
      <c r="B8" s="1">
        <f>SoundHorizon/(RadiusOfCurvature*SIN(DistanceSurfaceLastScattering/RadiusOfCurvature))</f>
        <v>1.0410442930313353E-2</v>
      </c>
      <c r="C8" s="2">
        <f>AngularScale*100</f>
        <v>1.0410442930313353</v>
      </c>
      <c r="J8" s="2"/>
      <c r="K8" s="2"/>
    </row>
    <row r="9" spans="1:11" x14ac:dyDescent="0.25">
      <c r="B9" s="1"/>
      <c r="C9" s="2"/>
      <c r="D9" s="2"/>
      <c r="F9" s="37"/>
      <c r="G9" s="12"/>
    </row>
    <row r="10" spans="1:11" x14ac:dyDescent="0.25">
      <c r="A10" s="2" t="s">
        <v>318</v>
      </c>
      <c r="B10" s="1">
        <f>UniverseSize</f>
        <v>1.3167736386275069E+26</v>
      </c>
      <c r="C10" s="12"/>
      <c r="F10" s="12"/>
      <c r="G10" s="12"/>
    </row>
    <row r="11" spans="1:11" x14ac:dyDescent="0.25">
      <c r="A11" s="2" t="s">
        <v>315</v>
      </c>
      <c r="B11" s="1">
        <f>RadiusOfCurvature</f>
        <v>8.7145997115422798E+25</v>
      </c>
      <c r="F11" s="12"/>
      <c r="G11" s="12"/>
    </row>
    <row r="12" spans="1:11" x14ac:dyDescent="0.25">
      <c r="A12" s="2" t="s">
        <v>319</v>
      </c>
      <c r="B12" s="2">
        <f>B10/B11</f>
        <v>1.5109972714908197</v>
      </c>
      <c r="F12" s="37"/>
      <c r="G12" s="12"/>
    </row>
    <row r="13" spans="1:11" x14ac:dyDescent="0.25">
      <c r="F13" s="12"/>
      <c r="G13" s="12"/>
    </row>
    <row r="14" spans="1:11" x14ac:dyDescent="0.25">
      <c r="A14" s="2" t="s">
        <v>902</v>
      </c>
      <c r="B14">
        <v>12</v>
      </c>
      <c r="F14" s="12"/>
      <c r="G14" s="12"/>
    </row>
    <row r="15" spans="1:11" x14ac:dyDescent="0.25">
      <c r="A15" s="2" t="s">
        <v>901</v>
      </c>
      <c r="B15" s="1">
        <f>(InitialTangentVelocity+InitialTangentVelocity*SneIaRedshift-SQRT((1+SneIaRedshift)*(InitialTangentVelocity^2+InitialTangentVelocity^2*SneIaRedshift-2*UniverseAcceleration*InitialTangentVelocity*Age+UniverseAcceleration^2*Age^2)))/(UniverseAcceleration+UniverseAcceleration*SneIaRedshift)</f>
        <v>3.2174444145912252E+16</v>
      </c>
      <c r="C15" s="2">
        <f>B15/Myr</f>
        <v>1019.5692272026799</v>
      </c>
      <c r="F15" s="37"/>
      <c r="G15" s="12"/>
    </row>
    <row r="16" spans="1:11" x14ac:dyDescent="0.25">
      <c r="F16" s="12"/>
      <c r="G16" s="12"/>
    </row>
    <row r="17" spans="6:7" x14ac:dyDescent="0.25">
      <c r="F17" s="12"/>
      <c r="G17" s="12"/>
    </row>
    <row r="18" spans="6:7" x14ac:dyDescent="0.25">
      <c r="F18" s="12"/>
      <c r="G18" s="12"/>
    </row>
    <row r="19" spans="6:7" x14ac:dyDescent="0.25">
      <c r="F19" s="12"/>
      <c r="G19" s="12"/>
    </row>
    <row r="20" spans="6:7" x14ac:dyDescent="0.25">
      <c r="F20" s="12"/>
      <c r="G20" s="12"/>
    </row>
    <row r="21" spans="6:7" x14ac:dyDescent="0.25">
      <c r="F21" s="12"/>
      <c r="G21" s="12"/>
    </row>
    <row r="22" spans="6:7" x14ac:dyDescent="0.25">
      <c r="F22" s="12"/>
      <c r="G22" s="12"/>
    </row>
    <row r="23" spans="6:7" x14ac:dyDescent="0.25">
      <c r="F23" s="12"/>
      <c r="G23" s="12"/>
    </row>
    <row r="24" spans="6:7" x14ac:dyDescent="0.25">
      <c r="F24" s="35"/>
      <c r="G24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314</v>
      </c>
    </row>
    <row r="2" spans="1:19" s="21" customFormat="1" ht="20.100000000000001" customHeight="1" x14ac:dyDescent="0.25">
      <c r="A2" s="25" t="s">
        <v>303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304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306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305</v>
      </c>
      <c r="D7" s="5" t="s">
        <v>317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313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_xlfn.SINGLE(BulgeMass)+_xlfn.SINGLE(DiskMass)+_xlfn.SINGLE(HaloMass)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_xlfn.SINGLE(BulgeMass)+_xlfn.SINGLE(DiskMass)+_xlfn.SINGLE(HaloMass)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320</v>
      </c>
      <c r="E1" s="15">
        <f>(1000^4)/(4*GravitationalConstant*UniverseAcceleration)/SolarMass</f>
        <v>51.641866912224224</v>
      </c>
    </row>
    <row r="2" spans="1:18" s="16" customFormat="1" ht="45" x14ac:dyDescent="0.25">
      <c r="B2" s="3" t="s">
        <v>286</v>
      </c>
      <c r="C2" s="3" t="s">
        <v>287</v>
      </c>
      <c r="D2" s="16" t="s">
        <v>284</v>
      </c>
      <c r="E2" s="3" t="s">
        <v>288</v>
      </c>
      <c r="F2" s="19" t="s">
        <v>284</v>
      </c>
      <c r="G2" s="3" t="s">
        <v>289</v>
      </c>
      <c r="H2" s="19" t="s">
        <v>284</v>
      </c>
      <c r="I2" s="40" t="s">
        <v>285</v>
      </c>
      <c r="K2" s="4" t="s">
        <v>292</v>
      </c>
      <c r="L2" s="4" t="s">
        <v>291</v>
      </c>
      <c r="M2" s="4" t="s">
        <v>290</v>
      </c>
      <c r="N2" s="4" t="s">
        <v>296</v>
      </c>
      <c r="O2" s="41" t="s">
        <v>299</v>
      </c>
      <c r="P2" s="7" t="s">
        <v>293</v>
      </c>
      <c r="Q2" s="7" t="s">
        <v>294</v>
      </c>
      <c r="R2" s="7" t="s">
        <v>295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(velocity*km)^4/(4*UniverseAcceleration*GravitationalConstant)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89</vt:i4>
      </vt:variant>
    </vt:vector>
  </HeadingPairs>
  <TitlesOfParts>
    <vt:vector size="96" baseType="lpstr">
      <vt:lpstr>Constants</vt:lpstr>
      <vt:lpstr>SNe Ia Data</vt:lpstr>
      <vt:lpstr>SNe Ia Model</vt:lpstr>
      <vt:lpstr>Recombination</vt:lpstr>
      <vt:lpstr>Geometry</vt:lpstr>
      <vt:lpstr>Rotation Curves</vt:lpstr>
      <vt:lpstr>BTFR Data</vt:lpstr>
      <vt:lpstr>Age</vt:lpstr>
      <vt:lpstr>Geometry!AgeOfCMB</vt:lpstr>
      <vt:lpstr>Geometry!AngularScale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Geometry!DistanceSurfaceLastScattering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HydrogenAbundance</vt:lpstr>
      <vt:lpstr>HydrogenMass</vt:lpstr>
      <vt:lpstr>InitialTangentVelocity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Geometry!LightTravelDistance</vt:lpstr>
      <vt:lpstr>LightYear</vt:lpstr>
      <vt:lpstr>Mag</vt:lpstr>
      <vt:lpstr>'SNe Ia Data'!Mb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Geometry!QESRedShift</vt:lpstr>
      <vt:lpstr>RadiationDensityConstant</vt:lpstr>
      <vt:lpstr>'Rotation Curves'!RadiusKm</vt:lpstr>
      <vt:lpstr>'Rotation Curves'!RadiusKpc</vt:lpstr>
      <vt:lpstr>Geometry!RadiusOfCurvature</vt:lpstr>
      <vt:lpstr>'SNe Ia Data'!RedShift</vt:lpstr>
      <vt:lpstr>ReducedPlanckConstant</vt:lpstr>
      <vt:lpstr>SecondsPerYear</vt:lpstr>
      <vt:lpstr>SneIaRedshift</vt:lpstr>
      <vt:lpstr>SolarLuminosity</vt:lpstr>
      <vt:lpstr>SolarMass</vt:lpstr>
      <vt:lpstr>SoundHorizon</vt:lpstr>
      <vt:lpstr>StefanBoltzmannConstant</vt:lpstr>
      <vt:lpstr>StretchParameter</vt:lpstr>
      <vt:lpstr>'SNe Ia Data'!T2DistanceModuli</vt:lpstr>
      <vt:lpstr>T2LuminousDistance</vt:lpstr>
      <vt:lpstr>'SNe Ia Data'!TotalError</vt:lpstr>
      <vt:lpstr>'Rotation Curves'!TotalMass</vt:lpstr>
      <vt:lpstr>UniverseAcceleration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2023-10-08T18:00:23Z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