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48" windowWidth="22968" windowHeight="9408" activeTab="2"/>
  </bookViews>
  <sheets>
    <sheet name="总量" sheetId="1" r:id="rId1"/>
    <sheet name="毛利" sheetId="2" r:id="rId2"/>
    <sheet name="三类以上川烟" sheetId="3" r:id="rId3"/>
  </sheets>
  <calcPr calcId="124519"/>
</workbook>
</file>

<file path=xl/calcChain.xml><?xml version="1.0" encoding="utf-8"?>
<calcChain xmlns="http://schemas.openxmlformats.org/spreadsheetml/2006/main">
  <c r="I6" i="3"/>
  <c r="I7"/>
  <c r="I8"/>
  <c r="I10"/>
  <c r="I13"/>
  <c r="I14"/>
  <c r="I15"/>
  <c r="I12"/>
  <c r="E8"/>
  <c r="E9"/>
  <c r="E10"/>
  <c r="E11"/>
  <c r="E13"/>
  <c r="E12"/>
  <c r="E5"/>
  <c r="E15"/>
  <c r="F14"/>
  <c r="G14" s="1"/>
  <c r="E14"/>
  <c r="F13"/>
  <c r="G13" s="1"/>
  <c r="F12"/>
  <c r="G12" s="1"/>
  <c r="I11"/>
  <c r="F10"/>
  <c r="G10" s="1"/>
  <c r="I9"/>
  <c r="F8"/>
  <c r="G8" s="1"/>
  <c r="E7"/>
  <c r="F6"/>
  <c r="G6" s="1"/>
  <c r="E6"/>
  <c r="G4" i="2"/>
  <c r="G5"/>
  <c r="G6"/>
  <c r="G7"/>
  <c r="G8"/>
  <c r="G9"/>
  <c r="G10"/>
  <c r="G11"/>
  <c r="G12"/>
  <c r="G13"/>
  <c r="G3"/>
  <c r="I3"/>
  <c r="I7"/>
  <c r="I9"/>
  <c r="I11"/>
  <c r="I13"/>
  <c r="I5"/>
  <c r="D5"/>
  <c r="D6"/>
  <c r="D8"/>
  <c r="D11"/>
  <c r="D12"/>
  <c r="D13"/>
  <c r="D10"/>
  <c r="D9"/>
  <c r="D4"/>
  <c r="D7"/>
  <c r="D3"/>
  <c r="K9" i="1"/>
  <c r="L9" s="1"/>
  <c r="K10"/>
  <c r="L10" s="1"/>
  <c r="K16"/>
  <c r="L16" s="1"/>
  <c r="K17"/>
  <c r="L17" s="1"/>
  <c r="E10"/>
  <c r="F11"/>
  <c r="G11" s="1"/>
  <c r="F13"/>
  <c r="G13" s="1"/>
  <c r="F16"/>
  <c r="G16" s="1"/>
  <c r="F17"/>
  <c r="G17" s="1"/>
  <c r="B7"/>
  <c r="C7"/>
  <c r="F7" s="1"/>
  <c r="G7" s="1"/>
  <c r="E8"/>
  <c r="K8"/>
  <c r="L8" s="1"/>
  <c r="F9"/>
  <c r="G9" s="1"/>
  <c r="I9"/>
  <c r="I10"/>
  <c r="I11"/>
  <c r="K11"/>
  <c r="L11" s="1"/>
  <c r="F12"/>
  <c r="G12" s="1"/>
  <c r="K13"/>
  <c r="L13" s="1"/>
  <c r="E14"/>
  <c r="F14"/>
  <c r="G14" s="1"/>
  <c r="K14"/>
  <c r="L14" s="1"/>
  <c r="E15"/>
  <c r="F15"/>
  <c r="G15" s="1"/>
  <c r="K15"/>
  <c r="L15" s="1"/>
  <c r="I17"/>
  <c r="I5" i="3" l="1"/>
  <c r="F5"/>
  <c r="G5" s="1"/>
  <c r="F9"/>
  <c r="G9" s="1"/>
  <c r="F7"/>
  <c r="G7" s="1"/>
  <c r="F11"/>
  <c r="G11" s="1"/>
  <c r="F15"/>
  <c r="G15" s="1"/>
  <c r="I10" i="2"/>
  <c r="I6"/>
  <c r="I12"/>
  <c r="I4"/>
  <c r="I8"/>
  <c r="E7" i="1"/>
  <c r="K7"/>
  <c r="L7" s="1"/>
  <c r="I7"/>
  <c r="E16"/>
  <c r="I12"/>
  <c r="E17"/>
  <c r="I13"/>
  <c r="E9"/>
  <c r="F8"/>
  <c r="G8" s="1"/>
  <c r="I14"/>
  <c r="K12"/>
  <c r="L12" s="1"/>
  <c r="I15"/>
  <c r="E11"/>
  <c r="F10"/>
  <c r="G10" s="1"/>
  <c r="I16"/>
  <c r="E12"/>
  <c r="I8"/>
  <c r="E13"/>
</calcChain>
</file>

<file path=xl/sharedStrings.xml><?xml version="1.0" encoding="utf-8"?>
<sst xmlns="http://schemas.openxmlformats.org/spreadsheetml/2006/main" count="78" uniqueCount="44">
  <si>
    <t>2018年宜宾市烟草公司各分公司4月实时销售进度表</t>
    <phoneticPr fontId="3" type="noConversion"/>
  </si>
  <si>
    <t>本表数据截至日期为 2018年4月26日</t>
    <phoneticPr fontId="3" type="noConversion"/>
  </si>
  <si>
    <t>单位：箱、元</t>
    <phoneticPr fontId="3" type="noConversion"/>
  </si>
  <si>
    <t>单  位</t>
  </si>
  <si>
    <t>总量销售计划</t>
  </si>
  <si>
    <t>总量完成</t>
  </si>
  <si>
    <t>全年计划</t>
  </si>
  <si>
    <t>4月目标</t>
    <phoneticPr fontId="3" type="noConversion"/>
  </si>
  <si>
    <t>4月</t>
    <phoneticPr fontId="3" type="noConversion"/>
  </si>
  <si>
    <t>累  计</t>
  </si>
  <si>
    <t>实际
完成量</t>
  </si>
  <si>
    <t>超4月目标进度量</t>
    <phoneticPr fontId="3" type="noConversion"/>
  </si>
  <si>
    <t>4月目标完成率</t>
    <phoneticPr fontId="3" type="noConversion"/>
  </si>
  <si>
    <t>超4月目标进度比率</t>
    <phoneticPr fontId="3" type="noConversion"/>
  </si>
  <si>
    <t>累计完成</t>
  </si>
  <si>
    <t>全年目标完成率</t>
  </si>
  <si>
    <t>2017年
同期销量</t>
  </si>
  <si>
    <t>增量</t>
  </si>
  <si>
    <t>2017年
同期销量增幅</t>
  </si>
  <si>
    <t>合  计</t>
  </si>
  <si>
    <t>翠屏区</t>
  </si>
  <si>
    <t>宜宾县</t>
  </si>
  <si>
    <t>南  溪</t>
  </si>
  <si>
    <t>江  安</t>
  </si>
  <si>
    <t>长  宁</t>
  </si>
  <si>
    <t>高  县</t>
  </si>
  <si>
    <t>筠  连</t>
  </si>
  <si>
    <t>珙  县</t>
  </si>
  <si>
    <t>兴  文</t>
  </si>
  <si>
    <t>屏  山</t>
  </si>
  <si>
    <t>单箱销额</t>
    <phoneticPr fontId="3" type="noConversion"/>
  </si>
  <si>
    <t>毛利金额（万元）</t>
    <phoneticPr fontId="3" type="noConversion"/>
  </si>
  <si>
    <t>2018年累计单箱金额</t>
    <phoneticPr fontId="3" type="noConversion"/>
  </si>
  <si>
    <t>2017年全年
单箱金额</t>
    <phoneticPr fontId="3" type="noConversion"/>
  </si>
  <si>
    <t>同比增幅</t>
    <phoneticPr fontId="3" type="noConversion"/>
  </si>
  <si>
    <t>全年任务</t>
    <phoneticPr fontId="3" type="noConversion"/>
  </si>
  <si>
    <t>2018年累计毛利</t>
    <phoneticPr fontId="3" type="noConversion"/>
  </si>
  <si>
    <t>累计完成率</t>
    <phoneticPr fontId="3" type="noConversion"/>
  </si>
  <si>
    <t>2017年同期毛利</t>
    <phoneticPr fontId="3" type="noConversion"/>
  </si>
  <si>
    <r>
      <rPr>
        <sz val="12"/>
        <rFont val="仿宋_GB2312"/>
        <charset val="134"/>
      </rPr>
      <t xml:space="preserve">全 </t>
    </r>
    <r>
      <rPr>
        <sz val="12"/>
        <rFont val="仿宋_GB2312"/>
        <charset val="134"/>
      </rPr>
      <t xml:space="preserve"> </t>
    </r>
    <r>
      <rPr>
        <sz val="12"/>
        <rFont val="仿宋_GB2312"/>
        <charset val="134"/>
      </rPr>
      <t>市</t>
    </r>
  </si>
  <si>
    <t>三类及以上川烟</t>
  </si>
  <si>
    <t>实际完成</t>
  </si>
  <si>
    <t>备注：三类及以上川烟含长城（软传奇），长城（醇雅薄荷）</t>
  </si>
  <si>
    <t>三类以上川烟数据截至日期：2018年4月26日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</si>
</sst>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9">
    <font>
      <sz val="11"/>
      <color theme="1"/>
      <name val="宋体"/>
      <family val="2"/>
      <charset val="134"/>
      <scheme val="minor"/>
    </font>
    <font>
      <b/>
      <sz val="18"/>
      <name val="仿宋_GB231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2"/>
      <name val="仿宋_GB2312"/>
      <charset val="134"/>
    </font>
    <font>
      <sz val="12"/>
      <name val="仿宋_GB2312"/>
      <charset val="134"/>
    </font>
    <font>
      <sz val="12"/>
      <color theme="1"/>
      <name val="仿宋_GB2312"/>
      <charset val="134"/>
    </font>
    <font>
      <b/>
      <sz val="12"/>
      <color theme="1"/>
      <name val="仿宋_GB2312"/>
      <charset val="134"/>
    </font>
    <font>
      <b/>
      <sz val="10"/>
      <name val="仿宋_GB231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theme="0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1" fillId="2" borderId="0" xfId="0" applyFont="1" applyFill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protection locked="0"/>
    </xf>
    <xf numFmtId="0" fontId="4" fillId="2" borderId="0" xfId="0" applyFont="1" applyFill="1" applyBorder="1" applyAlignment="1" applyProtection="1">
      <protection locked="0"/>
    </xf>
    <xf numFmtId="0" fontId="4" fillId="2" borderId="2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/>
    <xf numFmtId="0" fontId="0" fillId="0" borderId="7" xfId="0" applyBorder="1" applyAlignment="1"/>
    <xf numFmtId="0" fontId="4" fillId="2" borderId="8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10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/>
    <xf numFmtId="0" fontId="0" fillId="0" borderId="12" xfId="0" applyBorder="1" applyAlignment="1"/>
    <xf numFmtId="0" fontId="4" fillId="2" borderId="9" xfId="0" applyFont="1" applyFill="1" applyBorder="1" applyAlignment="1" applyProtection="1">
      <alignment horizontal="center" vertical="center"/>
      <protection locked="0"/>
    </xf>
    <xf numFmtId="0" fontId="4" fillId="2" borderId="10" xfId="0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4" fillId="3" borderId="13" xfId="0" applyFont="1" applyFill="1" applyBorder="1" applyAlignment="1" applyProtection="1">
      <alignment horizontal="center" vertical="center" wrapText="1"/>
      <protection locked="0"/>
    </xf>
    <xf numFmtId="0" fontId="4" fillId="3" borderId="14" xfId="0" applyFont="1" applyFill="1" applyBorder="1" applyAlignment="1" applyProtection="1">
      <alignment horizontal="center" vertical="center" wrapText="1"/>
      <protection locked="0"/>
    </xf>
    <xf numFmtId="0" fontId="4" fillId="3" borderId="15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 applyProtection="1">
      <alignment horizontal="center" vertical="center"/>
      <protection locked="0"/>
    </xf>
    <xf numFmtId="176" fontId="5" fillId="2" borderId="10" xfId="0" applyNumberFormat="1" applyFont="1" applyFill="1" applyBorder="1" applyAlignment="1" applyProtection="1">
      <alignment horizontal="center" vertical="center"/>
      <protection locked="0"/>
    </xf>
    <xf numFmtId="176" fontId="5" fillId="2" borderId="8" xfId="0" applyNumberFormat="1" applyFont="1" applyFill="1" applyBorder="1" applyAlignment="1" applyProtection="1">
      <alignment horizontal="center" vertical="center"/>
      <protection locked="0"/>
    </xf>
    <xf numFmtId="176" fontId="4" fillId="2" borderId="9" xfId="0" applyNumberFormat="1" applyFont="1" applyFill="1" applyBorder="1" applyAlignment="1" applyProtection="1">
      <alignment horizontal="center" vertical="center"/>
      <protection locked="0"/>
    </xf>
    <xf numFmtId="10" fontId="5" fillId="3" borderId="9" xfId="0" applyNumberFormat="1" applyFont="1" applyFill="1" applyBorder="1" applyAlignment="1" applyProtection="1">
      <alignment horizontal="center" vertical="center"/>
      <protection locked="0"/>
    </xf>
    <xf numFmtId="10" fontId="4" fillId="2" borderId="9" xfId="0" applyNumberFormat="1" applyFont="1" applyFill="1" applyBorder="1" applyAlignment="1" applyProtection="1">
      <alignment horizontal="center" vertical="center"/>
      <protection locked="0"/>
    </xf>
    <xf numFmtId="176" fontId="5" fillId="2" borderId="9" xfId="0" applyNumberFormat="1" applyFont="1" applyFill="1" applyBorder="1" applyAlignment="1" applyProtection="1">
      <alignment horizontal="center" vertical="center"/>
      <protection locked="0"/>
    </xf>
    <xf numFmtId="176" fontId="5" fillId="4" borderId="9" xfId="0" applyNumberFormat="1" applyFont="1" applyFill="1" applyBorder="1" applyAlignment="1" applyProtection="1">
      <alignment horizontal="center" vertical="center"/>
      <protection locked="0"/>
    </xf>
    <xf numFmtId="10" fontId="5" fillId="4" borderId="14" xfId="0" applyNumberFormat="1" applyFont="1" applyFill="1" applyBorder="1" applyAlignment="1" applyProtection="1">
      <alignment horizontal="center" vertical="center"/>
      <protection locked="0"/>
    </xf>
    <xf numFmtId="0" fontId="6" fillId="3" borderId="8" xfId="0" applyFont="1" applyFill="1" applyBorder="1" applyAlignment="1" applyProtection="1">
      <alignment horizontal="center" vertical="center"/>
      <protection locked="0"/>
    </xf>
    <xf numFmtId="0" fontId="6" fillId="3" borderId="9" xfId="0" applyFont="1" applyFill="1" applyBorder="1" applyAlignment="1" applyProtection="1">
      <alignment horizontal="center" vertical="center"/>
      <protection locked="0"/>
    </xf>
    <xf numFmtId="176" fontId="6" fillId="3" borderId="10" xfId="0" applyNumberFormat="1" applyFont="1" applyFill="1" applyBorder="1" applyAlignment="1" applyProtection="1">
      <alignment horizontal="center" vertical="center"/>
      <protection locked="0"/>
    </xf>
    <xf numFmtId="176" fontId="7" fillId="3" borderId="9" xfId="0" applyNumberFormat="1" applyFont="1" applyFill="1" applyBorder="1" applyAlignment="1" applyProtection="1">
      <alignment horizontal="center" vertical="center"/>
      <protection locked="0"/>
    </xf>
    <xf numFmtId="10" fontId="6" fillId="3" borderId="9" xfId="0" applyNumberFormat="1" applyFont="1" applyFill="1" applyBorder="1" applyAlignment="1" applyProtection="1">
      <alignment horizontal="center" vertical="center"/>
      <protection locked="0"/>
    </xf>
    <xf numFmtId="10" fontId="7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9" xfId="0" applyNumberFormat="1" applyFont="1" applyFill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/>
      <protection locked="0"/>
    </xf>
    <xf numFmtId="176" fontId="6" fillId="0" borderId="10" xfId="0" applyNumberFormat="1" applyFont="1" applyFill="1" applyBorder="1" applyAlignment="1" applyProtection="1">
      <alignment horizontal="center" vertical="center"/>
      <protection locked="0"/>
    </xf>
    <xf numFmtId="176" fontId="7" fillId="0" borderId="9" xfId="0" applyNumberFormat="1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176" fontId="6" fillId="3" borderId="18" xfId="0" applyNumberFormat="1" applyFont="1" applyFill="1" applyBorder="1" applyAlignment="1" applyProtection="1">
      <alignment horizontal="center" vertical="center"/>
      <protection locked="0"/>
    </xf>
    <xf numFmtId="176" fontId="5" fillId="2" borderId="16" xfId="0" applyNumberFormat="1" applyFont="1" applyFill="1" applyBorder="1" applyAlignment="1" applyProtection="1">
      <alignment horizontal="center" vertical="center"/>
      <protection locked="0"/>
    </xf>
    <xf numFmtId="176" fontId="7" fillId="3" borderId="17" xfId="0" applyNumberFormat="1" applyFont="1" applyFill="1" applyBorder="1" applyAlignment="1" applyProtection="1">
      <alignment horizontal="center" vertical="center"/>
      <protection locked="0"/>
    </xf>
    <xf numFmtId="10" fontId="6" fillId="3" borderId="17" xfId="0" applyNumberFormat="1" applyFont="1" applyFill="1" applyBorder="1" applyAlignment="1" applyProtection="1">
      <alignment horizontal="center" vertical="center"/>
      <protection locked="0"/>
    </xf>
    <xf numFmtId="10" fontId="7" fillId="3" borderId="17" xfId="0" applyNumberFormat="1" applyFont="1" applyFill="1" applyBorder="1" applyAlignment="1" applyProtection="1">
      <alignment horizontal="center" vertical="center"/>
      <protection locked="0"/>
    </xf>
    <xf numFmtId="176" fontId="5" fillId="2" borderId="17" xfId="0" applyNumberFormat="1" applyFont="1" applyFill="1" applyBorder="1" applyAlignment="1" applyProtection="1">
      <alignment horizontal="center" vertical="center"/>
      <protection locked="0"/>
    </xf>
    <xf numFmtId="176" fontId="5" fillId="4" borderId="17" xfId="0" applyNumberFormat="1" applyFont="1" applyFill="1" applyBorder="1" applyAlignment="1" applyProtection="1">
      <alignment horizontal="center" vertical="center"/>
      <protection locked="0"/>
    </xf>
    <xf numFmtId="10" fontId="5" fillId="4" borderId="19" xfId="0" applyNumberFormat="1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12" xfId="0" applyFont="1" applyFill="1" applyBorder="1" applyAlignment="1" applyProtection="1">
      <alignment horizontal="center" vertical="center" wrapText="1"/>
      <protection locked="0"/>
    </xf>
    <xf numFmtId="0" fontId="4" fillId="2" borderId="13" xfId="0" applyFont="1" applyFill="1" applyBorder="1" applyAlignment="1" applyProtection="1">
      <alignment horizontal="center" vertical="center" wrapText="1"/>
      <protection locked="0"/>
    </xf>
    <xf numFmtId="0" fontId="4" fillId="2" borderId="22" xfId="0" applyFont="1" applyFill="1" applyBorder="1" applyAlignment="1" applyProtection="1">
      <alignment horizontal="center" vertical="center" wrapText="1"/>
      <protection locked="0"/>
    </xf>
    <xf numFmtId="0" fontId="4" fillId="2" borderId="1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4" fillId="2" borderId="7" xfId="0" applyFont="1" applyFill="1" applyBorder="1" applyAlignment="1" applyProtection="1">
      <alignment horizontal="center" vertical="center"/>
      <protection locked="0"/>
    </xf>
    <xf numFmtId="0" fontId="4" fillId="3" borderId="20" xfId="0" applyFont="1" applyFill="1" applyBorder="1" applyAlignment="1" applyProtection="1">
      <alignment horizontal="center" vertical="center" wrapText="1"/>
      <protection locked="0"/>
    </xf>
    <xf numFmtId="0" fontId="4" fillId="3" borderId="21" xfId="0" applyFont="1" applyFill="1" applyBorder="1" applyAlignment="1" applyProtection="1">
      <alignment horizontal="center" vertical="center" wrapText="1"/>
      <protection locked="0"/>
    </xf>
    <xf numFmtId="10" fontId="6" fillId="0" borderId="9" xfId="0" applyNumberFormat="1" applyFont="1" applyFill="1" applyBorder="1" applyAlignment="1" applyProtection="1">
      <alignment horizontal="center" vertical="center"/>
      <protection locked="0"/>
    </xf>
    <xf numFmtId="0" fontId="4" fillId="2" borderId="14" xfId="0" applyFont="1" applyFill="1" applyBorder="1" applyAlignment="1" applyProtection="1">
      <alignment horizontal="center" vertical="center" wrapText="1"/>
      <protection locked="0"/>
    </xf>
    <xf numFmtId="1" fontId="5" fillId="2" borderId="9" xfId="0" applyNumberFormat="1" applyFont="1" applyFill="1" applyBorder="1" applyAlignment="1" applyProtection="1">
      <alignment horizontal="center"/>
      <protection locked="0"/>
    </xf>
    <xf numFmtId="10" fontId="5" fillId="5" borderId="9" xfId="0" applyNumberFormat="1" applyFont="1" applyFill="1" applyBorder="1" applyAlignment="1" applyProtection="1">
      <alignment horizontal="center"/>
      <protection locked="0"/>
    </xf>
    <xf numFmtId="176" fontId="5" fillId="6" borderId="9" xfId="0" applyNumberFormat="1" applyFont="1" applyFill="1" applyBorder="1" applyAlignment="1" applyProtection="1">
      <alignment horizontal="center"/>
      <protection locked="0"/>
    </xf>
    <xf numFmtId="10" fontId="5" fillId="2" borderId="9" xfId="0" applyNumberFormat="1" applyFont="1" applyFill="1" applyBorder="1" applyAlignment="1" applyProtection="1">
      <alignment horizontal="center" vertical="center"/>
      <protection locked="0"/>
    </xf>
    <xf numFmtId="10" fontId="5" fillId="5" borderId="14" xfId="0" applyNumberFormat="1" applyFont="1" applyFill="1" applyBorder="1" applyAlignment="1" applyProtection="1">
      <alignment horizontal="center" vertical="center"/>
      <protection locked="0"/>
    </xf>
    <xf numFmtId="0" fontId="5" fillId="2" borderId="16" xfId="0" applyFont="1" applyFill="1" applyBorder="1" applyAlignment="1" applyProtection="1">
      <alignment horizontal="center" vertical="center"/>
      <protection locked="0"/>
    </xf>
    <xf numFmtId="1" fontId="5" fillId="2" borderId="17" xfId="0" applyNumberFormat="1" applyFont="1" applyFill="1" applyBorder="1" applyAlignment="1" applyProtection="1">
      <alignment horizontal="center"/>
      <protection locked="0"/>
    </xf>
    <xf numFmtId="10" fontId="5" fillId="5" borderId="17" xfId="0" applyNumberFormat="1" applyFont="1" applyFill="1" applyBorder="1" applyAlignment="1" applyProtection="1">
      <alignment horizontal="center"/>
      <protection locked="0"/>
    </xf>
    <xf numFmtId="176" fontId="5" fillId="6" borderId="17" xfId="0" applyNumberFormat="1" applyFont="1" applyFill="1" applyBorder="1" applyAlignment="1" applyProtection="1">
      <alignment horizontal="center"/>
      <protection locked="0"/>
    </xf>
    <xf numFmtId="10" fontId="5" fillId="5" borderId="19" xfId="0" applyNumberFormat="1" applyFont="1" applyFill="1" applyBorder="1" applyAlignment="1" applyProtection="1">
      <alignment horizontal="center" vertical="center"/>
      <protection locked="0"/>
    </xf>
    <xf numFmtId="10" fontId="5" fillId="2" borderId="17" xfId="0" applyNumberFormat="1" applyFont="1" applyFill="1" applyBorder="1" applyAlignment="1" applyProtection="1">
      <alignment horizontal="center" vertical="center"/>
      <protection locked="0"/>
    </xf>
    <xf numFmtId="0" fontId="4" fillId="2" borderId="23" xfId="0" applyFont="1" applyFill="1" applyBorder="1" applyAlignment="1" applyProtection="1">
      <alignment horizontal="center" vertical="center" wrapText="1"/>
      <protection locked="0"/>
    </xf>
    <xf numFmtId="0" fontId="4" fillId="2" borderId="24" xfId="0" applyFont="1" applyFill="1" applyBorder="1" applyAlignment="1" applyProtection="1">
      <alignment horizontal="center" vertical="center" wrapText="1"/>
      <protection locked="0"/>
    </xf>
    <xf numFmtId="0" fontId="4" fillId="2" borderId="25" xfId="0" applyFont="1" applyFill="1" applyBorder="1" applyAlignment="1" applyProtection="1">
      <alignment horizontal="center" vertical="center" wrapText="1"/>
      <protection locked="0"/>
    </xf>
    <xf numFmtId="10" fontId="5" fillId="3" borderId="14" xfId="0" applyNumberFormat="1" applyFont="1" applyFill="1" applyBorder="1" applyAlignment="1" applyProtection="1">
      <alignment horizontal="center" vertical="center"/>
      <protection locked="0"/>
    </xf>
    <xf numFmtId="0" fontId="6" fillId="3" borderId="10" xfId="0" applyFont="1" applyFill="1" applyBorder="1" applyAlignment="1" applyProtection="1">
      <alignment horizontal="center" vertical="center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3" borderId="18" xfId="0" applyFont="1" applyFill="1" applyBorder="1" applyAlignment="1" applyProtection="1">
      <alignment horizontal="center" vertical="center"/>
      <protection locked="0"/>
    </xf>
    <xf numFmtId="176" fontId="4" fillId="2" borderId="17" xfId="0" applyNumberFormat="1" applyFont="1" applyFill="1" applyBorder="1" applyAlignment="1" applyProtection="1">
      <alignment horizontal="center" vertical="center"/>
      <protection locked="0"/>
    </xf>
    <xf numFmtId="176" fontId="5" fillId="3" borderId="17" xfId="0" applyNumberFormat="1" applyFont="1" applyFill="1" applyBorder="1" applyAlignment="1" applyProtection="1">
      <alignment horizontal="center" vertical="center"/>
      <protection locked="0"/>
    </xf>
    <xf numFmtId="10" fontId="5" fillId="3" borderId="19" xfId="0" applyNumberFormat="1" applyFont="1" applyFill="1" applyBorder="1" applyAlignment="1" applyProtection="1">
      <alignment horizontal="center" vertical="center"/>
      <protection locked="0"/>
    </xf>
    <xf numFmtId="0" fontId="8" fillId="2" borderId="26" xfId="0" applyFont="1" applyFill="1" applyBorder="1" applyAlignment="1" applyProtection="1">
      <alignment horizontal="right" vertical="center"/>
      <protection locked="0"/>
    </xf>
    <xf numFmtId="10" fontId="5" fillId="0" borderId="9" xfId="0" applyNumberFormat="1" applyFont="1" applyFill="1" applyBorder="1" applyAlignment="1" applyProtection="1">
      <alignment horizontal="center" vertical="center"/>
      <protection locked="0"/>
    </xf>
    <xf numFmtId="10" fontId="5" fillId="0" borderId="17" xfId="0" applyNumberFormat="1" applyFont="1" applyFill="1" applyBorder="1" applyAlignment="1" applyProtection="1">
      <alignment horizontal="center" vertical="center"/>
      <protection locked="0"/>
    </xf>
    <xf numFmtId="0" fontId="8" fillId="2" borderId="26" xfId="0" applyFont="1" applyFill="1" applyBorder="1" applyAlignment="1" applyProtection="1">
      <alignment horizontal="center"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E8" sqref="E8"/>
    </sheetView>
  </sheetViews>
  <sheetFormatPr defaultRowHeight="14.4"/>
  <cols>
    <col min="4" max="4" width="8.5546875" bestFit="1" customWidth="1"/>
    <col min="5" max="5" width="12.21875" customWidth="1"/>
    <col min="6" max="6" width="10" customWidth="1"/>
    <col min="7" max="7" width="11.77734375" customWidth="1"/>
    <col min="9" max="9" width="11.88671875" customWidth="1"/>
    <col min="10" max="10" width="11.21875" customWidth="1"/>
    <col min="12" max="12" width="11.88671875" customWidth="1"/>
  </cols>
  <sheetData>
    <row r="1" spans="1:12" ht="22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6.2" thickBot="1">
      <c r="A2" s="2" t="s">
        <v>1</v>
      </c>
      <c r="B2" s="2"/>
      <c r="C2" s="2"/>
      <c r="D2" s="2"/>
      <c r="E2" s="2"/>
      <c r="F2" s="3"/>
      <c r="G2" s="3"/>
      <c r="H2" s="3"/>
      <c r="I2" s="3"/>
      <c r="J2" s="4" t="s">
        <v>2</v>
      </c>
      <c r="K2" s="4"/>
      <c r="L2" s="4"/>
    </row>
    <row r="3" spans="1:12" ht="15.6">
      <c r="A3" s="5" t="s">
        <v>3</v>
      </c>
      <c r="B3" s="6" t="s">
        <v>4</v>
      </c>
      <c r="C3" s="7"/>
      <c r="D3" s="8" t="s">
        <v>5</v>
      </c>
      <c r="E3" s="9"/>
      <c r="F3" s="9"/>
      <c r="G3" s="9"/>
      <c r="H3" s="9"/>
      <c r="I3" s="9"/>
      <c r="J3" s="9"/>
      <c r="K3" s="9"/>
      <c r="L3" s="10"/>
    </row>
    <row r="4" spans="1:12" ht="15.6">
      <c r="A4" s="11"/>
      <c r="B4" s="12" t="s">
        <v>6</v>
      </c>
      <c r="C4" s="13" t="s">
        <v>7</v>
      </c>
      <c r="D4" s="14" t="s">
        <v>8</v>
      </c>
      <c r="E4" s="12"/>
      <c r="F4" s="12"/>
      <c r="G4" s="12"/>
      <c r="H4" s="13" t="s">
        <v>9</v>
      </c>
      <c r="I4" s="15"/>
      <c r="J4" s="15"/>
      <c r="K4" s="15"/>
      <c r="L4" s="16"/>
    </row>
    <row r="5" spans="1:12">
      <c r="A5" s="11"/>
      <c r="B5" s="17"/>
      <c r="C5" s="18"/>
      <c r="D5" s="19" t="s">
        <v>10</v>
      </c>
      <c r="E5" s="20" t="s">
        <v>11</v>
      </c>
      <c r="F5" s="20" t="s">
        <v>12</v>
      </c>
      <c r="G5" s="20" t="s">
        <v>13</v>
      </c>
      <c r="H5" s="21" t="s">
        <v>14</v>
      </c>
      <c r="I5" s="21" t="s">
        <v>15</v>
      </c>
      <c r="J5" s="20" t="s">
        <v>16</v>
      </c>
      <c r="K5" s="20" t="s">
        <v>17</v>
      </c>
      <c r="L5" s="22" t="s">
        <v>18</v>
      </c>
    </row>
    <row r="6" spans="1:12" ht="36.6" customHeight="1">
      <c r="A6" s="11"/>
      <c r="B6" s="17"/>
      <c r="C6" s="18"/>
      <c r="D6" s="19"/>
      <c r="E6" s="20"/>
      <c r="F6" s="20"/>
      <c r="G6" s="20"/>
      <c r="H6" s="23"/>
      <c r="I6" s="23"/>
      <c r="J6" s="20"/>
      <c r="K6" s="20"/>
      <c r="L6" s="22"/>
    </row>
    <row r="7" spans="1:12" ht="15.6">
      <c r="A7" s="24" t="s">
        <v>19</v>
      </c>
      <c r="B7" s="25">
        <f>SUM(B8:B17)</f>
        <v>148000</v>
      </c>
      <c r="C7" s="25">
        <f>SUM(C8:C17)</f>
        <v>10400</v>
      </c>
      <c r="D7" s="26">
        <v>11110</v>
      </c>
      <c r="E7" s="27">
        <f>D7-C7*$E$18</f>
        <v>11110</v>
      </c>
      <c r="F7" s="28">
        <f>D7/C7</f>
        <v>1.0682692307692307</v>
      </c>
      <c r="G7" s="29">
        <f>F7-$E$18</f>
        <v>1.0682692307692307</v>
      </c>
      <c r="H7" s="30">
        <v>45000</v>
      </c>
      <c r="I7" s="28">
        <f>H7/B7</f>
        <v>0.30405405405405406</v>
      </c>
      <c r="J7" s="31">
        <v>50000</v>
      </c>
      <c r="K7" s="31">
        <f>H7-J7</f>
        <v>-5000</v>
      </c>
      <c r="L7" s="32">
        <f>K7/J7</f>
        <v>-0.1</v>
      </c>
    </row>
    <row r="8" spans="1:12" ht="15.6">
      <c r="A8" s="33" t="s">
        <v>20</v>
      </c>
      <c r="B8" s="34">
        <v>14800</v>
      </c>
      <c r="C8" s="35">
        <v>1040</v>
      </c>
      <c r="D8" s="26">
        <v>1111</v>
      </c>
      <c r="E8" s="36">
        <f>D8-C8*$E$18</f>
        <v>1111</v>
      </c>
      <c r="F8" s="37">
        <f>D8/C8</f>
        <v>1.0682692307692307</v>
      </c>
      <c r="G8" s="38">
        <f>F8-$E$18</f>
        <v>1.0682692307692307</v>
      </c>
      <c r="H8" s="39">
        <v>4500</v>
      </c>
      <c r="I8" s="28">
        <f>H8/B8</f>
        <v>0.30405405405405406</v>
      </c>
      <c r="J8" s="31">
        <v>5000</v>
      </c>
      <c r="K8" s="31">
        <f>H8-J8</f>
        <v>-500</v>
      </c>
      <c r="L8" s="32">
        <f>K8/J8</f>
        <v>-0.1</v>
      </c>
    </row>
    <row r="9" spans="1:12" ht="15.6">
      <c r="A9" s="33" t="s">
        <v>21</v>
      </c>
      <c r="B9" s="34">
        <v>14800</v>
      </c>
      <c r="C9" s="35">
        <v>1040</v>
      </c>
      <c r="D9" s="26">
        <v>1111</v>
      </c>
      <c r="E9" s="36">
        <f>D9-C9*$E$18</f>
        <v>1111</v>
      </c>
      <c r="F9" s="37">
        <f t="shared" ref="F9:F17" si="0">D9/C9</f>
        <v>1.0682692307692307</v>
      </c>
      <c r="G9" s="38">
        <f>F9-$E$18</f>
        <v>1.0682692307692307</v>
      </c>
      <c r="H9" s="39">
        <v>4500</v>
      </c>
      <c r="I9" s="28">
        <f t="shared" ref="I9:I17" si="1">H9/B9</f>
        <v>0.30405405405405406</v>
      </c>
      <c r="J9" s="31">
        <v>5000</v>
      </c>
      <c r="K9" s="31">
        <f t="shared" ref="K9:K17" si="2">H9-J9</f>
        <v>-500</v>
      </c>
      <c r="L9" s="32">
        <f t="shared" ref="L9:L17" si="3">K9/J9</f>
        <v>-0.1</v>
      </c>
    </row>
    <row r="10" spans="1:12" ht="15.6">
      <c r="A10" s="33" t="s">
        <v>22</v>
      </c>
      <c r="B10" s="34">
        <v>14800</v>
      </c>
      <c r="C10" s="35">
        <v>1040</v>
      </c>
      <c r="D10" s="26">
        <v>1111</v>
      </c>
      <c r="E10" s="36">
        <f t="shared" ref="E10:E17" si="4">D10-C10*$E$18</f>
        <v>1111</v>
      </c>
      <c r="F10" s="37">
        <f t="shared" si="0"/>
        <v>1.0682692307692307</v>
      </c>
      <c r="G10" s="38">
        <f t="shared" ref="G10:G17" si="5">F10-$E$18</f>
        <v>1.0682692307692307</v>
      </c>
      <c r="H10" s="39">
        <v>4500</v>
      </c>
      <c r="I10" s="28">
        <f t="shared" si="1"/>
        <v>0.30405405405405406</v>
      </c>
      <c r="J10" s="31">
        <v>5000</v>
      </c>
      <c r="K10" s="31">
        <f t="shared" si="2"/>
        <v>-500</v>
      </c>
      <c r="L10" s="32">
        <f t="shared" si="3"/>
        <v>-0.1</v>
      </c>
    </row>
    <row r="11" spans="1:12" ht="15.6">
      <c r="A11" s="33" t="s">
        <v>23</v>
      </c>
      <c r="B11" s="34">
        <v>14800</v>
      </c>
      <c r="C11" s="35">
        <v>1040</v>
      </c>
      <c r="D11" s="26">
        <v>1111</v>
      </c>
      <c r="E11" s="36">
        <f t="shared" si="4"/>
        <v>1111</v>
      </c>
      <c r="F11" s="37">
        <f t="shared" si="0"/>
        <v>1.0682692307692307</v>
      </c>
      <c r="G11" s="38">
        <f t="shared" si="5"/>
        <v>1.0682692307692307</v>
      </c>
      <c r="H11" s="39">
        <v>4500</v>
      </c>
      <c r="I11" s="28">
        <f t="shared" si="1"/>
        <v>0.30405405405405406</v>
      </c>
      <c r="J11" s="31">
        <v>5000</v>
      </c>
      <c r="K11" s="31">
        <f t="shared" si="2"/>
        <v>-500</v>
      </c>
      <c r="L11" s="32">
        <f t="shared" si="3"/>
        <v>-0.1</v>
      </c>
    </row>
    <row r="12" spans="1:12" ht="15.6">
      <c r="A12" s="33" t="s">
        <v>24</v>
      </c>
      <c r="B12" s="34">
        <v>14800</v>
      </c>
      <c r="C12" s="35">
        <v>1040</v>
      </c>
      <c r="D12" s="26">
        <v>1111</v>
      </c>
      <c r="E12" s="36">
        <f t="shared" si="4"/>
        <v>1111</v>
      </c>
      <c r="F12" s="61">
        <f t="shared" si="0"/>
        <v>1.0682692307692307</v>
      </c>
      <c r="G12" s="38">
        <f t="shared" si="5"/>
        <v>1.0682692307692307</v>
      </c>
      <c r="H12" s="39">
        <v>4500</v>
      </c>
      <c r="I12" s="28">
        <f t="shared" si="1"/>
        <v>0.30405405405405406</v>
      </c>
      <c r="J12" s="31">
        <v>5000</v>
      </c>
      <c r="K12" s="31">
        <f t="shared" si="2"/>
        <v>-500</v>
      </c>
      <c r="L12" s="32">
        <f t="shared" si="3"/>
        <v>-0.1</v>
      </c>
    </row>
    <row r="13" spans="1:12" ht="15.6">
      <c r="A13" s="33" t="s">
        <v>25</v>
      </c>
      <c r="B13" s="34">
        <v>14800</v>
      </c>
      <c r="C13" s="35">
        <v>1040</v>
      </c>
      <c r="D13" s="26">
        <v>1111</v>
      </c>
      <c r="E13" s="36">
        <f t="shared" si="4"/>
        <v>1111</v>
      </c>
      <c r="F13" s="61">
        <f t="shared" si="0"/>
        <v>1.0682692307692307</v>
      </c>
      <c r="G13" s="38">
        <f t="shared" si="5"/>
        <v>1.0682692307692307</v>
      </c>
      <c r="H13" s="39">
        <v>4500</v>
      </c>
      <c r="I13" s="28">
        <f t="shared" si="1"/>
        <v>0.30405405405405406</v>
      </c>
      <c r="J13" s="31">
        <v>5000</v>
      </c>
      <c r="K13" s="31">
        <f t="shared" si="2"/>
        <v>-500</v>
      </c>
      <c r="L13" s="32">
        <f t="shared" si="3"/>
        <v>-0.1</v>
      </c>
    </row>
    <row r="14" spans="1:12" ht="15.6">
      <c r="A14" s="40" t="s">
        <v>26</v>
      </c>
      <c r="B14" s="34">
        <v>14800</v>
      </c>
      <c r="C14" s="41">
        <v>1040</v>
      </c>
      <c r="D14" s="26">
        <v>1111</v>
      </c>
      <c r="E14" s="42">
        <f t="shared" si="4"/>
        <v>1111</v>
      </c>
      <c r="F14" s="61">
        <f t="shared" si="0"/>
        <v>1.0682692307692307</v>
      </c>
      <c r="G14" s="38">
        <f t="shared" si="5"/>
        <v>1.0682692307692307</v>
      </c>
      <c r="H14" s="39">
        <v>4500</v>
      </c>
      <c r="I14" s="28">
        <f t="shared" si="1"/>
        <v>0.30405405405405406</v>
      </c>
      <c r="J14" s="31">
        <v>5000</v>
      </c>
      <c r="K14" s="31">
        <f t="shared" si="2"/>
        <v>-500</v>
      </c>
      <c r="L14" s="32">
        <f t="shared" si="3"/>
        <v>-0.1</v>
      </c>
    </row>
    <row r="15" spans="1:12" ht="15.6">
      <c r="A15" s="33" t="s">
        <v>27</v>
      </c>
      <c r="B15" s="34">
        <v>14800</v>
      </c>
      <c r="C15" s="35">
        <v>1040</v>
      </c>
      <c r="D15" s="26">
        <v>1111</v>
      </c>
      <c r="E15" s="36">
        <f t="shared" si="4"/>
        <v>1111</v>
      </c>
      <c r="F15" s="61">
        <f t="shared" si="0"/>
        <v>1.0682692307692307</v>
      </c>
      <c r="G15" s="38">
        <f t="shared" si="5"/>
        <v>1.0682692307692307</v>
      </c>
      <c r="H15" s="39">
        <v>4500</v>
      </c>
      <c r="I15" s="28">
        <f t="shared" si="1"/>
        <v>0.30405405405405406</v>
      </c>
      <c r="J15" s="31">
        <v>5000</v>
      </c>
      <c r="K15" s="31">
        <f t="shared" si="2"/>
        <v>-500</v>
      </c>
      <c r="L15" s="32">
        <f t="shared" si="3"/>
        <v>-0.1</v>
      </c>
    </row>
    <row r="16" spans="1:12" ht="15.6">
      <c r="A16" s="33" t="s">
        <v>28</v>
      </c>
      <c r="B16" s="34">
        <v>14800</v>
      </c>
      <c r="C16" s="35">
        <v>1040</v>
      </c>
      <c r="D16" s="26">
        <v>1111</v>
      </c>
      <c r="E16" s="36">
        <f t="shared" si="4"/>
        <v>1111</v>
      </c>
      <c r="F16" s="61">
        <f t="shared" si="0"/>
        <v>1.0682692307692307</v>
      </c>
      <c r="G16" s="38">
        <f t="shared" si="5"/>
        <v>1.0682692307692307</v>
      </c>
      <c r="H16" s="39">
        <v>4500</v>
      </c>
      <c r="I16" s="28">
        <f t="shared" si="1"/>
        <v>0.30405405405405406</v>
      </c>
      <c r="J16" s="31">
        <v>5000</v>
      </c>
      <c r="K16" s="31">
        <f t="shared" si="2"/>
        <v>-500</v>
      </c>
      <c r="L16" s="32">
        <f t="shared" si="3"/>
        <v>-0.1</v>
      </c>
    </row>
    <row r="17" spans="1:12" ht="16.2" thickBot="1">
      <c r="A17" s="43" t="s">
        <v>29</v>
      </c>
      <c r="B17" s="44">
        <v>14800</v>
      </c>
      <c r="C17" s="44">
        <v>1040</v>
      </c>
      <c r="D17" s="45">
        <v>1111</v>
      </c>
      <c r="E17" s="46">
        <f t="shared" si="4"/>
        <v>1111</v>
      </c>
      <c r="F17" s="47">
        <f t="shared" si="0"/>
        <v>1.0682692307692307</v>
      </c>
      <c r="G17" s="48">
        <f t="shared" si="5"/>
        <v>1.0682692307692307</v>
      </c>
      <c r="H17" s="39">
        <v>4500</v>
      </c>
      <c r="I17" s="28">
        <f t="shared" si="1"/>
        <v>0.30405405405405406</v>
      </c>
      <c r="J17" s="50">
        <v>5000</v>
      </c>
      <c r="K17" s="50">
        <f t="shared" si="2"/>
        <v>-500</v>
      </c>
      <c r="L17" s="51">
        <f t="shared" si="3"/>
        <v>-0.1</v>
      </c>
    </row>
  </sheetData>
  <mergeCells count="18">
    <mergeCell ref="K5:K6"/>
    <mergeCell ref="L5:L6"/>
    <mergeCell ref="A2:E2"/>
    <mergeCell ref="E5:E6"/>
    <mergeCell ref="F5:F6"/>
    <mergeCell ref="G5:G6"/>
    <mergeCell ref="H5:H6"/>
    <mergeCell ref="I5:I6"/>
    <mergeCell ref="J5:J6"/>
    <mergeCell ref="A1:L1"/>
    <mergeCell ref="A3:A6"/>
    <mergeCell ref="B3:C3"/>
    <mergeCell ref="D3:L3"/>
    <mergeCell ref="B4:B6"/>
    <mergeCell ref="C4:C6"/>
    <mergeCell ref="D4:G4"/>
    <mergeCell ref="H4:L4"/>
    <mergeCell ref="D5:D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I7" sqref="I7"/>
    </sheetView>
  </sheetViews>
  <sheetFormatPr defaultRowHeight="14.4"/>
  <cols>
    <col min="2" max="2" width="13.109375" customWidth="1"/>
    <col min="3" max="3" width="15" customWidth="1"/>
    <col min="4" max="4" width="11.21875" customWidth="1"/>
    <col min="5" max="5" width="9.33203125" bestFit="1" customWidth="1"/>
    <col min="6" max="6" width="13.109375" customWidth="1"/>
    <col min="7" max="7" width="14.33203125" customWidth="1"/>
    <col min="8" max="8" width="11.5546875" customWidth="1"/>
    <col min="9" max="9" width="11" customWidth="1"/>
  </cols>
  <sheetData>
    <row r="1" spans="1:9" ht="30.6" customHeight="1">
      <c r="A1" s="5" t="s">
        <v>3</v>
      </c>
      <c r="B1" s="6" t="s">
        <v>30</v>
      </c>
      <c r="C1" s="6"/>
      <c r="D1" s="6"/>
      <c r="E1" s="7" t="s">
        <v>31</v>
      </c>
      <c r="F1" s="57"/>
      <c r="G1" s="57"/>
      <c r="H1" s="57"/>
      <c r="I1" s="58"/>
    </row>
    <row r="2" spans="1:9" ht="31.2">
      <c r="A2" s="11"/>
      <c r="B2" s="52" t="s">
        <v>32</v>
      </c>
      <c r="C2" s="52" t="s">
        <v>33</v>
      </c>
      <c r="D2" s="52" t="s">
        <v>34</v>
      </c>
      <c r="E2" s="52" t="s">
        <v>35</v>
      </c>
      <c r="F2" s="52" t="s">
        <v>36</v>
      </c>
      <c r="G2" s="52" t="s">
        <v>37</v>
      </c>
      <c r="H2" s="52" t="s">
        <v>38</v>
      </c>
      <c r="I2" s="62" t="s">
        <v>34</v>
      </c>
    </row>
    <row r="3" spans="1:9" ht="15.6">
      <c r="A3" s="24" t="s">
        <v>39</v>
      </c>
      <c r="B3" s="63">
        <v>32000</v>
      </c>
      <c r="C3" s="30">
        <v>25000</v>
      </c>
      <c r="D3" s="64">
        <f>B3/C3-1</f>
        <v>0.28000000000000003</v>
      </c>
      <c r="E3" s="65">
        <v>110000</v>
      </c>
      <c r="F3" s="30">
        <v>50000</v>
      </c>
      <c r="G3" s="66">
        <f>F3/E3</f>
        <v>0.45454545454545453</v>
      </c>
      <c r="H3" s="30">
        <v>40000</v>
      </c>
      <c r="I3" s="67">
        <f t="shared" ref="I3:I13" si="0">F3/H3-1</f>
        <v>0.25</v>
      </c>
    </row>
    <row r="4" spans="1:9" ht="15.6">
      <c r="A4" s="24" t="s">
        <v>20</v>
      </c>
      <c r="B4" s="63">
        <v>32000</v>
      </c>
      <c r="C4" s="30">
        <v>25000</v>
      </c>
      <c r="D4" s="64">
        <f>B4/C4-1</f>
        <v>0.28000000000000003</v>
      </c>
      <c r="E4" s="65">
        <v>11000</v>
      </c>
      <c r="F4" s="30">
        <v>5000</v>
      </c>
      <c r="G4" s="66">
        <f t="shared" ref="G4:G13" si="1">F4/E4</f>
        <v>0.45454545454545453</v>
      </c>
      <c r="H4" s="30">
        <v>4000</v>
      </c>
      <c r="I4" s="67">
        <f t="shared" si="0"/>
        <v>0.25</v>
      </c>
    </row>
    <row r="5" spans="1:9" ht="15.6">
      <c r="A5" s="24" t="s">
        <v>21</v>
      </c>
      <c r="B5" s="63">
        <v>32000</v>
      </c>
      <c r="C5" s="30">
        <v>25000</v>
      </c>
      <c r="D5" s="64">
        <f t="shared" ref="D5:D13" si="2">B5/C5-1</f>
        <v>0.28000000000000003</v>
      </c>
      <c r="E5" s="65">
        <v>11000</v>
      </c>
      <c r="F5" s="30">
        <v>5000</v>
      </c>
      <c r="G5" s="66">
        <f t="shared" si="1"/>
        <v>0.45454545454545453</v>
      </c>
      <c r="H5" s="30">
        <v>4000</v>
      </c>
      <c r="I5" s="67">
        <f t="shared" si="0"/>
        <v>0.25</v>
      </c>
    </row>
    <row r="6" spans="1:9" ht="15.6">
      <c r="A6" s="24" t="s">
        <v>22</v>
      </c>
      <c r="B6" s="63">
        <v>32000</v>
      </c>
      <c r="C6" s="30">
        <v>25000</v>
      </c>
      <c r="D6" s="64">
        <f t="shared" si="2"/>
        <v>0.28000000000000003</v>
      </c>
      <c r="E6" s="65">
        <v>11000</v>
      </c>
      <c r="F6" s="30">
        <v>5000</v>
      </c>
      <c r="G6" s="66">
        <f t="shared" si="1"/>
        <v>0.45454545454545453</v>
      </c>
      <c r="H6" s="30">
        <v>4000</v>
      </c>
      <c r="I6" s="67">
        <f t="shared" si="0"/>
        <v>0.25</v>
      </c>
    </row>
    <row r="7" spans="1:9" ht="15.6">
      <c r="A7" s="24" t="s">
        <v>23</v>
      </c>
      <c r="B7" s="63">
        <v>32000</v>
      </c>
      <c r="C7" s="30">
        <v>25000</v>
      </c>
      <c r="D7" s="64">
        <f t="shared" si="2"/>
        <v>0.28000000000000003</v>
      </c>
      <c r="E7" s="65">
        <v>11000</v>
      </c>
      <c r="F7" s="30">
        <v>5000</v>
      </c>
      <c r="G7" s="66">
        <f t="shared" si="1"/>
        <v>0.45454545454545453</v>
      </c>
      <c r="H7" s="30">
        <v>4000</v>
      </c>
      <c r="I7" s="67">
        <f t="shared" si="0"/>
        <v>0.25</v>
      </c>
    </row>
    <row r="8" spans="1:9" ht="15.6">
      <c r="A8" s="24" t="s">
        <v>24</v>
      </c>
      <c r="B8" s="63">
        <v>32000</v>
      </c>
      <c r="C8" s="30">
        <v>25000</v>
      </c>
      <c r="D8" s="64">
        <f t="shared" si="2"/>
        <v>0.28000000000000003</v>
      </c>
      <c r="E8" s="65">
        <v>11000</v>
      </c>
      <c r="F8" s="30">
        <v>5000</v>
      </c>
      <c r="G8" s="66">
        <f t="shared" si="1"/>
        <v>0.45454545454545453</v>
      </c>
      <c r="H8" s="30">
        <v>4000</v>
      </c>
      <c r="I8" s="67">
        <f t="shared" si="0"/>
        <v>0.25</v>
      </c>
    </row>
    <row r="9" spans="1:9" ht="15.6">
      <c r="A9" s="24" t="s">
        <v>25</v>
      </c>
      <c r="B9" s="63">
        <v>32000</v>
      </c>
      <c r="C9" s="30">
        <v>25000</v>
      </c>
      <c r="D9" s="64">
        <f t="shared" si="2"/>
        <v>0.28000000000000003</v>
      </c>
      <c r="E9" s="65">
        <v>11000</v>
      </c>
      <c r="F9" s="30">
        <v>5000</v>
      </c>
      <c r="G9" s="66">
        <f t="shared" si="1"/>
        <v>0.45454545454545453</v>
      </c>
      <c r="H9" s="30">
        <v>4000</v>
      </c>
      <c r="I9" s="67">
        <f t="shared" si="0"/>
        <v>0.25</v>
      </c>
    </row>
    <row r="10" spans="1:9" ht="15.6">
      <c r="A10" s="24" t="s">
        <v>26</v>
      </c>
      <c r="B10" s="63">
        <v>32000</v>
      </c>
      <c r="C10" s="30">
        <v>25000</v>
      </c>
      <c r="D10" s="64">
        <f t="shared" si="2"/>
        <v>0.28000000000000003</v>
      </c>
      <c r="E10" s="65">
        <v>11000</v>
      </c>
      <c r="F10" s="30">
        <v>5000</v>
      </c>
      <c r="G10" s="66">
        <f t="shared" si="1"/>
        <v>0.45454545454545453</v>
      </c>
      <c r="H10" s="30">
        <v>4000</v>
      </c>
      <c r="I10" s="67">
        <f t="shared" si="0"/>
        <v>0.25</v>
      </c>
    </row>
    <row r="11" spans="1:9" ht="15.6">
      <c r="A11" s="24" t="s">
        <v>27</v>
      </c>
      <c r="B11" s="63">
        <v>32000</v>
      </c>
      <c r="C11" s="30">
        <v>25000</v>
      </c>
      <c r="D11" s="64">
        <f t="shared" si="2"/>
        <v>0.28000000000000003</v>
      </c>
      <c r="E11" s="65">
        <v>11000</v>
      </c>
      <c r="F11" s="30">
        <v>5000</v>
      </c>
      <c r="G11" s="66">
        <f t="shared" si="1"/>
        <v>0.45454545454545453</v>
      </c>
      <c r="H11" s="30">
        <v>4000</v>
      </c>
      <c r="I11" s="67">
        <f t="shared" si="0"/>
        <v>0.25</v>
      </c>
    </row>
    <row r="12" spans="1:9" ht="15.6">
      <c r="A12" s="24" t="s">
        <v>28</v>
      </c>
      <c r="B12" s="63">
        <v>32000</v>
      </c>
      <c r="C12" s="30">
        <v>25000</v>
      </c>
      <c r="D12" s="64">
        <f t="shared" si="2"/>
        <v>0.28000000000000003</v>
      </c>
      <c r="E12" s="65">
        <v>11000</v>
      </c>
      <c r="F12" s="30">
        <v>5000</v>
      </c>
      <c r="G12" s="66">
        <f t="shared" si="1"/>
        <v>0.45454545454545453</v>
      </c>
      <c r="H12" s="30">
        <v>4000</v>
      </c>
      <c r="I12" s="67">
        <f t="shared" si="0"/>
        <v>0.25</v>
      </c>
    </row>
    <row r="13" spans="1:9" ht="16.2" thickBot="1">
      <c r="A13" s="68" t="s">
        <v>29</v>
      </c>
      <c r="B13" s="69">
        <v>32000</v>
      </c>
      <c r="C13" s="49">
        <v>25000</v>
      </c>
      <c r="D13" s="70">
        <f t="shared" si="2"/>
        <v>0.28000000000000003</v>
      </c>
      <c r="E13" s="71">
        <v>11000</v>
      </c>
      <c r="F13" s="49">
        <v>5000</v>
      </c>
      <c r="G13" s="73">
        <f t="shared" si="1"/>
        <v>0.45454545454545453</v>
      </c>
      <c r="H13" s="49">
        <v>4000</v>
      </c>
      <c r="I13" s="72">
        <f t="shared" si="0"/>
        <v>0.25</v>
      </c>
    </row>
  </sheetData>
  <mergeCells count="3">
    <mergeCell ref="A1:A2"/>
    <mergeCell ref="B1:D1"/>
    <mergeCell ref="E1:I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F27" sqref="F27"/>
    </sheetView>
  </sheetViews>
  <sheetFormatPr defaultRowHeight="14.4"/>
  <cols>
    <col min="2" max="2" width="13.21875" customWidth="1"/>
    <col min="3" max="3" width="12.21875" customWidth="1"/>
    <col min="4" max="4" width="13.88671875" customWidth="1"/>
    <col min="5" max="5" width="16.88671875" customWidth="1"/>
    <col min="6" max="7" width="12" customWidth="1"/>
    <col min="8" max="8" width="8.5546875" bestFit="1" customWidth="1"/>
    <col min="9" max="9" width="12" customWidth="1"/>
  </cols>
  <sheetData>
    <row r="1" spans="1:9" ht="28.8" customHeight="1">
      <c r="A1" s="5" t="s">
        <v>3</v>
      </c>
      <c r="B1" s="6" t="s">
        <v>40</v>
      </c>
      <c r="C1" s="7"/>
      <c r="D1" s="8" t="s">
        <v>41</v>
      </c>
      <c r="E1" s="57"/>
      <c r="F1" s="57"/>
      <c r="G1" s="57"/>
      <c r="H1" s="57"/>
      <c r="I1" s="58"/>
    </row>
    <row r="2" spans="1:9" ht="15.6">
      <c r="A2" s="11"/>
      <c r="B2" s="54" t="s">
        <v>6</v>
      </c>
      <c r="C2" s="74" t="s">
        <v>7</v>
      </c>
      <c r="D2" s="14" t="s">
        <v>8</v>
      </c>
      <c r="E2" s="12"/>
      <c r="F2" s="12"/>
      <c r="G2" s="12"/>
      <c r="H2" s="13" t="s">
        <v>9</v>
      </c>
      <c r="I2" s="53"/>
    </row>
    <row r="3" spans="1:9">
      <c r="A3" s="11"/>
      <c r="B3" s="55"/>
      <c r="C3" s="75"/>
      <c r="D3" s="19" t="s">
        <v>10</v>
      </c>
      <c r="E3" s="20" t="s">
        <v>11</v>
      </c>
      <c r="F3" s="20" t="s">
        <v>12</v>
      </c>
      <c r="G3" s="20" t="s">
        <v>13</v>
      </c>
      <c r="H3" s="21" t="s">
        <v>14</v>
      </c>
      <c r="I3" s="59" t="s">
        <v>15</v>
      </c>
    </row>
    <row r="4" spans="1:9" ht="28.8" customHeight="1">
      <c r="A4" s="11"/>
      <c r="B4" s="56"/>
      <c r="C4" s="76"/>
      <c r="D4" s="19"/>
      <c r="E4" s="20"/>
      <c r="F4" s="20"/>
      <c r="G4" s="20"/>
      <c r="H4" s="23"/>
      <c r="I4" s="60"/>
    </row>
    <row r="5" spans="1:9" ht="15.6">
      <c r="A5" s="24" t="s">
        <v>19</v>
      </c>
      <c r="B5" s="25">
        <v>20000</v>
      </c>
      <c r="C5" s="25">
        <v>1000</v>
      </c>
      <c r="D5" s="26">
        <v>990</v>
      </c>
      <c r="E5" s="27">
        <f>D5-C5*$E$18</f>
        <v>990</v>
      </c>
      <c r="F5" s="66">
        <f>D5/C5</f>
        <v>0.99</v>
      </c>
      <c r="G5" s="29">
        <f>F5-$E$18</f>
        <v>0.99</v>
      </c>
      <c r="H5" s="30">
        <v>8000</v>
      </c>
      <c r="I5" s="77">
        <f>H5/B5</f>
        <v>0.4</v>
      </c>
    </row>
    <row r="6" spans="1:9" ht="15.6">
      <c r="A6" s="33" t="s">
        <v>20</v>
      </c>
      <c r="B6" s="35">
        <v>2000</v>
      </c>
      <c r="C6" s="78">
        <v>100</v>
      </c>
      <c r="D6" s="26">
        <v>99</v>
      </c>
      <c r="E6" s="27">
        <f>D6-C6*$E$18</f>
        <v>99</v>
      </c>
      <c r="F6" s="28">
        <f>D6/C6</f>
        <v>0.99</v>
      </c>
      <c r="G6" s="38">
        <f>F6-$E$18</f>
        <v>0.99</v>
      </c>
      <c r="H6" s="39">
        <v>800</v>
      </c>
      <c r="I6" s="77">
        <f>H6/B6</f>
        <v>0.4</v>
      </c>
    </row>
    <row r="7" spans="1:9" ht="15.6">
      <c r="A7" s="33" t="s">
        <v>21</v>
      </c>
      <c r="B7" s="35">
        <v>2000</v>
      </c>
      <c r="C7" s="78">
        <v>100</v>
      </c>
      <c r="D7" s="26">
        <v>99</v>
      </c>
      <c r="E7" s="27">
        <f>D7-C7*$E$18</f>
        <v>99</v>
      </c>
      <c r="F7" s="85">
        <f>D7/C7</f>
        <v>0.99</v>
      </c>
      <c r="G7" s="38">
        <f t="shared" ref="G7:G15" si="0">F7-$E$18</f>
        <v>0.99</v>
      </c>
      <c r="H7" s="39">
        <v>800</v>
      </c>
      <c r="I7" s="77">
        <f t="shared" ref="I7:I15" si="1">H7/B7</f>
        <v>0.4</v>
      </c>
    </row>
    <row r="8" spans="1:9" ht="15.6">
      <c r="A8" s="33" t="s">
        <v>22</v>
      </c>
      <c r="B8" s="35">
        <v>2000</v>
      </c>
      <c r="C8" s="78">
        <v>100</v>
      </c>
      <c r="D8" s="26">
        <v>99</v>
      </c>
      <c r="E8" s="27">
        <f t="shared" ref="E8:E15" si="2">D8-C8*$E$18</f>
        <v>99</v>
      </c>
      <c r="F8" s="85">
        <f>D8/C8</f>
        <v>0.99</v>
      </c>
      <c r="G8" s="38">
        <f t="shared" si="0"/>
        <v>0.99</v>
      </c>
      <c r="H8" s="39">
        <v>800</v>
      </c>
      <c r="I8" s="77">
        <f t="shared" si="1"/>
        <v>0.4</v>
      </c>
    </row>
    <row r="9" spans="1:9" ht="15.6">
      <c r="A9" s="33" t="s">
        <v>23</v>
      </c>
      <c r="B9" s="35">
        <v>2000</v>
      </c>
      <c r="C9" s="78">
        <v>100</v>
      </c>
      <c r="D9" s="26">
        <v>99</v>
      </c>
      <c r="E9" s="27">
        <f t="shared" si="2"/>
        <v>99</v>
      </c>
      <c r="F9" s="85">
        <f t="shared" ref="F9:F15" si="3">D9/C9</f>
        <v>0.99</v>
      </c>
      <c r="G9" s="38">
        <f t="shared" si="0"/>
        <v>0.99</v>
      </c>
      <c r="H9" s="39">
        <v>800</v>
      </c>
      <c r="I9" s="77">
        <f t="shared" si="1"/>
        <v>0.4</v>
      </c>
    </row>
    <row r="10" spans="1:9" ht="15.6">
      <c r="A10" s="33" t="s">
        <v>24</v>
      </c>
      <c r="B10" s="35">
        <v>2000</v>
      </c>
      <c r="C10" s="78">
        <v>100</v>
      </c>
      <c r="D10" s="26">
        <v>99</v>
      </c>
      <c r="E10" s="27">
        <f t="shared" si="2"/>
        <v>99</v>
      </c>
      <c r="F10" s="85">
        <f t="shared" si="3"/>
        <v>0.99</v>
      </c>
      <c r="G10" s="38">
        <f t="shared" si="0"/>
        <v>0.99</v>
      </c>
      <c r="H10" s="39">
        <v>800</v>
      </c>
      <c r="I10" s="77">
        <f t="shared" si="1"/>
        <v>0.4</v>
      </c>
    </row>
    <row r="11" spans="1:9" ht="15.6">
      <c r="A11" s="33" t="s">
        <v>25</v>
      </c>
      <c r="B11" s="35">
        <v>2000</v>
      </c>
      <c r="C11" s="78">
        <v>100</v>
      </c>
      <c r="D11" s="26">
        <v>99</v>
      </c>
      <c r="E11" s="27">
        <f t="shared" si="2"/>
        <v>99</v>
      </c>
      <c r="F11" s="85">
        <f t="shared" si="3"/>
        <v>0.99</v>
      </c>
      <c r="G11" s="38">
        <f t="shared" si="0"/>
        <v>0.99</v>
      </c>
      <c r="H11" s="39">
        <v>800</v>
      </c>
      <c r="I11" s="77">
        <f t="shared" si="1"/>
        <v>0.4</v>
      </c>
    </row>
    <row r="12" spans="1:9" ht="15.6">
      <c r="A12" s="40" t="s">
        <v>26</v>
      </c>
      <c r="B12" s="41">
        <v>2000</v>
      </c>
      <c r="C12" s="79">
        <v>100</v>
      </c>
      <c r="D12" s="26">
        <v>99</v>
      </c>
      <c r="E12" s="27">
        <f t="shared" si="2"/>
        <v>99</v>
      </c>
      <c r="F12" s="85">
        <f t="shared" si="3"/>
        <v>0.99</v>
      </c>
      <c r="G12" s="38">
        <f t="shared" si="0"/>
        <v>0.99</v>
      </c>
      <c r="H12" s="39">
        <v>800</v>
      </c>
      <c r="I12" s="77">
        <f t="shared" si="1"/>
        <v>0.4</v>
      </c>
    </row>
    <row r="13" spans="1:9" ht="15.6">
      <c r="A13" s="33" t="s">
        <v>27</v>
      </c>
      <c r="B13" s="35">
        <v>2000</v>
      </c>
      <c r="C13" s="78">
        <v>100</v>
      </c>
      <c r="D13" s="26">
        <v>99</v>
      </c>
      <c r="E13" s="27">
        <f t="shared" si="2"/>
        <v>99</v>
      </c>
      <c r="F13" s="85">
        <f t="shared" si="3"/>
        <v>0.99</v>
      </c>
      <c r="G13" s="38">
        <f t="shared" si="0"/>
        <v>0.99</v>
      </c>
      <c r="H13" s="39">
        <v>800</v>
      </c>
      <c r="I13" s="77">
        <f t="shared" si="1"/>
        <v>0.4</v>
      </c>
    </row>
    <row r="14" spans="1:9" ht="15.6">
      <c r="A14" s="33" t="s">
        <v>28</v>
      </c>
      <c r="B14" s="35">
        <v>2000</v>
      </c>
      <c r="C14" s="78">
        <v>100</v>
      </c>
      <c r="D14" s="26">
        <v>99</v>
      </c>
      <c r="E14" s="27">
        <f t="shared" si="2"/>
        <v>99</v>
      </c>
      <c r="F14" s="85">
        <f t="shared" si="3"/>
        <v>0.99</v>
      </c>
      <c r="G14" s="38">
        <f t="shared" si="0"/>
        <v>0.99</v>
      </c>
      <c r="H14" s="39">
        <v>800</v>
      </c>
      <c r="I14" s="77">
        <f t="shared" si="1"/>
        <v>0.4</v>
      </c>
    </row>
    <row r="15" spans="1:9" ht="16.2" thickBot="1">
      <c r="A15" s="43" t="s">
        <v>29</v>
      </c>
      <c r="B15" s="44">
        <v>2000</v>
      </c>
      <c r="C15" s="80">
        <v>100</v>
      </c>
      <c r="D15" s="45">
        <v>99</v>
      </c>
      <c r="E15" s="81">
        <f t="shared" si="2"/>
        <v>99</v>
      </c>
      <c r="F15" s="86">
        <f t="shared" si="3"/>
        <v>0.99</v>
      </c>
      <c r="G15" s="48">
        <f t="shared" si="0"/>
        <v>0.99</v>
      </c>
      <c r="H15" s="82">
        <v>800</v>
      </c>
      <c r="I15" s="83">
        <f t="shared" si="1"/>
        <v>0.4</v>
      </c>
    </row>
    <row r="16" spans="1:9">
      <c r="A16" s="87" t="s">
        <v>42</v>
      </c>
      <c r="B16" s="87"/>
      <c r="C16" s="87"/>
      <c r="D16" s="87"/>
      <c r="E16" s="87"/>
      <c r="F16" s="84" t="s">
        <v>43</v>
      </c>
      <c r="G16" s="84"/>
      <c r="H16" s="84"/>
      <c r="I16" s="84"/>
    </row>
  </sheetData>
  <mergeCells count="15">
    <mergeCell ref="G3:G4"/>
    <mergeCell ref="H3:H4"/>
    <mergeCell ref="I3:I4"/>
    <mergeCell ref="F16:I16"/>
    <mergeCell ref="A16:E16"/>
    <mergeCell ref="A1:A4"/>
    <mergeCell ref="B1:C1"/>
    <mergeCell ref="D1:I1"/>
    <mergeCell ref="B2:B4"/>
    <mergeCell ref="C2:C4"/>
    <mergeCell ref="D2:G2"/>
    <mergeCell ref="H2:I2"/>
    <mergeCell ref="D3:D4"/>
    <mergeCell ref="E3:E4"/>
    <mergeCell ref="F3:F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总量</vt:lpstr>
      <vt:lpstr>毛利</vt:lpstr>
      <vt:lpstr>三类以上川烟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dreamsummit</cp:lastModifiedBy>
  <dcterms:created xsi:type="dcterms:W3CDTF">2018-04-28T03:26:31Z</dcterms:created>
  <dcterms:modified xsi:type="dcterms:W3CDTF">2018-04-28T04:34:35Z</dcterms:modified>
</cp:coreProperties>
</file>