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aldo/Library/Mobile Documents/com~apple~CloudDocs/Downloads/"/>
    </mc:Choice>
  </mc:AlternateContent>
  <xr:revisionPtr revIDLastSave="0" documentId="8_{F9E95C58-299D-4151-B635-7866004CCB74}" xr6:coauthVersionLast="47" xr6:coauthVersionMax="47" xr10:uidLastSave="{00000000-0000-0000-0000-000000000000}"/>
  <bookViews>
    <workbookView xWindow="16680" yWindow="7680" windowWidth="33840" windowHeight="23040" firstSheet="1" activeTab="1" xr2:uid="{A5707FEC-D968-9840-9ABC-516ABCC77151}"/>
  </bookViews>
  <sheets>
    <sheet name="Frais Romain 2022 S1" sheetId="2" r:id="rId1"/>
    <sheet name="Frais Donaldo 2022 S1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4" l="1"/>
  <c r="D11" i="4"/>
  <c r="D14" i="4"/>
  <c r="D15" i="4"/>
  <c r="D7" i="4"/>
  <c r="D3" i="4"/>
  <c r="D16" i="4"/>
  <c r="D17" i="4"/>
  <c r="D18" i="4"/>
  <c r="D19" i="4"/>
  <c r="D20" i="4"/>
  <c r="D22" i="4"/>
  <c r="D21" i="4"/>
  <c r="D23" i="4"/>
  <c r="C24" i="4"/>
  <c r="D24" i="4" s="1"/>
  <c r="C13" i="4"/>
  <c r="D13" i="4" s="1"/>
  <c r="C2" i="4"/>
  <c r="D2" i="4" s="1"/>
  <c r="D28" i="4" s="1"/>
  <c r="C8" i="4"/>
  <c r="D8" i="4" s="1"/>
  <c r="C10" i="4"/>
  <c r="D10" i="4" s="1"/>
  <c r="C5" i="4"/>
  <c r="D5" i="4" s="1"/>
  <c r="C4" i="4"/>
  <c r="D4" i="4" s="1"/>
  <c r="C12" i="4"/>
  <c r="D12" i="4" s="1"/>
  <c r="C6" i="4"/>
  <c r="D6" i="4" s="1"/>
  <c r="D29" i="4" l="1"/>
  <c r="G3" i="2" l="1"/>
  <c r="D2" i="2"/>
  <c r="D3" i="2"/>
  <c r="D4" i="2"/>
  <c r="D16" i="2"/>
  <c r="C5" i="2"/>
  <c r="D5" i="2"/>
  <c r="D6" i="2"/>
  <c r="C7" i="2"/>
  <c r="D7" i="2"/>
  <c r="C8" i="2"/>
  <c r="D8" i="2"/>
  <c r="C9" i="2"/>
  <c r="D9" i="2"/>
  <c r="D10" i="2"/>
  <c r="C11" i="2"/>
  <c r="D11" i="2"/>
  <c r="D13" i="2"/>
  <c r="D14" i="2"/>
  <c r="D19" i="2"/>
</calcChain>
</file>

<file path=xl/sharedStrings.xml><?xml version="1.0" encoding="utf-8"?>
<sst xmlns="http://schemas.openxmlformats.org/spreadsheetml/2006/main" count="86" uniqueCount="45">
  <si>
    <t>DATE</t>
  </si>
  <si>
    <t>OBJET</t>
  </si>
  <si>
    <t>Nombre de Km</t>
  </si>
  <si>
    <t>Montant</t>
  </si>
  <si>
    <t>Type</t>
  </si>
  <si>
    <t>Indémnité kilométrique 5CV</t>
  </si>
  <si>
    <t>(d x 0,308) + 1 200</t>
  </si>
  <si>
    <t>RDV OPH31</t>
  </si>
  <si>
    <t>OUI</t>
  </si>
  <si>
    <t>Bilan OPH31</t>
  </si>
  <si>
    <t>RDV Gironde Habitat</t>
  </si>
  <si>
    <t>NON</t>
  </si>
  <si>
    <t>RDV BRA</t>
  </si>
  <si>
    <t>Agen Habitat</t>
  </si>
  <si>
    <t>Habitalys Agen</t>
  </si>
  <si>
    <t>Erilia</t>
  </si>
  <si>
    <t>RDV Auvergne Habitat</t>
  </si>
  <si>
    <t>Total NON</t>
  </si>
  <si>
    <t>Total</t>
  </si>
  <si>
    <t>TOTAL OUI</t>
  </si>
  <si>
    <t>Total OUI + NON</t>
  </si>
  <si>
    <t>Indémnité kilométrique 7CV</t>
  </si>
  <si>
    <t>(d x 0,34) + 1 301</t>
  </si>
  <si>
    <t>Habitat 77 - Melun</t>
  </si>
  <si>
    <t>Chartres métriopole habitat</t>
  </si>
  <si>
    <t>TDLH - Blois</t>
  </si>
  <si>
    <t>Perigord Habitat</t>
  </si>
  <si>
    <t>Plurial - Reims</t>
  </si>
  <si>
    <t>LRYE - Mantes la jolie</t>
  </si>
  <si>
    <t>Inli - Vincennes</t>
  </si>
  <si>
    <t>Digital Habitat Paris 15</t>
  </si>
  <si>
    <t>Monlogement 27 siège evreux</t>
  </si>
  <si>
    <t>LSVO Pontoise</t>
  </si>
  <si>
    <t>Norevie - Douai</t>
  </si>
  <si>
    <t>OMH Grand nancy</t>
  </si>
  <si>
    <t>Apple La Defense</t>
  </si>
  <si>
    <t>Envoi Mada Orly</t>
  </si>
  <si>
    <t>ICF Habitat Paris</t>
  </si>
  <si>
    <t>Pullman Bordeaux</t>
  </si>
  <si>
    <t>ICF Habitat Atlantique Bordeaux</t>
  </si>
  <si>
    <t>Cambo les Bains</t>
  </si>
  <si>
    <t>Sud Habitat Atlantic Bayonne</t>
  </si>
  <si>
    <t>INLI Puteaux</t>
  </si>
  <si>
    <t>Mon logement 27 Pont audemer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</si>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</sst>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\ &quot;€&quot;_ ;_ * \(#,##0.00\)\ &quot;€&quot;_ ;_ * &quot;-&quot;??_)\ &quot;€&quot;_ ;_ @_ 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414856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FF49-C330-1F42-AE27-17796321EE63}">
  <dimension ref="A1:H35"/>
  <sheetViews>
    <sheetView workbookViewId="0">
      <selection activeCell="D16" sqref="D16"/>
    </sheetView>
  </sheetViews>
  <sheetFormatPr defaultColWidth="10.875" defaultRowHeight="15.95"/>
  <cols>
    <col min="1" max="1" width="15.5" customWidth="1"/>
    <col min="2" max="2" width="38.625" bestFit="1" customWidth="1"/>
    <col min="3" max="3" width="15.375" customWidth="1"/>
    <col min="4" max="4" width="14.375" customWidth="1"/>
    <col min="6" max="6" width="24.375" bestFit="1" customWidth="1"/>
  </cols>
  <sheetData>
    <row r="1" spans="1:8" ht="1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/>
      <c r="H1" s="2" t="s">
        <v>6</v>
      </c>
    </row>
    <row r="2" spans="1:8" ht="15">
      <c r="A2" s="3">
        <v>44566</v>
      </c>
      <c r="B2" t="s">
        <v>7</v>
      </c>
      <c r="C2">
        <v>502</v>
      </c>
      <c r="D2" s="1">
        <f t="shared" ref="D2:D11" si="0">C2*$G$3</f>
        <v>225.29759999999999</v>
      </c>
      <c r="E2" t="s">
        <v>8</v>
      </c>
      <c r="G2">
        <v>0.374</v>
      </c>
    </row>
    <row r="3" spans="1:8" ht="15">
      <c r="A3" s="3">
        <v>44637</v>
      </c>
      <c r="B3" t="s">
        <v>7</v>
      </c>
      <c r="C3">
        <v>502</v>
      </c>
      <c r="D3" s="1">
        <f t="shared" si="0"/>
        <v>225.29759999999999</v>
      </c>
      <c r="E3" t="s">
        <v>8</v>
      </c>
      <c r="G3">
        <f>G2*1.2</f>
        <v>0.44879999999999998</v>
      </c>
    </row>
    <row r="4" spans="1:8" ht="15">
      <c r="A4" s="3">
        <v>44693</v>
      </c>
      <c r="B4" t="s">
        <v>9</v>
      </c>
      <c r="C4">
        <v>502</v>
      </c>
      <c r="D4" s="1">
        <f t="shared" si="0"/>
        <v>225.29759999999999</v>
      </c>
      <c r="E4" t="s">
        <v>8</v>
      </c>
    </row>
    <row r="5" spans="1:8" ht="15">
      <c r="A5" s="3">
        <v>44572</v>
      </c>
      <c r="B5" t="s">
        <v>10</v>
      </c>
      <c r="C5">
        <f>486*2</f>
        <v>972</v>
      </c>
      <c r="D5" s="1">
        <f t="shared" si="0"/>
        <v>436.23359999999997</v>
      </c>
      <c r="E5" t="s">
        <v>11</v>
      </c>
    </row>
    <row r="6" spans="1:8" ht="15">
      <c r="A6" s="3">
        <v>44595</v>
      </c>
      <c r="B6" t="s">
        <v>12</v>
      </c>
      <c r="C6">
        <v>604</v>
      </c>
      <c r="D6" s="1">
        <f t="shared" si="0"/>
        <v>271.0752</v>
      </c>
      <c r="E6" t="s">
        <v>11</v>
      </c>
    </row>
    <row r="7" spans="1:8" ht="15">
      <c r="A7" s="3">
        <v>44624</v>
      </c>
      <c r="B7" t="s">
        <v>13</v>
      </c>
      <c r="C7">
        <f>362*2</f>
        <v>724</v>
      </c>
      <c r="D7" s="1">
        <f t="shared" si="0"/>
        <v>324.93119999999999</v>
      </c>
      <c r="E7" t="s">
        <v>11</v>
      </c>
    </row>
    <row r="8" spans="1:8" ht="15">
      <c r="A8" s="3">
        <v>44634</v>
      </c>
      <c r="B8" t="s">
        <v>14</v>
      </c>
      <c r="C8">
        <f>362*2</f>
        <v>724</v>
      </c>
      <c r="D8" s="1">
        <f t="shared" si="0"/>
        <v>324.93119999999999</v>
      </c>
      <c r="E8" t="s">
        <v>11</v>
      </c>
    </row>
    <row r="9" spans="1:8" ht="15">
      <c r="A9" s="3">
        <v>44648</v>
      </c>
      <c r="B9" t="s">
        <v>15</v>
      </c>
      <c r="C9">
        <f>170*2</f>
        <v>340</v>
      </c>
      <c r="D9" s="1">
        <f t="shared" si="0"/>
        <v>152.59199999999998</v>
      </c>
      <c r="E9" t="s">
        <v>11</v>
      </c>
    </row>
    <row r="10" spans="1:8" ht="15">
      <c r="A10" s="3">
        <v>44686</v>
      </c>
      <c r="B10" t="s">
        <v>12</v>
      </c>
      <c r="C10">
        <v>604</v>
      </c>
      <c r="D10" s="1">
        <f t="shared" si="0"/>
        <v>271.0752</v>
      </c>
      <c r="E10" t="s">
        <v>11</v>
      </c>
    </row>
    <row r="11" spans="1:8" ht="15">
      <c r="A11" s="3">
        <v>44706</v>
      </c>
      <c r="B11" t="s">
        <v>16</v>
      </c>
      <c r="C11">
        <f>465*2</f>
        <v>930</v>
      </c>
      <c r="D11" s="1">
        <f t="shared" si="0"/>
        <v>417.38399999999996</v>
      </c>
      <c r="E11" t="s">
        <v>11</v>
      </c>
    </row>
    <row r="13" spans="1:8" ht="15">
      <c r="C13" t="s">
        <v>17</v>
      </c>
      <c r="D13" s="4">
        <f>SUM(D5:D11)</f>
        <v>2198.2223999999997</v>
      </c>
    </row>
    <row r="14" spans="1:8" ht="15">
      <c r="C14" t="s">
        <v>18</v>
      </c>
      <c r="D14" s="1">
        <f>D13+(1722/2)</f>
        <v>3059.2223999999997</v>
      </c>
    </row>
    <row r="16" spans="1:8" ht="15">
      <c r="C16" t="s">
        <v>19</v>
      </c>
      <c r="D16" s="4">
        <f>SUM(D2:D4)</f>
        <v>675.89279999999997</v>
      </c>
    </row>
    <row r="18" spans="1:7" ht="15">
      <c r="A18" s="3"/>
      <c r="D18" s="1"/>
    </row>
    <row r="19" spans="1:7" ht="15">
      <c r="A19" s="3"/>
      <c r="C19" t="s">
        <v>20</v>
      </c>
      <c r="D19" s="1">
        <f>D16+D14</f>
        <v>3735.1151999999997</v>
      </c>
    </row>
    <row r="20" spans="1:7" ht="15">
      <c r="A20" s="3"/>
      <c r="D20" s="1"/>
    </row>
    <row r="21" spans="1:7" ht="15">
      <c r="A21" s="3"/>
      <c r="D21" s="1"/>
    </row>
    <row r="22" spans="1:7" ht="15">
      <c r="A22" s="3"/>
      <c r="D22" s="1"/>
    </row>
    <row r="23" spans="1:7" ht="15">
      <c r="A23" s="3"/>
      <c r="D23" s="1"/>
    </row>
    <row r="24" spans="1:7" ht="15">
      <c r="A24" s="3"/>
      <c r="D24" s="1"/>
    </row>
    <row r="25" spans="1:7" ht="15">
      <c r="A25" s="3"/>
    </row>
    <row r="26" spans="1:7" ht="15">
      <c r="A26" s="3"/>
      <c r="D26" s="1"/>
    </row>
    <row r="27" spans="1:7" ht="15">
      <c r="D27" s="4"/>
      <c r="F27" s="4"/>
    </row>
    <row r="29" spans="1:7" ht="15">
      <c r="A29" s="3"/>
      <c r="D29" s="1"/>
    </row>
    <row r="30" spans="1:7" ht="15">
      <c r="A30" s="3"/>
      <c r="D30" s="1"/>
      <c r="G30" s="5"/>
    </row>
    <row r="31" spans="1:7" ht="15">
      <c r="A31" s="3"/>
      <c r="D31" s="1"/>
    </row>
    <row r="32" spans="1:7" ht="15">
      <c r="A32" s="3"/>
    </row>
    <row r="33" spans="1:6" ht="15">
      <c r="A33" s="3"/>
    </row>
    <row r="34" spans="1:6" ht="15">
      <c r="F34" s="4"/>
    </row>
    <row r="35" spans="1:6" ht="15">
      <c r="D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8CD5-E389-624D-8942-E0919334528A}">
  <dimension ref="A1:H42"/>
  <sheetViews>
    <sheetView tabSelected="1" workbookViewId="0">
      <selection activeCell="D34" sqref="D34"/>
    </sheetView>
  </sheetViews>
  <sheetFormatPr defaultColWidth="10.875" defaultRowHeight="15.95"/>
  <cols>
    <col min="1" max="1" width="15" customWidth="1"/>
    <col min="2" max="2" width="30.125" bestFit="1" customWidth="1"/>
    <col min="3" max="3" width="17.625" customWidth="1"/>
    <col min="4" max="5" width="11.125" bestFit="1" customWidth="1"/>
    <col min="6" max="6" width="24.375" bestFit="1" customWidth="1"/>
  </cols>
  <sheetData>
    <row r="1" spans="1:8" ht="1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21</v>
      </c>
      <c r="G1" s="1"/>
      <c r="H1" s="2" t="s">
        <v>22</v>
      </c>
    </row>
    <row r="2" spans="1:8">
      <c r="A2" s="3">
        <v>44565</v>
      </c>
      <c r="B2" t="s">
        <v>23</v>
      </c>
      <c r="C2">
        <f>77*2</f>
        <v>154</v>
      </c>
      <c r="D2" s="1">
        <f t="shared" ref="D2:D24" si="0">C2*$G$2</f>
        <v>57.595999999999997</v>
      </c>
      <c r="E2" t="s">
        <v>11</v>
      </c>
      <c r="G2">
        <v>0.374</v>
      </c>
    </row>
    <row r="3" spans="1:8">
      <c r="A3" s="3">
        <v>44566</v>
      </c>
      <c r="B3" t="s">
        <v>24</v>
      </c>
      <c r="C3">
        <v>202</v>
      </c>
      <c r="D3" s="1">
        <f t="shared" si="0"/>
        <v>75.548000000000002</v>
      </c>
      <c r="E3" t="s">
        <v>11</v>
      </c>
    </row>
    <row r="4" spans="1:8">
      <c r="A4" s="3">
        <v>44601</v>
      </c>
      <c r="B4" t="s">
        <v>25</v>
      </c>
      <c r="C4">
        <f>188*2</f>
        <v>376</v>
      </c>
      <c r="D4" s="1">
        <f t="shared" si="0"/>
        <v>140.624</v>
      </c>
      <c r="E4" t="s">
        <v>11</v>
      </c>
    </row>
    <row r="5" spans="1:8">
      <c r="A5" s="3">
        <v>44595</v>
      </c>
      <c r="B5" t="s">
        <v>26</v>
      </c>
      <c r="C5">
        <f>498*2</f>
        <v>996</v>
      </c>
      <c r="D5" s="1">
        <f t="shared" si="0"/>
        <v>372.50400000000002</v>
      </c>
      <c r="E5" t="s">
        <v>11</v>
      </c>
    </row>
    <row r="6" spans="1:8">
      <c r="A6" s="3">
        <v>44617</v>
      </c>
      <c r="B6" t="s">
        <v>27</v>
      </c>
      <c r="C6">
        <f>162*2</f>
        <v>324</v>
      </c>
      <c r="D6" s="1">
        <f t="shared" si="0"/>
        <v>121.176</v>
      </c>
      <c r="E6" t="s">
        <v>11</v>
      </c>
    </row>
    <row r="7" spans="1:8">
      <c r="A7" s="3">
        <v>44636</v>
      </c>
      <c r="B7" t="s">
        <v>28</v>
      </c>
      <c r="C7">
        <v>90</v>
      </c>
      <c r="D7" s="1">
        <f t="shared" si="0"/>
        <v>33.659999999999997</v>
      </c>
      <c r="E7" t="s">
        <v>11</v>
      </c>
    </row>
    <row r="8" spans="1:8">
      <c r="A8" s="3">
        <v>44637</v>
      </c>
      <c r="B8" t="s">
        <v>29</v>
      </c>
      <c r="C8">
        <f>27*2</f>
        <v>54</v>
      </c>
      <c r="D8" s="1">
        <f t="shared" si="0"/>
        <v>20.196000000000002</v>
      </c>
      <c r="E8" t="s">
        <v>11</v>
      </c>
    </row>
    <row r="9" spans="1:8" ht="18">
      <c r="A9" s="3">
        <v>44643</v>
      </c>
      <c r="B9" t="s">
        <v>30</v>
      </c>
      <c r="C9">
        <v>32</v>
      </c>
      <c r="D9" s="1">
        <f t="shared" si="0"/>
        <v>11.968</v>
      </c>
      <c r="E9" t="s">
        <v>11</v>
      </c>
      <c r="G9" s="1"/>
      <c r="H9" s="2"/>
    </row>
    <row r="10" spans="1:8">
      <c r="A10" s="3">
        <v>44644</v>
      </c>
      <c r="B10" t="s">
        <v>31</v>
      </c>
      <c r="C10">
        <f>87*2</f>
        <v>174</v>
      </c>
      <c r="D10" s="1">
        <f t="shared" si="0"/>
        <v>65.075999999999993</v>
      </c>
      <c r="E10" t="s">
        <v>11</v>
      </c>
    </row>
    <row r="11" spans="1:8">
      <c r="A11" s="3">
        <v>44658</v>
      </c>
      <c r="B11" t="s">
        <v>32</v>
      </c>
      <c r="C11">
        <v>42</v>
      </c>
      <c r="D11" s="1">
        <f t="shared" si="0"/>
        <v>15.708</v>
      </c>
      <c r="E11" t="s">
        <v>11</v>
      </c>
    </row>
    <row r="12" spans="1:8">
      <c r="A12" s="3">
        <v>44672</v>
      </c>
      <c r="B12" t="s">
        <v>33</v>
      </c>
      <c r="C12">
        <f>210*2</f>
        <v>420</v>
      </c>
      <c r="D12" s="1">
        <f t="shared" si="0"/>
        <v>157.08000000000001</v>
      </c>
      <c r="E12" t="s">
        <v>11</v>
      </c>
    </row>
    <row r="13" spans="1:8">
      <c r="A13" s="3">
        <v>44676</v>
      </c>
      <c r="B13" t="s">
        <v>34</v>
      </c>
      <c r="C13">
        <f>407*2</f>
        <v>814</v>
      </c>
      <c r="D13" s="1">
        <f>C13*$G$2</f>
        <v>304.43599999999998</v>
      </c>
      <c r="E13" t="s">
        <v>11</v>
      </c>
    </row>
    <row r="14" spans="1:8">
      <c r="A14" s="3">
        <v>44683</v>
      </c>
      <c r="B14" t="s">
        <v>35</v>
      </c>
      <c r="C14">
        <v>10</v>
      </c>
      <c r="D14" s="1">
        <f t="shared" si="0"/>
        <v>3.74</v>
      </c>
      <c r="E14" t="s">
        <v>8</v>
      </c>
    </row>
    <row r="15" spans="1:8">
      <c r="A15" s="3">
        <v>44685</v>
      </c>
      <c r="B15" t="s">
        <v>36</v>
      </c>
      <c r="C15">
        <v>82</v>
      </c>
      <c r="D15" s="1">
        <f t="shared" si="0"/>
        <v>30.667999999999999</v>
      </c>
      <c r="E15" t="s">
        <v>8</v>
      </c>
    </row>
    <row r="16" spans="1:8">
      <c r="A16" s="3">
        <v>44712</v>
      </c>
      <c r="B16" t="s">
        <v>37</v>
      </c>
      <c r="C16">
        <v>42</v>
      </c>
      <c r="D16" s="1">
        <f t="shared" si="0"/>
        <v>15.708</v>
      </c>
      <c r="E16" t="s">
        <v>11</v>
      </c>
    </row>
    <row r="17" spans="1:5">
      <c r="A17" s="3">
        <v>44718</v>
      </c>
      <c r="B17" t="s">
        <v>38</v>
      </c>
      <c r="C17">
        <v>591</v>
      </c>
      <c r="D17" s="1">
        <f t="shared" si="0"/>
        <v>221.03399999999999</v>
      </c>
      <c r="E17" t="s">
        <v>11</v>
      </c>
    </row>
    <row r="18" spans="1:5">
      <c r="A18" s="3">
        <v>44719</v>
      </c>
      <c r="B18" t="s">
        <v>39</v>
      </c>
      <c r="C18">
        <v>24</v>
      </c>
      <c r="D18" s="1">
        <f t="shared" si="0"/>
        <v>8.9759999999999991</v>
      </c>
      <c r="E18" t="s">
        <v>11</v>
      </c>
    </row>
    <row r="19" spans="1:5">
      <c r="A19" s="7">
        <v>44725</v>
      </c>
      <c r="B19" t="s">
        <v>40</v>
      </c>
      <c r="C19">
        <v>235</v>
      </c>
      <c r="D19" s="1">
        <f t="shared" si="0"/>
        <v>87.89</v>
      </c>
      <c r="E19" t="s">
        <v>11</v>
      </c>
    </row>
    <row r="20" spans="1:5">
      <c r="A20" s="3">
        <v>44726</v>
      </c>
      <c r="B20" t="s">
        <v>41</v>
      </c>
      <c r="C20">
        <v>38</v>
      </c>
      <c r="D20" s="1">
        <f t="shared" si="0"/>
        <v>14.212</v>
      </c>
      <c r="E20" t="s">
        <v>11</v>
      </c>
    </row>
    <row r="21" spans="1:5">
      <c r="A21" s="7">
        <v>44727</v>
      </c>
      <c r="B21" t="s">
        <v>40</v>
      </c>
      <c r="C21">
        <v>853</v>
      </c>
      <c r="D21" s="1">
        <f t="shared" si="0"/>
        <v>319.02199999999999</v>
      </c>
      <c r="E21" t="s">
        <v>11</v>
      </c>
    </row>
    <row r="22" spans="1:5">
      <c r="A22" s="3">
        <v>44740</v>
      </c>
      <c r="B22" t="s">
        <v>42</v>
      </c>
      <c r="C22">
        <v>16</v>
      </c>
      <c r="D22" s="1">
        <f t="shared" si="0"/>
        <v>5.984</v>
      </c>
      <c r="E22" t="s">
        <v>8</v>
      </c>
    </row>
    <row r="23" spans="1:5">
      <c r="A23" s="7">
        <v>44747</v>
      </c>
      <c r="B23" t="s">
        <v>43</v>
      </c>
      <c r="C23">
        <v>300</v>
      </c>
      <c r="D23" s="1">
        <f t="shared" si="0"/>
        <v>112.2</v>
      </c>
      <c r="E23" t="s">
        <v>11</v>
      </c>
    </row>
    <row r="24" spans="1:5">
      <c r="A24" s="7">
        <v>44753</v>
      </c>
      <c r="B24" t="s">
        <v>33</v>
      </c>
      <c r="C24">
        <f>210*2</f>
        <v>420</v>
      </c>
      <c r="D24" s="1">
        <f t="shared" si="0"/>
        <v>157.08000000000001</v>
      </c>
      <c r="E24" t="s">
        <v>11</v>
      </c>
    </row>
    <row r="25" spans="1:5">
      <c r="A25" s="6"/>
      <c r="D25" s="1"/>
    </row>
    <row r="26" spans="1:5">
      <c r="A26" s="6"/>
      <c r="D26" s="1"/>
    </row>
    <row r="27" spans="1:5">
      <c r="A27" s="6"/>
      <c r="D27" s="1"/>
    </row>
    <row r="28" spans="1:5">
      <c r="C28" t="s">
        <v>17</v>
      </c>
      <c r="D28" s="1">
        <f>SUM(D2:D24)</f>
        <v>2352.0859999999998</v>
      </c>
    </row>
    <row r="29" spans="1:5">
      <c r="C29" t="s">
        <v>44</v>
      </c>
      <c r="D29" s="1">
        <f>D28+(1435/2)</f>
        <v>3069.5859999999998</v>
      </c>
    </row>
    <row r="30" spans="1:5">
      <c r="D30" s="1"/>
    </row>
    <row r="31" spans="1:5">
      <c r="D31" s="1"/>
    </row>
    <row r="32" spans="1:5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 BEREZAY</dc:creator>
  <cp:keywords/>
  <dc:description/>
  <cp:lastModifiedBy/>
  <cp:revision/>
  <dcterms:created xsi:type="dcterms:W3CDTF">2022-06-22T20:14:51Z</dcterms:created>
  <dcterms:modified xsi:type="dcterms:W3CDTF">2022-07-11T08:13:29Z</dcterms:modified>
  <cp:category/>
  <cp:contentStatus/>
</cp:coreProperties>
</file>