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ropsy1\Videos\dayold\"/>
    </mc:Choice>
  </mc:AlternateContent>
  <xr:revisionPtr revIDLastSave="0" documentId="13_ncr:1_{4D51B395-8E57-4081-B79F-BF621E75EAB9}" xr6:coauthVersionLast="47" xr6:coauthVersionMax="47" xr10:uidLastSave="{00000000-0000-0000-0000-000000000000}"/>
  <bookViews>
    <workbookView xWindow="-120" yWindow="-120" windowWidth="20730" windowHeight="11160" activeTab="3" xr2:uid="{C712A6B4-2196-43C6-B388-BB5FC506A116}"/>
  </bookViews>
  <sheets>
    <sheet name="Sheet4" sheetId="4" r:id="rId1"/>
    <sheet name="raw data" sheetId="1" r:id="rId2"/>
    <sheet name="Sheet3" sheetId="3" r:id="rId3"/>
    <sheet name="dashboard" sheetId="2" r:id="rId4"/>
  </sheets>
  <calcPr calcId="191029"/>
  <pivotCaches>
    <pivotCache cacheId="524" r:id="rId5"/>
    <pivotCache cacheId="527" r:id="rId6"/>
  </pivotCaches>
  <extLst>
    <ext xmlns:x15="http://schemas.microsoft.com/office/spreadsheetml/2010/11/main" uri="{841E416B-1EF1-43b6-AB56-02D37102CBD5}">
      <x15:pivotCaches>
        <pivotCache cacheId="518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11" i="1" l="1"/>
  <c r="AC111" i="1"/>
  <c r="AB111" i="1"/>
  <c r="AA111" i="1"/>
  <c r="Z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F81F36-70B1-4901-8F17-7A66173C65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<sst xmlns="http://schemas.openxmlformats.org/spreadsheetml/2006/main" count="129" uniqueCount="62">
  <si>
    <t>AVERAGE FCAST</t>
  </si>
  <si>
    <t>DATE</t>
  </si>
  <si>
    <t>Sales average</t>
  </si>
  <si>
    <t>TOTAL DOC PRICE</t>
  </si>
  <si>
    <t>ESIMATED DOC PRODUCED</t>
  </si>
  <si>
    <t>date</t>
  </si>
  <si>
    <t>Chi</t>
  </si>
  <si>
    <t>Agrited</t>
  </si>
  <si>
    <t>Zartech</t>
  </si>
  <si>
    <t>Ammo</t>
  </si>
  <si>
    <t>Farm support</t>
  </si>
  <si>
    <t>Fidan</t>
  </si>
  <si>
    <t>CHI</t>
  </si>
  <si>
    <t>Valentine</t>
  </si>
  <si>
    <t>agrited</t>
  </si>
  <si>
    <t>Olam</t>
  </si>
  <si>
    <t xml:space="preserve">Sayed </t>
  </si>
  <si>
    <t>non brand Hatcheries</t>
  </si>
  <si>
    <t>PRODUCER avg</t>
  </si>
  <si>
    <t>AGRITED</t>
  </si>
  <si>
    <t>ZARTECH</t>
  </si>
  <si>
    <t>OLAM</t>
  </si>
  <si>
    <t>SAYED</t>
  </si>
  <si>
    <t>FIDAN</t>
  </si>
  <si>
    <t>NON BRAND HATCHERIES</t>
  </si>
  <si>
    <t>GS</t>
  </si>
  <si>
    <t>AMO</t>
  </si>
  <si>
    <t>Globus</t>
  </si>
  <si>
    <t>Hope</t>
  </si>
  <si>
    <t>Avians</t>
  </si>
  <si>
    <t>NA</t>
  </si>
  <si>
    <t>price action of nigerian hatcheries</t>
  </si>
  <si>
    <t>year 2017</t>
  </si>
  <si>
    <t>year 2018</t>
  </si>
  <si>
    <t>year 2019</t>
  </si>
  <si>
    <t>year 2020</t>
  </si>
  <si>
    <t>observations</t>
  </si>
  <si>
    <t>r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</si>
  <si>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</si>
  <si>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</si>
  <si>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</si>
  <si>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</si>
  <si>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</si>
  <si>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</si>
  <si>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</si>
  <si>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</si>
  <si>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</si>
  <si>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</si>
  <si>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</si>
  <si>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</si>
  <si>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</si>
  <si>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</si>
  <si>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CHI</t>
  </si>
  <si>
    <t>Average of Zartech</t>
  </si>
  <si>
    <t>Average of Fidan</t>
  </si>
  <si>
    <t>Average of Valentine</t>
  </si>
  <si>
    <t>Average of agrited</t>
  </si>
  <si>
    <t>Average of Agrited</t>
  </si>
  <si>
    <t xml:space="preserve">The price rise persists to peak in october when purchases for christmas celebration is high (about 12 weeks to the celebration) </t>
  </si>
  <si>
    <t>Price actions fall towards february into April/May</t>
  </si>
  <si>
    <t xml:space="preserve"> Price starts picking towards June as the muslims begin to prepare for Sallah celebration</t>
  </si>
  <si>
    <t>The price deeps to its lowest in early December while it starts picking again by mid-December in preparation for the Easter celebration in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</si>
</sst>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24"/>
      <name val="Times New Roman"/>
      <family val="1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B08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505050"/>
      </bottom>
      <diagonal/>
    </border>
    <border>
      <left/>
      <right/>
      <top style="medium">
        <color indexed="64"/>
      </top>
      <bottom style="thin">
        <color rgb="FF50505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/>
    <xf numFmtId="164" fontId="1" fillId="0" borderId="2" xfId="0" applyNumberFormat="1" applyFont="1" applyBorder="1"/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1" xfId="0" applyNumberFormat="1" applyFont="1" applyBorder="1"/>
    <xf numFmtId="165" fontId="3" fillId="0" borderId="4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vertical="center"/>
    </xf>
    <xf numFmtId="0" fontId="1" fillId="0" borderId="10" xfId="0" applyFont="1" applyBorder="1"/>
    <xf numFmtId="164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0" xfId="0" applyFont="1"/>
    <xf numFmtId="164" fontId="1" fillId="0" borderId="16" xfId="0" applyNumberFormat="1" applyFont="1" applyBorder="1" applyAlignment="1">
      <alignment horizontal="center"/>
    </xf>
    <xf numFmtId="164" fontId="1" fillId="0" borderId="17" xfId="0" applyNumberFormat="1" applyFont="1" applyBorder="1"/>
    <xf numFmtId="0" fontId="1" fillId="0" borderId="17" xfId="0" applyFont="1" applyBorder="1" applyAlignment="1">
      <alignment horizontal="center"/>
    </xf>
    <xf numFmtId="164" fontId="1" fillId="0" borderId="18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5" fontId="3" fillId="0" borderId="21" xfId="0" applyNumberFormat="1" applyFont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17" xfId="0" applyFont="1" applyBorder="1"/>
    <xf numFmtId="0" fontId="1" fillId="2" borderId="17" xfId="0" applyFont="1" applyFill="1" applyBorder="1" applyAlignment="1">
      <alignment horizontal="center"/>
    </xf>
    <xf numFmtId="0" fontId="1" fillId="0" borderId="34" xfId="0" applyFont="1" applyBorder="1"/>
    <xf numFmtId="165" fontId="1" fillId="0" borderId="16" xfId="0" applyNumberFormat="1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5" fillId="0" borderId="16" xfId="0" applyFont="1" applyBorder="1"/>
    <xf numFmtId="0" fontId="3" fillId="0" borderId="10" xfId="0" applyFont="1" applyBorder="1"/>
    <xf numFmtId="3" fontId="1" fillId="0" borderId="38" xfId="0" applyNumberFormat="1" applyFont="1" applyBorder="1"/>
    <xf numFmtId="3" fontId="1" fillId="0" borderId="39" xfId="0" applyNumberFormat="1" applyFont="1" applyBorder="1"/>
    <xf numFmtId="3" fontId="1" fillId="0" borderId="40" xfId="0" applyNumberFormat="1" applyFont="1" applyBorder="1"/>
    <xf numFmtId="164" fontId="1" fillId="0" borderId="41" xfId="0" applyNumberFormat="1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164" fontId="1" fillId="2" borderId="43" xfId="0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165" fontId="1" fillId="0" borderId="44" xfId="0" applyNumberFormat="1" applyFont="1" applyBorder="1"/>
    <xf numFmtId="0" fontId="1" fillId="0" borderId="42" xfId="0" applyFont="1" applyBorder="1"/>
    <xf numFmtId="0" fontId="1" fillId="0" borderId="45" xfId="0" applyFont="1" applyBorder="1"/>
    <xf numFmtId="0" fontId="5" fillId="0" borderId="44" xfId="0" applyFont="1" applyBorder="1"/>
    <xf numFmtId="3" fontId="1" fillId="0" borderId="46" xfId="0" applyNumberFormat="1" applyFont="1" applyBorder="1"/>
    <xf numFmtId="3" fontId="1" fillId="0" borderId="17" xfId="0" applyNumberFormat="1" applyFont="1" applyBorder="1"/>
    <xf numFmtId="3" fontId="1" fillId="0" borderId="47" xfId="0" applyNumberFormat="1" applyFont="1" applyBorder="1"/>
    <xf numFmtId="164" fontId="1" fillId="2" borderId="44" xfId="0" applyNumberFormat="1" applyFont="1" applyFill="1" applyBorder="1" applyAlignment="1">
      <alignment horizontal="center"/>
    </xf>
    <xf numFmtId="164" fontId="1" fillId="0" borderId="10" xfId="0" applyNumberFormat="1" applyFont="1" applyBorder="1"/>
    <xf numFmtId="1" fontId="1" fillId="0" borderId="42" xfId="0" applyNumberFormat="1" applyFont="1" applyBorder="1"/>
    <xf numFmtId="1" fontId="1" fillId="0" borderId="17" xfId="0" applyNumberFormat="1" applyFont="1" applyBorder="1"/>
    <xf numFmtId="1" fontId="5" fillId="0" borderId="44" xfId="0" applyNumberFormat="1" applyFont="1" applyBorder="1"/>
    <xf numFmtId="0" fontId="1" fillId="0" borderId="47" xfId="0" applyFont="1" applyBorder="1"/>
    <xf numFmtId="0" fontId="1" fillId="2" borderId="17" xfId="0" applyFont="1" applyFill="1" applyBorder="1"/>
    <xf numFmtId="0" fontId="1" fillId="0" borderId="46" xfId="0" applyFont="1" applyBorder="1"/>
    <xf numFmtId="0" fontId="6" fillId="0" borderId="4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4" fontId="1" fillId="0" borderId="44" xfId="0" applyNumberFormat="1" applyFont="1" applyBorder="1" applyAlignment="1">
      <alignment horizontal="center"/>
    </xf>
    <xf numFmtId="0" fontId="1" fillId="3" borderId="17" xfId="0" applyFont="1" applyFill="1" applyBorder="1"/>
    <xf numFmtId="0" fontId="1" fillId="0" borderId="48" xfId="0" applyFont="1" applyBorder="1"/>
    <xf numFmtId="3" fontId="0" fillId="0" borderId="0" xfId="0" applyNumberFormat="1" applyAlignment="1">
      <alignment vertical="center"/>
    </xf>
    <xf numFmtId="164" fontId="1" fillId="0" borderId="28" xfId="0" applyNumberFormat="1" applyFont="1" applyBorder="1"/>
    <xf numFmtId="0" fontId="1" fillId="0" borderId="28" xfId="0" applyFont="1" applyBorder="1"/>
    <xf numFmtId="0" fontId="1" fillId="2" borderId="28" xfId="0" applyFont="1" applyFill="1" applyBorder="1" applyAlignment="1">
      <alignment horizontal="center"/>
    </xf>
    <xf numFmtId="164" fontId="1" fillId="0" borderId="19" xfId="0" applyNumberFormat="1" applyFont="1" applyBorder="1"/>
    <xf numFmtId="0" fontId="1" fillId="0" borderId="4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0" xfId="0" applyNumberFormat="1" applyFont="1"/>
    <xf numFmtId="164" fontId="1" fillId="0" borderId="43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50" xfId="0" applyNumberFormat="1" applyFont="1" applyBorder="1"/>
    <xf numFmtId="0" fontId="1" fillId="0" borderId="51" xfId="0" applyFont="1" applyBorder="1"/>
    <xf numFmtId="0" fontId="1" fillId="0" borderId="50" xfId="0" applyFont="1" applyBorder="1"/>
    <xf numFmtId="165" fontId="1" fillId="0" borderId="0" xfId="0" applyNumberFormat="1" applyFont="1"/>
    <xf numFmtId="0" fontId="5" fillId="0" borderId="52" xfId="0" applyFont="1" applyBorder="1"/>
    <xf numFmtId="0" fontId="1" fillId="0" borderId="26" xfId="0" applyFont="1" applyBorder="1"/>
    <xf numFmtId="164" fontId="1" fillId="0" borderId="51" xfId="0" applyNumberFormat="1" applyFont="1" applyBorder="1"/>
    <xf numFmtId="0" fontId="1" fillId="0" borderId="25" xfId="0" applyFont="1" applyBorder="1"/>
    <xf numFmtId="164" fontId="1" fillId="0" borderId="26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55" xfId="0" applyFont="1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numFmt numFmtId="172" formatCode="0.0"/>
    </dxf>
    <dxf>
      <numFmt numFmtId="1" formatCode="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72" formatCode="0.0"/>
    </dxf>
    <dxf>
      <numFmt numFmtId="1" formatCode="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[Book3.xlsx]Sheet4!PivotTable15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0</c:formatCode>
                <c:ptCount val="12"/>
                <c:pt idx="0">
                  <c:v>255</c:v>
                </c:pt>
                <c:pt idx="1">
                  <c:v>278.33333333333331</c:v>
                </c:pt>
                <c:pt idx="2">
                  <c:v>320</c:v>
                </c:pt>
                <c:pt idx="3">
                  <c:v>205.55555555555554</c:v>
                </c:pt>
                <c:pt idx="4">
                  <c:v>193.75</c:v>
                </c:pt>
                <c:pt idx="5">
                  <c:v>310</c:v>
                </c:pt>
                <c:pt idx="6">
                  <c:v>300</c:v>
                </c:pt>
                <c:pt idx="7">
                  <c:v>385.55555555555554</c:v>
                </c:pt>
                <c:pt idx="8">
                  <c:v>461.25</c:v>
                </c:pt>
                <c:pt idx="9">
                  <c:v>464.44444444444446</c:v>
                </c:pt>
                <c:pt idx="10">
                  <c:v>244.44444444444446</c:v>
                </c:pt>
                <c:pt idx="11">
                  <c:v>186.25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2-435E-9877-7651108B2968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Agrited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Sheet4!$C$4:$C$16</c:f>
              <c:numCache>
                <c:formatCode>0</c:formatCode>
                <c:ptCount val="12"/>
                <c:pt idx="0">
                  <c:v>288.33333333333331</c:v>
                </c:pt>
                <c:pt idx="6">
                  <c:v>330</c:v>
                </c:pt>
                <c:pt idx="7">
                  <c:v>438</c:v>
                </c:pt>
                <c:pt idx="8">
                  <c:v>476.25</c:v>
                </c:pt>
                <c:pt idx="9">
                  <c:v>548.75</c:v>
                </c:pt>
                <c:pt idx="10">
                  <c:v>320</c:v>
                </c:pt>
                <c:pt idx="11">
                  <c:v>221.42857142857142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2-435E-9877-7651108B2968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Zartech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Sheet4!$D$4:$D$16</c:f>
              <c:numCache>
                <c:formatCode>0</c:formatCode>
                <c:ptCount val="12"/>
                <c:pt idx="0">
                  <c:v>258.75</c:v>
                </c:pt>
                <c:pt idx="1">
                  <c:v>282.85714285714283</c:v>
                </c:pt>
                <c:pt idx="2">
                  <c:v>292.5</c:v>
                </c:pt>
                <c:pt idx="3">
                  <c:v>193.33333333333334</c:v>
                </c:pt>
                <c:pt idx="4">
                  <c:v>195</c:v>
                </c:pt>
                <c:pt idx="5">
                  <c:v>300</c:v>
                </c:pt>
                <c:pt idx="6">
                  <c:v>291.11111111111109</c:v>
                </c:pt>
                <c:pt idx="7">
                  <c:v>394.44444444444446</c:v>
                </c:pt>
                <c:pt idx="8">
                  <c:v>481.25</c:v>
                </c:pt>
                <c:pt idx="9">
                  <c:v>472.22222222222223</c:v>
                </c:pt>
                <c:pt idx="10">
                  <c:v>238.88888888888889</c:v>
                </c:pt>
                <c:pt idx="11">
                  <c:v>193.75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2-435E-9877-7651108B2968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Average of Valentine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Sheet4!$E$4:$E$16</c:f>
              <c:numCache>
                <c:formatCode>0</c:formatCode>
                <c:ptCount val="12"/>
                <c:pt idx="0">
                  <c:v>273.75</c:v>
                </c:pt>
                <c:pt idx="1">
                  <c:v>289.16666666666669</c:v>
                </c:pt>
                <c:pt idx="2">
                  <c:v>311.42857142857144</c:v>
                </c:pt>
                <c:pt idx="3">
                  <c:v>245</c:v>
                </c:pt>
                <c:pt idx="4">
                  <c:v>206.25</c:v>
                </c:pt>
                <c:pt idx="5">
                  <c:v>313.75</c:v>
                </c:pt>
                <c:pt idx="6">
                  <c:v>302.5</c:v>
                </c:pt>
                <c:pt idx="7">
                  <c:v>406.25</c:v>
                </c:pt>
                <c:pt idx="8">
                  <c:v>470.625</c:v>
                </c:pt>
                <c:pt idx="9">
                  <c:v>518.57142857142856</c:v>
                </c:pt>
                <c:pt idx="10">
                  <c:v>265</c:v>
                </c:pt>
                <c:pt idx="11">
                  <c:v>209.16666666666666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2-435E-9877-7651108B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44799"/>
        <c:axId val="750258623"/>
      </c:lineChart>
      <c:catAx>
        <c:axId val="4651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8623"/>
        <c:crosses val="autoZero"/>
        <c:auto val="1"/>
        <c:lblAlgn val="ctr"/>
        <c:lblOffset val="100"/>
        <c:noMultiLvlLbl val="0"/>
      </c:catAx>
      <c:valAx>
        <c:axId val="7502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612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612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F612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Average of Chi</c:v>
          </c:tx>
          <c:spPr>
            <a:ln w="28575" cap="rnd">
              <a:solidFill>
                <a:srgbClr val="F612A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180</c:v>
              </c:pt>
              <c:pt idx="1">
                <c:v>160</c:v>
              </c:pt>
              <c:pt idx="2">
                <c:v>155</c:v>
              </c:pt>
              <c:pt idx="3">
                <c:v>183.75</c:v>
              </c:pt>
              <c:pt idx="4">
                <c:v>206.11111111111111</c:v>
              </c:pt>
              <c:pt idx="5">
                <c:v>158.88888888888889</c:v>
              </c:pt>
              <c:pt idx="6">
                <c:v>136.66666666666666</c:v>
              </c:pt>
              <c:pt idx="7">
                <c:v>138.88888888888889</c:v>
              </c:pt>
              <c:pt idx="8">
                <c:v>193.125</c:v>
              </c:pt>
              <c:pt idx="9">
                <c:v>216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1CE-42C8-B81C-277D53D8BA50}"/>
            </c:ext>
          </c:extLst>
        </c:ser>
        <c:ser>
          <c:idx val="1"/>
          <c:order val="1"/>
          <c:tx>
            <c:v>Average of Agrited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230</c:v>
              </c:pt>
              <c:pt idx="1">
                <c:v>186.66666666666666</c:v>
              </c:pt>
              <c:pt idx="2">
                <c:v>175.625</c:v>
              </c:pt>
              <c:pt idx="3">
                <c:v>196.25</c:v>
              </c:pt>
              <c:pt idx="4">
                <c:v>212.22222222222223</c:v>
              </c:pt>
              <c:pt idx="5">
                <c:v>156.11111111111111</c:v>
              </c:pt>
              <c:pt idx="6">
                <c:v>136.66666666666666</c:v>
              </c:pt>
              <c:pt idx="7">
                <c:v>140</c:v>
              </c:pt>
              <c:pt idx="8">
                <c:v>201.25</c:v>
              </c:pt>
              <c:pt idx="9">
                <c:v>238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1CE-42C8-B81C-277D53D8BA50}"/>
            </c:ext>
          </c:extLst>
        </c:ser>
        <c:ser>
          <c:idx val="2"/>
          <c:order val="2"/>
          <c:tx>
            <c:v>Average of Ammo</c:v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150</c:v>
              </c:pt>
              <c:pt idx="1">
                <c:v>128.33333333333334</c:v>
              </c:pt>
              <c:pt idx="2">
                <c:v>143.75</c:v>
              </c:pt>
              <c:pt idx="3">
                <c:v>177.625</c:v>
              </c:pt>
              <c:pt idx="4">
                <c:v>196.66666666666666</c:v>
              </c:pt>
              <c:pt idx="5">
                <c:v>147.77777777777777</c:v>
              </c:pt>
              <c:pt idx="6">
                <c:v>78.888888888888886</c:v>
              </c:pt>
              <c:pt idx="7">
                <c:v>98.888888888888886</c:v>
              </c:pt>
              <c:pt idx="8">
                <c:v>174.375</c:v>
              </c:pt>
              <c:pt idx="9">
                <c:v>206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1CE-42C8-B81C-277D53D8BA50}"/>
            </c:ext>
          </c:extLst>
        </c:ser>
        <c:ser>
          <c:idx val="3"/>
          <c:order val="3"/>
          <c:tx>
            <c:v>Average of Farm support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230</c:v>
              </c:pt>
              <c:pt idx="1">
                <c:v>168.33333333333334</c:v>
              </c:pt>
              <c:pt idx="2">
                <c:v>146.25</c:v>
              </c:pt>
              <c:pt idx="3">
                <c:v>174.375</c:v>
              </c:pt>
              <c:pt idx="4">
                <c:v>192.77777777777777</c:v>
              </c:pt>
              <c:pt idx="5">
                <c:v>141.11111111111111</c:v>
              </c:pt>
              <c:pt idx="6">
                <c:v>76.111111111111114</c:v>
              </c:pt>
              <c:pt idx="7">
                <c:v>115</c:v>
              </c:pt>
              <c:pt idx="8">
                <c:v>156.25</c:v>
              </c:pt>
              <c:pt idx="9">
                <c:v>197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1CE-42C8-B81C-277D53D8BA50}"/>
            </c:ext>
          </c:extLst>
        </c:ser>
        <c:ser>
          <c:idx val="4"/>
          <c:order val="4"/>
          <c:tx>
            <c:v>Average of Zartech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170</c:v>
              </c:pt>
              <c:pt idx="1">
                <c:v>146.66666666666666</c:v>
              </c:pt>
              <c:pt idx="2">
                <c:v>136.875</c:v>
              </c:pt>
              <c:pt idx="3">
                <c:v>165.625</c:v>
              </c:pt>
              <c:pt idx="4">
                <c:v>186.66666666666666</c:v>
              </c:pt>
              <c:pt idx="5">
                <c:v>134.44444444444446</c:v>
              </c:pt>
              <c:pt idx="6">
                <c:v>96.666666666666671</c:v>
              </c:pt>
              <c:pt idx="7">
                <c:v>107.77777777777777</c:v>
              </c:pt>
              <c:pt idx="8">
                <c:v>188.75</c:v>
              </c:pt>
              <c:pt idx="9">
                <c:v>210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1CE-42C8-B81C-277D53D8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74959"/>
        <c:axId val="2030054511"/>
      </c:lineChart>
      <c:catAx>
        <c:axId val="4651749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451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300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49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[Book3.xlsx]PivotChartTable1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612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Average of Chi</c:v>
          </c:tx>
          <c:spPr>
            <a:ln w="28575" cap="rnd">
              <a:solidFill>
                <a:srgbClr val="F612A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215.44444444444446</c:v>
              </c:pt>
              <c:pt idx="1">
                <c:v>179.71428571428572</c:v>
              </c:pt>
              <c:pt idx="2">
                <c:v>193.75</c:v>
              </c:pt>
              <c:pt idx="3">
                <c:v>245.5</c:v>
              </c:pt>
              <c:pt idx="4">
                <c:v>221.77777777777777</c:v>
              </c:pt>
              <c:pt idx="5">
                <c:v>229.625</c:v>
              </c:pt>
              <c:pt idx="6">
                <c:v>224.66666666666666</c:v>
              </c:pt>
              <c:pt idx="7">
                <c:v>215.71428571428572</c:v>
              </c:pt>
              <c:pt idx="8">
                <c:v>286.28571428571428</c:v>
              </c:pt>
              <c:pt idx="9">
                <c:v>325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90-41FC-B888-2FCD25A1B0EA}"/>
            </c:ext>
          </c:extLst>
        </c:ser>
        <c:ser>
          <c:idx val="1"/>
          <c:order val="1"/>
          <c:tx>
            <c:v>Average of Farm support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204.44444444444446</c:v>
              </c:pt>
              <c:pt idx="1">
                <c:v>183.57142857142858</c:v>
              </c:pt>
              <c:pt idx="2">
                <c:v>196.25</c:v>
              </c:pt>
              <c:pt idx="3">
                <c:v>248.75</c:v>
              </c:pt>
              <c:pt idx="4">
                <c:v>218.33333333333334</c:v>
              </c:pt>
              <c:pt idx="5">
                <c:v>225</c:v>
              </c:pt>
              <c:pt idx="6">
                <c:v>207.77777777777777</c:v>
              </c:pt>
              <c:pt idx="7">
                <c:v>207.85714285714286</c:v>
              </c:pt>
              <c:pt idx="8">
                <c:v>287.85714285714283</c:v>
              </c:pt>
              <c:pt idx="9">
                <c:v>320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90-41FC-B888-2FCD25A1B0EA}"/>
            </c:ext>
          </c:extLst>
        </c:ser>
        <c:ser>
          <c:idx val="2"/>
          <c:order val="2"/>
          <c:tx>
            <c:v>Average of Fidan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214.44444444444446</c:v>
              </c:pt>
              <c:pt idx="1">
                <c:v>180</c:v>
              </c:pt>
              <c:pt idx="2">
                <c:v>190</c:v>
              </c:pt>
              <c:pt idx="3">
                <c:v>245</c:v>
              </c:pt>
              <c:pt idx="4">
                <c:v>216.66666666666666</c:v>
              </c:pt>
              <c:pt idx="5">
                <c:v>225.625</c:v>
              </c:pt>
              <c:pt idx="6">
                <c:v>202.77777777777777</c:v>
              </c:pt>
              <c:pt idx="7">
                <c:v>208.57142857142858</c:v>
              </c:pt>
              <c:pt idx="8">
                <c:v>289.28571428571428</c:v>
              </c:pt>
              <c:pt idx="9">
                <c:v>317.5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990-41FC-B888-2FCD25A1B0EA}"/>
            </c:ext>
          </c:extLst>
        </c:ser>
        <c:ser>
          <c:idx val="3"/>
          <c:order val="3"/>
          <c:tx>
            <c:v>Average of Agrited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221.11111111111111</c:v>
              </c:pt>
              <c:pt idx="1">
                <c:v>190</c:v>
              </c:pt>
              <c:pt idx="2">
                <c:v>202.5</c:v>
              </c:pt>
              <c:pt idx="3">
                <c:v>253.75</c:v>
              </c:pt>
              <c:pt idx="4">
                <c:v>227.77777777777777</c:v>
              </c:pt>
              <c:pt idx="5">
                <c:v>231.875</c:v>
              </c:pt>
              <c:pt idx="6">
                <c:v>226.66666666666666</c:v>
              </c:pt>
              <c:pt idx="7">
                <c:v>218.57142857142858</c:v>
              </c:pt>
              <c:pt idx="8">
                <c:v>290.71428571428572</c:v>
              </c:pt>
              <c:pt idx="9">
                <c:v>330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990-41FC-B888-2FCD25A1B0EA}"/>
            </c:ext>
          </c:extLst>
        </c:ser>
        <c:ser>
          <c:idx val="4"/>
          <c:order val="4"/>
          <c:tx>
            <c:v>Average of Zartech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</c:strLit>
          </c:cat>
          <c:val>
            <c:numLit>
              <c:formatCode>General</c:formatCode>
              <c:ptCount val="10"/>
              <c:pt idx="0">
                <c:v>188.88888888888889</c:v>
              </c:pt>
              <c:pt idx="1">
                <c:v>175.71428571428572</c:v>
              </c:pt>
              <c:pt idx="2">
                <c:v>191.25</c:v>
              </c:pt>
              <c:pt idx="3">
                <c:v>224.375</c:v>
              </c:pt>
              <c:pt idx="4">
                <c:v>202.77777777777777</c:v>
              </c:pt>
              <c:pt idx="5">
                <c:v>225.625</c:v>
              </c:pt>
              <c:pt idx="6">
                <c:v>209.44444444444446</c:v>
              </c:pt>
              <c:pt idx="7">
                <c:v>202.85714285714286</c:v>
              </c:pt>
              <c:pt idx="8">
                <c:v>274.28571428571428</c:v>
              </c:pt>
              <c:pt idx="9">
                <c:v>315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990-41FC-B888-2FCD25A1B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77279"/>
        <c:axId val="750239423"/>
      </c:lineChart>
      <c:catAx>
        <c:axId val="4651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39423"/>
        <c:crosses val="autoZero"/>
        <c:auto val="1"/>
        <c:lblAlgn val="ctr"/>
        <c:lblOffset val="100"/>
        <c:noMultiLvlLbl val="0"/>
      </c:catAx>
      <c:valAx>
        <c:axId val="7502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727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[Book3.xlsx]Sheet3!PivotTable14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Sheet3!$B$4:$B$16</c:f>
              <c:numCache>
                <c:formatCode>0</c:formatCode>
                <c:ptCount val="12"/>
                <c:pt idx="0">
                  <c:v>281.66666666666669</c:v>
                </c:pt>
                <c:pt idx="1">
                  <c:v>210</c:v>
                </c:pt>
                <c:pt idx="2">
                  <c:v>218.33333333333334</c:v>
                </c:pt>
                <c:pt idx="3">
                  <c:v>238.57142857142858</c:v>
                </c:pt>
                <c:pt idx="4">
                  <c:v>163.33333333333334</c:v>
                </c:pt>
                <c:pt idx="5">
                  <c:v>206.66666666666666</c:v>
                </c:pt>
                <c:pt idx="6">
                  <c:v>170</c:v>
                </c:pt>
                <c:pt idx="7">
                  <c:v>206.25</c:v>
                </c:pt>
                <c:pt idx="8">
                  <c:v>272.5</c:v>
                </c:pt>
                <c:pt idx="9">
                  <c:v>334</c:v>
                </c:pt>
                <c:pt idx="10">
                  <c:v>211.25</c:v>
                </c:pt>
                <c:pt idx="11">
                  <c:v>176.25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6-4F2A-A19E-B52D4976F287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Zartech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Sheet3!$C$4:$C$16</c:f>
              <c:numCache>
                <c:formatCode>0</c:formatCode>
                <c:ptCount val="12"/>
                <c:pt idx="0">
                  <c:v>259.375</c:v>
                </c:pt>
                <c:pt idx="1">
                  <c:v>222.5</c:v>
                </c:pt>
                <c:pt idx="2">
                  <c:v>222.22222222222223</c:v>
                </c:pt>
                <c:pt idx="3">
                  <c:v>245.55555555555554</c:v>
                </c:pt>
                <c:pt idx="4">
                  <c:v>147.77777777777777</c:v>
                </c:pt>
                <c:pt idx="5">
                  <c:v>215</c:v>
                </c:pt>
                <c:pt idx="6">
                  <c:v>173.33333333333334</c:v>
                </c:pt>
                <c:pt idx="7">
                  <c:v>210</c:v>
                </c:pt>
                <c:pt idx="8">
                  <c:v>306.25</c:v>
                </c:pt>
                <c:pt idx="9">
                  <c:v>340</c:v>
                </c:pt>
                <c:pt idx="10">
                  <c:v>218.75</c:v>
                </c:pt>
                <c:pt idx="11">
                  <c:v>186.66666666666666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6-4F2A-A19E-B52D4976F287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Fidan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Sheet3!$D$4:$D$16</c:f>
              <c:numCache>
                <c:formatCode>0</c:formatCode>
                <c:ptCount val="12"/>
                <c:pt idx="0">
                  <c:v>265</c:v>
                </c:pt>
                <c:pt idx="1">
                  <c:v>222.5</c:v>
                </c:pt>
                <c:pt idx="2">
                  <c:v>222.22222222222223</c:v>
                </c:pt>
                <c:pt idx="3">
                  <c:v>248.33333333333334</c:v>
                </c:pt>
                <c:pt idx="4">
                  <c:v>157.77777777777777</c:v>
                </c:pt>
                <c:pt idx="5">
                  <c:v>195</c:v>
                </c:pt>
                <c:pt idx="6">
                  <c:v>180</c:v>
                </c:pt>
                <c:pt idx="7">
                  <c:v>190</c:v>
                </c:pt>
                <c:pt idx="8">
                  <c:v>280</c:v>
                </c:pt>
                <c:pt idx="9">
                  <c:v>327.5</c:v>
                </c:pt>
                <c:pt idx="10">
                  <c:v>226.66666666666666</c:v>
                </c:pt>
                <c:pt idx="11">
                  <c:v>164.28571428571428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6-4F2A-A19E-B52D4976F287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Average of Valentine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Sheet3!$E$4:$E$16</c:f>
              <c:numCache>
                <c:formatCode>0</c:formatCode>
                <c:ptCount val="12"/>
                <c:pt idx="0">
                  <c:v>262.16666666666669</c:v>
                </c:pt>
                <c:pt idx="1">
                  <c:v>237</c:v>
                </c:pt>
                <c:pt idx="2">
                  <c:v>236.375</c:v>
                </c:pt>
                <c:pt idx="7">
                  <c:v>251.66666666666666</c:v>
                </c:pt>
                <c:pt idx="8">
                  <c:v>305</c:v>
                </c:pt>
                <c:pt idx="9">
                  <c:v>345</c:v>
                </c:pt>
                <c:pt idx="10">
                  <c:v>197.5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6-4F2A-A19E-B52D4976F287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Average of agrited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Sheet3!$F$4:$F$16</c:f>
              <c:numCache>
                <c:formatCode>0</c:formatCode>
                <c:ptCount val="12"/>
                <c:pt idx="7">
                  <c:v>247.5</c:v>
                </c:pt>
                <c:pt idx="8">
                  <c:v>290</c:v>
                </c:pt>
                <c:pt idx="9">
                  <c:v>363.33333333333331</c:v>
                </c:pt>
                <c:pt idx="10">
                  <c:v>212.5</c:v>
                </c:pt>
                <c:pt idx="11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06-4F2A-A19E-B52D4976F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78207"/>
        <c:axId val="463664399"/>
      </c:lineChart>
      <c:catAx>
        <c:axId val="4651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64399"/>
        <c:crosses val="autoZero"/>
        <c:auto val="1"/>
        <c:lblAlgn val="ctr"/>
        <c:lblOffset val="100"/>
        <c:noMultiLvlLbl val="0"/>
      </c:catAx>
      <c:valAx>
        <c:axId val="4636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[Book3.xlsx]Sheet4!PivotTable15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0</c:formatCode>
                <c:ptCount val="12"/>
                <c:pt idx="0">
                  <c:v>255</c:v>
                </c:pt>
                <c:pt idx="1">
                  <c:v>278.33333333333331</c:v>
                </c:pt>
                <c:pt idx="2">
                  <c:v>320</c:v>
                </c:pt>
                <c:pt idx="3">
                  <c:v>205.55555555555554</c:v>
                </c:pt>
                <c:pt idx="4">
                  <c:v>193.75</c:v>
                </c:pt>
                <c:pt idx="5">
                  <c:v>310</c:v>
                </c:pt>
                <c:pt idx="6">
                  <c:v>300</c:v>
                </c:pt>
                <c:pt idx="7">
                  <c:v>385.55555555555554</c:v>
                </c:pt>
                <c:pt idx="8">
                  <c:v>461.25</c:v>
                </c:pt>
                <c:pt idx="9">
                  <c:v>464.44444444444446</c:v>
                </c:pt>
                <c:pt idx="10">
                  <c:v>244.44444444444446</c:v>
                </c:pt>
                <c:pt idx="11">
                  <c:v>186.25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E-4DA8-8B01-3F7A3AEDF508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Agrited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Sheet4!$C$4:$C$16</c:f>
              <c:numCache>
                <c:formatCode>0</c:formatCode>
                <c:ptCount val="12"/>
                <c:pt idx="0">
                  <c:v>288.33333333333331</c:v>
                </c:pt>
                <c:pt idx="6">
                  <c:v>330</c:v>
                </c:pt>
                <c:pt idx="7">
                  <c:v>438</c:v>
                </c:pt>
                <c:pt idx="8">
                  <c:v>476.25</c:v>
                </c:pt>
                <c:pt idx="9">
                  <c:v>548.75</c:v>
                </c:pt>
                <c:pt idx="10">
                  <c:v>320</c:v>
                </c:pt>
                <c:pt idx="11">
                  <c:v>221.42857142857142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E-4DA8-8B01-3F7A3AEDF508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Zartech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Sheet4!$D$4:$D$16</c:f>
              <c:numCache>
                <c:formatCode>0</c:formatCode>
                <c:ptCount val="12"/>
                <c:pt idx="0">
                  <c:v>258.75</c:v>
                </c:pt>
                <c:pt idx="1">
                  <c:v>282.85714285714283</c:v>
                </c:pt>
                <c:pt idx="2">
                  <c:v>292.5</c:v>
                </c:pt>
                <c:pt idx="3">
                  <c:v>193.33333333333334</c:v>
                </c:pt>
                <c:pt idx="4">
                  <c:v>195</c:v>
                </c:pt>
                <c:pt idx="5">
                  <c:v>300</c:v>
                </c:pt>
                <c:pt idx="6">
                  <c:v>291.11111111111109</c:v>
                </c:pt>
                <c:pt idx="7">
                  <c:v>394.44444444444446</c:v>
                </c:pt>
                <c:pt idx="8">
                  <c:v>481.25</c:v>
                </c:pt>
                <c:pt idx="9">
                  <c:v>472.22222222222223</c:v>
                </c:pt>
                <c:pt idx="10">
                  <c:v>238.88888888888889</c:v>
                </c:pt>
                <c:pt idx="11">
                  <c:v>193.75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E-4DA8-8B01-3F7A3AEDF508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Average of Valentine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Sheet4!$E$4:$E$16</c:f>
              <c:numCache>
                <c:formatCode>0</c:formatCode>
                <c:ptCount val="12"/>
                <c:pt idx="0">
                  <c:v>273.75</c:v>
                </c:pt>
                <c:pt idx="1">
                  <c:v>289.16666666666669</c:v>
                </c:pt>
                <c:pt idx="2">
                  <c:v>311.42857142857144</c:v>
                </c:pt>
                <c:pt idx="3">
                  <c:v>245</c:v>
                </c:pt>
                <c:pt idx="4">
                  <c:v>206.25</c:v>
                </c:pt>
                <c:pt idx="5">
                  <c:v>313.75</c:v>
                </c:pt>
                <c:pt idx="6">
                  <c:v>302.5</c:v>
                </c:pt>
                <c:pt idx="7">
                  <c:v>406.25</c:v>
                </c:pt>
                <c:pt idx="8">
                  <c:v>470.625</c:v>
                </c:pt>
                <c:pt idx="9">
                  <c:v>518.57142857142856</c:v>
                </c:pt>
                <c:pt idx="10">
                  <c:v>265</c:v>
                </c:pt>
                <c:pt idx="11">
                  <c:v>209.16666666666666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E-4DA8-8B01-3F7A3AED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44799"/>
        <c:axId val="750258623"/>
      </c:lineChart>
      <c:catAx>
        <c:axId val="4651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8623"/>
        <c:crosses val="autoZero"/>
        <c:auto val="1"/>
        <c:lblAlgn val="ctr"/>
        <c:lblOffset val="100"/>
        <c:noMultiLvlLbl val="0"/>
      </c:catAx>
      <c:valAx>
        <c:axId val="7502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738187</xdr:colOff>
      <xdr:row>3</xdr:row>
      <xdr:rowOff>128587</xdr:rowOff>
    </xdr:from>
    <xdr:to>
      <xdr:col>7</xdr:col>
      <xdr:colOff>376237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4EBDF-825C-CBD8-2456-937B3EAFD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123824</xdr:rowOff>
    </xdr:from>
    <xdr:to>
      <xdr:col>9</xdr:col>
      <xdr:colOff>590550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3D4DC-F8B9-40B3-A56E-8A36FE7B4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6349</xdr:colOff>
      <xdr:row>3</xdr:row>
      <xdr:rowOff>104774</xdr:rowOff>
    </xdr:from>
    <xdr:to>
      <xdr:col>22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6A572-FCA5-4D72-A2BD-18F11F8DE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176892</xdr:rowOff>
    </xdr:from>
    <xdr:to>
      <xdr:col>9</xdr:col>
      <xdr:colOff>598713</xdr:colOff>
      <xdr:row>41</xdr:row>
      <xdr:rowOff>122464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3C2E25-4F68-4E1E-90E5-800438973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612320</xdr:colOff>
      <xdr:row>25</xdr:row>
      <xdr:rowOff>0</xdr:rowOff>
    </xdr:from>
    <xdr:to>
      <xdr:col>21</xdr:col>
      <xdr:colOff>598713</xdr:colOff>
      <xdr:row>41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CDDCF9-0741-4FB6-860C-E7A04389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odunrin Olusola" refreshedDate="45206.837060300924" createdVersion="8" refreshedVersion="8" minRefreshableVersion="3" recordCount="106" xr:uid="{D010730D-C8A6-45C4-88D6-A6F844C47A25}">
  <cacheSource type="worksheet">
    <worksheetSource ref="R2:W108" sheet="raw data"/>
  </cacheSource>
  <cacheFields count="8">
    <cacheField name="date" numFmtId="164">
      <sharedItems containsNonDate="0" containsDate="1" containsString="0" containsBlank="1" minDate="2019-01-01T00:00:00" maxDate="2019-12-31T00:00:00" count="105">
        <d v="2019-01-01T00:00:00"/>
        <d v="2019-01-04T00:00:00"/>
        <d v="2019-01-08T00:00:00"/>
        <d v="2019-01-11T00:00:00"/>
        <d v="2019-01-15T00:00:00"/>
        <d v="2019-01-19T00:00:00"/>
        <d v="2019-01-22T00:00:00"/>
        <d v="2019-01-25T00:00:00"/>
        <d v="2019-01-29T00:00:00"/>
        <d v="2019-02-01T00:00:00"/>
        <d v="2019-02-05T00:00:00"/>
        <d v="2019-02-08T00:00:00"/>
        <d v="2019-02-12T00:00:00"/>
        <d v="2019-02-15T00:00:00"/>
        <d v="2019-02-19T00:00:00"/>
        <d v="2019-02-21T00:00:00"/>
        <m/>
        <d v="2019-02-26T00:00:00"/>
        <d v="2019-03-01T00:00:00"/>
        <d v="2019-03-05T00:00:00"/>
        <d v="2019-03-08T00:00:00"/>
        <d v="2019-03-12T00:00:00"/>
        <d v="2019-03-15T00:00:00"/>
        <d v="2019-03-19T00:00:00"/>
        <d v="2019-03-22T00:00:00"/>
        <d v="2019-03-26T00:00:00"/>
        <d v="2019-03-29T00:00:00"/>
        <d v="2019-04-02T00:00:00"/>
        <d v="2019-04-05T00:00:00"/>
        <d v="2019-04-09T00:00:00"/>
        <d v="2019-04-12T00:00:00"/>
        <d v="2019-04-16T00:00:00"/>
        <d v="2019-04-19T00:00:00"/>
        <d v="2019-04-23T00:00:00"/>
        <d v="2019-04-26T00:00:00"/>
        <d v="2019-04-30T00:00:00"/>
        <d v="2019-05-03T00:00:00"/>
        <d v="2019-05-07T00:00:00"/>
        <d v="2019-05-10T00:00:00"/>
        <d v="2019-05-14T00:00:00"/>
        <d v="2019-05-17T00:00:00"/>
        <d v="2019-05-21T00:00:00"/>
        <d v="2019-05-24T00:00:00"/>
        <d v="2019-05-28T00:00:00"/>
        <d v="2019-05-31T00:00:00"/>
        <d v="2019-06-04T00:00:00"/>
        <d v="2019-06-07T00:00:00"/>
        <d v="2019-06-11T00:00:00"/>
        <d v="2019-06-14T00:00:00"/>
        <d v="2019-06-18T00:00:00"/>
        <d v="2019-06-21T00:00:00"/>
        <d v="2019-06-25T00:00:00"/>
        <d v="2019-06-28T00:00:00"/>
        <d v="2019-07-02T00:00:00"/>
        <d v="2019-07-05T00:00:00"/>
        <d v="2019-07-09T00:00:00"/>
        <d v="2019-07-12T00:00:00"/>
        <d v="2019-07-16T00:00:00"/>
        <d v="2019-07-19T00:00:00"/>
        <d v="2019-07-23T00:00:00"/>
        <d v="2019-07-26T00:00:00"/>
        <d v="2019-07-30T00:00:00"/>
        <d v="2019-08-02T00:00:00"/>
        <d v="2019-08-06T00:00:00"/>
        <d v="2019-08-09T00:00:00"/>
        <d v="2019-08-12T00:00:00"/>
        <d v="2019-08-15T00:00:00"/>
        <d v="2019-08-26T00:00:00"/>
        <d v="2019-08-28T19:12:00"/>
        <d v="2019-08-31T00:00:00"/>
        <d v="2019-09-02T00:00:00"/>
        <d v="2019-09-05T00:00:00"/>
        <d v="2019-09-09T00:00:00"/>
        <d v="2019-09-12T00:00:00"/>
        <d v="2019-09-17T00:00:00"/>
        <d v="2019-09-20T00:00:00"/>
        <d v="2019-09-24T00:00:00"/>
        <d v="2019-09-27T00:00:00"/>
        <d v="2019-09-30T00:00:00"/>
        <d v="2019-10-03T00:00:00"/>
        <d v="2019-10-07T00:00:00"/>
        <d v="2019-10-10T00:00:00"/>
        <d v="2019-10-14T00:00:00"/>
        <d v="2019-10-17T00:00:00"/>
        <d v="2019-10-21T00:00:00"/>
        <d v="2019-10-24T00:00:00"/>
        <d v="2019-10-28T00:00:00"/>
        <d v="2019-10-31T00:00:00"/>
        <d v="2019-11-04T00:00:00"/>
        <d v="2019-11-07T00:00:00"/>
        <d v="2019-11-11T00:00:00"/>
        <d v="2019-11-14T00:00:00"/>
        <d v="2019-11-18T00:00:00"/>
        <d v="2019-11-21T00:00:00"/>
        <d v="2019-11-25T00:00:00"/>
        <d v="2019-11-28T00:00:00"/>
        <d v="2019-12-02T00:00:00"/>
        <d v="2019-12-05T00:00:00"/>
        <d v="2019-12-09T00:00:00"/>
        <d v="2019-12-12T00:00:00"/>
        <d v="2019-12-16T00:00:00"/>
        <d v="2019-12-19T00:00:00"/>
        <d v="2019-12-23T00:00:00"/>
        <d v="2019-12-26T00:00:00"/>
        <d v="2019-12-30T00:00:00"/>
      </sharedItems>
      <fieldGroup par="7"/>
    </cacheField>
    <cacheField name="CHI" numFmtId="0">
      <sharedItems containsString="0" containsBlank="1" containsNumber="1" containsInteger="1" minValue="130" maxValue="380"/>
    </cacheField>
    <cacheField name="Zartech" numFmtId="0">
      <sharedItems containsString="0" containsBlank="1" containsNumber="1" containsInteger="1" minValue="130" maxValue="400"/>
    </cacheField>
    <cacheField name="Fidan" numFmtId="0">
      <sharedItems containsString="0" containsBlank="1" containsNumber="1" containsInteger="1" minValue="140" maxValue="400"/>
    </cacheField>
    <cacheField name="Valentine" numFmtId="0">
      <sharedItems containsString="0" containsBlank="1" containsNumber="1" containsInteger="1" minValue="150" maxValue="390"/>
    </cacheField>
    <cacheField name="agrited" numFmtId="0">
      <sharedItems containsString="0" containsBlank="1" containsNumber="1" containsInteger="1" minValue="160" maxValue="420"/>
    </cacheField>
    <cacheField name="Days (date)" numFmtId="0" databaseField="0">
      <fieldGroup base="0">
        <rangePr groupBy="days" startDate="2019-01-01T00:00:00" endDate="2019-12-31T00:00:00"/>
        <groupItems count="368">
          <s v="&lt;01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19"/>
        </groupItems>
      </fieldGroup>
    </cacheField>
    <cacheField name="Months (date)" numFmtId="0" databaseField="0">
      <fieldGroup base="0">
        <rangePr groupBy="months" startDate="2019-01-01T00:00:00" endDate="2019-12-3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odunrin Olusola" refreshedDate="45206.84441203704" createdVersion="8" refreshedVersion="8" minRefreshableVersion="3" recordCount="108" xr:uid="{E97A4F32-6795-4A86-99A7-9AFEFFCB8C84}">
  <cacheSource type="worksheet">
    <worksheetSource ref="Y2:AC110" sheet="raw data"/>
  </cacheSource>
  <cacheFields count="7">
    <cacheField name="date" numFmtId="164">
      <sharedItems containsNonDate="0" containsDate="1" containsString="0" containsBlank="1" minDate="2020-01-05T00:00:00" maxDate="2021-01-01T00:00:00" count="105">
        <d v="2020-01-05T00:00:00"/>
        <d v="2020-01-08T00:00:00"/>
        <d v="2020-01-12T02:24:00"/>
        <d v="2020-01-15T02:24:00"/>
        <d v="2020-01-19T00:00:00"/>
        <d v="2020-01-22T02:24:00"/>
        <d v="2020-01-26T02:24:00"/>
        <d v="2020-01-29T02:24:00"/>
        <m/>
        <d v="2020-02-02T00:00:00"/>
        <d v="2020-02-05T00:00:00"/>
        <d v="2020-02-09T00:00:00"/>
        <d v="2020-02-12T00:00:00"/>
        <d v="2020-02-16T00:00:00"/>
        <d v="2020-02-19T00:00:00"/>
        <d v="2020-02-23T00:00:00"/>
        <d v="2020-02-26T00:00:00"/>
        <d v="2020-03-02T00:00:00"/>
        <d v="2020-03-05T00:00:00"/>
        <d v="2020-03-09T00:00:00"/>
        <d v="2020-03-12T00:00:00"/>
        <d v="2020-03-16T00:00:00"/>
        <d v="2020-03-19T00:00:00"/>
        <d v="2020-03-23T00:00:00"/>
        <d v="2020-03-26T00:00:00"/>
        <d v="2020-03-28T00:00:00"/>
        <d v="2020-04-02T00:00:00"/>
        <d v="2020-04-06T00:00:00"/>
        <d v="2020-04-09T00:00:00"/>
        <d v="2020-04-12T00:00:00"/>
        <d v="2020-04-16T00:00:00"/>
        <d v="2020-04-20T00:00:00"/>
        <d v="2020-04-23T00:00:00"/>
        <d v="2020-04-27T00:00:00"/>
        <d v="2020-04-30T00:00:00"/>
        <d v="2020-05-04T00:00:00"/>
        <d v="2020-05-07T00:00:00"/>
        <d v="2020-05-11T00:00:00"/>
        <d v="2020-05-14T00:00:00"/>
        <d v="2020-05-18T00:00:00"/>
        <d v="2020-05-21T00:00:00"/>
        <d v="2020-05-25T00:00:00"/>
        <d v="2020-05-28T00:00:00"/>
        <d v="2020-06-01T00:00:00"/>
        <d v="2020-06-04T00:00:00"/>
        <d v="2020-06-08T00:00:00"/>
        <d v="2020-06-11T00:00:00"/>
        <d v="2020-06-15T00:00:00"/>
        <d v="2020-06-18T00:00:00"/>
        <d v="2020-06-22T00:00:00"/>
        <d v="2020-06-25T00:00:00"/>
        <d v="2020-06-28T00:00:00"/>
        <d v="2020-07-02T00:00:00"/>
        <d v="2020-07-06T00:00:00"/>
        <d v="2020-07-11T00:00:00"/>
        <d v="2020-07-13T00:00:00"/>
        <d v="2020-07-16T00:00:00"/>
        <d v="2020-07-20T00:00:00"/>
        <d v="2020-07-23T00:00:00"/>
        <d v="2020-07-26T00:00:00"/>
        <d v="2020-07-28T00:00:00"/>
        <d v="2020-08-03T00:00:00"/>
        <d v="2020-08-06T00:00:00"/>
        <d v="2020-08-10T00:00:00"/>
        <d v="2020-08-13T00:00:00"/>
        <d v="2020-08-17T00:00:00"/>
        <d v="2020-08-20T00:00:00"/>
        <d v="2020-08-24T00:00:00"/>
        <d v="2020-08-27T00:00:00"/>
        <d v="2020-08-31T00:00:00"/>
        <d v="2020-09-03T00:00:00"/>
        <d v="2020-09-07T00:00:00"/>
        <d v="2020-09-10T00:00:00"/>
        <d v="2020-09-14T00:00:00"/>
        <d v="2020-09-17T00:00:00"/>
        <d v="2020-09-21T00:00:00"/>
        <d v="2020-09-24T00:00:00"/>
        <d v="2020-09-28T00:00:00"/>
        <d v="2020-10-01T00:00:00"/>
        <d v="2020-10-05T00:00:00"/>
        <d v="2020-10-08T00:00:00"/>
        <d v="2020-10-12T00:00:00"/>
        <d v="2020-10-15T00:00:00"/>
        <d v="2020-10-19T00:00:00"/>
        <d v="2020-10-22T00:00:00"/>
        <d v="2020-10-26T00:00:00"/>
        <d v="2020-10-29T00:00:00"/>
        <d v="2020-11-02T00:00:00"/>
        <d v="2020-11-05T00:00:00"/>
        <d v="2020-11-09T00:00:00"/>
        <d v="2020-11-12T00:00:00"/>
        <d v="2020-11-16T00:00:00"/>
        <d v="2020-11-19T00:00:00"/>
        <d v="2020-11-23T00:00:00"/>
        <d v="2020-11-26T00:00:00"/>
        <d v="2020-11-30T00:00:00"/>
        <d v="2020-12-03T00:00:00"/>
        <d v="2020-12-07T00:00:00"/>
        <d v="2020-12-10T00:00:00"/>
        <d v="2020-12-14T00:00:00"/>
        <d v="2020-12-17T00:00:00"/>
        <d v="2020-12-21T00:00:00"/>
        <d v="2020-12-24T00:00:00"/>
        <d v="2020-12-28T00:00:00"/>
        <d v="2020-12-31T00:00:00"/>
      </sharedItems>
      <fieldGroup par="6"/>
    </cacheField>
    <cacheField name="CHI" numFmtId="0">
      <sharedItems containsString="0" containsBlank="1" containsNumber="1" containsInteger="1" minValue="120" maxValue="520"/>
    </cacheField>
    <cacheField name="Agrited" numFmtId="0">
      <sharedItems containsString="0" containsBlank="1" containsNumber="1" containsInteger="1" minValue="130" maxValue="570"/>
    </cacheField>
    <cacheField name="Zartech" numFmtId="0">
      <sharedItems containsString="0" containsBlank="1" containsNumber="1" containsInteger="1" minValue="100" maxValue="500"/>
    </cacheField>
    <cacheField name="Valentine" numFmtId="0">
      <sharedItems containsString="0" containsBlank="1" containsNumber="1" containsInteger="1" minValue="150" maxValue="550"/>
    </cacheField>
    <cacheField name="Days (date)" numFmtId="0" databaseField="0">
      <fieldGroup base="0">
        <rangePr groupBy="days" startDate="2020-01-05T00:00:00" endDate="2021-01-01T00:00:00"/>
        <groupItems count="368">
          <s v="&lt;05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1"/>
        </groupItems>
      </fieldGroup>
    </cacheField>
    <cacheField name="Months (date)" numFmtId="0" databaseField="0">
      <fieldGroup base="0">
        <rangePr groupBy="months" startDate="2020-01-05T00:00:00" endDate="2021-01-01T00:00:00"/>
        <groupItems count="14">
          <s v="&lt;05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dunrin Olusola" refreshedDate="45196.967265856481" backgroundQuery="1" createdVersion="8" refreshedVersion="8" minRefreshableVersion="3" recordCount="0" supportSubquery="1" supportAdvancedDrill="1" xr:uid="{45B6EADE-F8E4-42D7-8F8A-D1F60D7632D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Range].[date (Month)].[date (Month)]" caption="date (Month)" numFmtId="0" hierarchy="6" level="1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[Measures].[Average of Chi]" caption="Average of Chi" numFmtId="0" hierarchy="26" level="32767"/>
    <cacheField name="[Measures].[Average of Agrited]" caption="Average of Agrited" numFmtId="0" hierarchy="27" level="32767"/>
    <cacheField name="[Measures].[Average of Ammo]" caption="Average of Ammo" numFmtId="0" hierarchy="28" level="32767"/>
    <cacheField name="[Measures].[Average of Farm support]" caption="Average of Farm support" numFmtId="0" hierarchy="29" level="32767"/>
    <cacheField name="[Measures].[Average of Zartech]" caption="Average of Zartech" numFmtId="0" hierarchy="30" level="32767"/>
  </cacheFields>
  <cacheHierarchies count="32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hi]" caption="Chi" attribute="1" defaultMemberUniqueName="[Range].[Chi].[All]" allUniqueName="[Range].[Chi].[All]" dimensionUniqueName="[Range]" displayFolder="" count="0" memberValueDatatype="20" unbalanced="0"/>
    <cacheHierarchy uniqueName="[Range].[Agrited]" caption="Agrited" attribute="1" defaultMemberUniqueName="[Range].[Agrited].[All]" allUniqueName="[Range].[Agrited].[All]" dimensionUniqueName="[Range]" displayFolder="" count="0" memberValueDatatype="20" unbalanced="0"/>
    <cacheHierarchy uniqueName="[Range].[Zartech]" caption="Zartech" attribute="1" defaultMemberUniqueName="[Range].[Zartech].[All]" allUniqueName="[Range].[Zartech].[All]" dimensionUniqueName="[Range]" displayFolder="" count="0" memberValueDatatype="20" unbalanced="0"/>
    <cacheHierarchy uniqueName="[Range].[Ammo]" caption="Ammo" attribute="1" defaultMemberUniqueName="[Range].[Ammo].[All]" allUniqueName="[Range].[Ammo].[All]" dimensionUniqueName="[Range]" displayFolder="" count="0" memberValueDatatype="20" unbalanced="0"/>
    <cacheHierarchy uniqueName="[Range].[Farm support]" caption="Farm support" attribute="1" defaultMemberUniqueName="[Range].[Farm support].[All]" allUniqueName="[Range].[Farm support].[All]" dimensionUniqueName="[Range]" displayFolder="" count="0" memberValueDatatype="2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CHI]" caption="CHI" attribute="1" defaultMemberUniqueName="[Range 2].[CHI].[All]" allUniqueName="[Range 2].[CHI].[All]" dimensionUniqueName="[Range 2]" displayFolder="" count="0" memberValueDatatype="130" unbalanced="0"/>
    <cacheHierarchy uniqueName="[Range 2].[Agrited]" caption="Agrited" attribute="1" defaultMemberUniqueName="[Range 2].[Agrited].[All]" allUniqueName="[Range 2].[Agrited].[All]" dimensionUniqueName="[Range 2]" displayFolder="" count="0" memberValueDatatype="20" unbalanced="0"/>
    <cacheHierarchy uniqueName="[Range 2].[Zartech]" caption="Zartech" attribute="1" defaultMemberUniqueName="[Range 2].[Zartech].[All]" allUniqueName="[Range 2].[Zartech].[All]" dimensionUniqueName="[Range 2]" displayFolder="" count="0" memberValueDatatype="20" unbalanced="0"/>
    <cacheHierarchy uniqueName="[Range 2].[Olam]" caption="Olam" attribute="1" defaultMemberUniqueName="[Range 2].[Olam].[All]" allUniqueName="[Range 2].[Olam].[All]" dimensionUniqueName="[Range 2]" displayFolder="" count="0" memberValueDatatype="130" unbalanced="0"/>
    <cacheHierarchy uniqueName="[Range 2].[Sayed]" caption="Sayed" attribute="1" defaultMemberUniqueName="[Range 2].[Sayed].[All]" allUniqueName="[Range 2].[Sayed].[All]" dimensionUniqueName="[Range 2]" displayFolder="" count="0" memberValueDatatype="20" unbalanced="0"/>
    <cacheHierarchy uniqueName="[Range 2].[non brand Hatcheries]" caption="non brand Hatcheries" attribute="1" defaultMemberUniqueName="[Range 2].[non brand Hatcheries].[All]" allUniqueName="[Range 2].[non brand Hatcheries].[All]" dimensionUniqueName="[Range 2]" displayFolder="" count="0" memberValueDatatype="130" unbalanced="0"/>
    <cacheHierarchy uniqueName="[Range 2].[Fidan]" caption="Fidan" attribute="1" defaultMemberUniqueName="[Range 2].[Fidan].[All]" allUniqueName="[Range 2].[Fidan].[All]" dimensionUniqueName="[Range 2]" displayFolder="" count="0" memberValueDatatype="20" unbalanced="0"/>
    <cacheHierarchy uniqueName="[Range 2].[date (Month)]" caption="date (Month)" attribute="1" defaultMemberUniqueName="[Range 2].[date (Month)].[All]" allUniqueName="[Range 2].[date (Month)].[All]" dimensionUniqueName="[Range 2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 2].[date (Month Index)]" caption="date (Month Index)" attribute="1" defaultMemberUniqueName="[Range 2].[date (Month Index)].[All]" allUniqueName="[Range 2].[date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Chi]" caption="Sum of Chi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rited]" caption="Sum of Agrite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mmo]" caption="Sum of Ammo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rm support]" caption="Sum of Farm suppor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Zartech]" caption="Sum of Zartech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hi]" caption="Average of Chi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Agrited]" caption="Average of Agrit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mo]" caption="Average of Ammo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arm support]" caption="Average of Farm support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Zartech]" caption="Average of Zartech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HI]" caption="Count of CHI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2" uniqueName="[Range 2]" caption="Range 2"/>
  </dimensions>
  <measureGroups count="2">
    <measureGroup name="Range" caption="Range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5481247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m/>
    <n v="190"/>
    <n v="190"/>
    <m/>
    <m/>
  </r>
  <r>
    <x v="1"/>
    <n v="310"/>
    <n v="290"/>
    <n v="300"/>
    <n v="215"/>
    <m/>
  </r>
  <r>
    <x v="2"/>
    <n v="320"/>
    <n v="300"/>
    <n v="330"/>
    <n v="223"/>
    <m/>
  </r>
  <r>
    <x v="3"/>
    <n v="310"/>
    <n v="290"/>
    <n v="300"/>
    <n v="285"/>
    <m/>
  </r>
  <r>
    <x v="4"/>
    <n v="320"/>
    <n v="300"/>
    <n v="330"/>
    <n v="320"/>
    <m/>
  </r>
  <r>
    <x v="5"/>
    <m/>
    <n v="290"/>
    <n v="280"/>
    <n v="307"/>
    <m/>
  </r>
  <r>
    <x v="6"/>
    <n v="240"/>
    <m/>
    <n v="230"/>
    <n v="223"/>
    <m/>
  </r>
  <r>
    <x v="7"/>
    <n v="190"/>
    <n v="210"/>
    <n v="230"/>
    <m/>
    <m/>
  </r>
  <r>
    <x v="8"/>
    <m/>
    <n v="205"/>
    <n v="195"/>
    <m/>
    <m/>
  </r>
  <r>
    <x v="9"/>
    <m/>
    <n v="220"/>
    <n v="210"/>
    <m/>
    <m/>
  </r>
  <r>
    <x v="10"/>
    <m/>
    <n v="240"/>
    <n v="230"/>
    <n v="220"/>
    <m/>
  </r>
  <r>
    <x v="11"/>
    <m/>
    <n v="250"/>
    <n v="240"/>
    <n v="235"/>
    <m/>
  </r>
  <r>
    <x v="12"/>
    <m/>
    <n v="220"/>
    <n v="240"/>
    <n v="255"/>
    <m/>
  </r>
  <r>
    <x v="13"/>
    <m/>
    <n v="220"/>
    <n v="230"/>
    <n v="239"/>
    <m/>
  </r>
  <r>
    <x v="14"/>
    <m/>
    <n v="220"/>
    <n v="210"/>
    <n v="240"/>
    <m/>
  </r>
  <r>
    <x v="15"/>
    <m/>
    <n v="200"/>
    <n v="210"/>
    <n v="240"/>
    <m/>
  </r>
  <r>
    <x v="16"/>
    <m/>
    <m/>
    <m/>
    <m/>
    <m/>
  </r>
  <r>
    <x v="16"/>
    <m/>
    <m/>
    <m/>
    <m/>
    <m/>
  </r>
  <r>
    <x v="17"/>
    <n v="210"/>
    <n v="210"/>
    <n v="210"/>
    <n v="230"/>
    <m/>
  </r>
  <r>
    <x v="18"/>
    <m/>
    <n v="210"/>
    <n v="210"/>
    <m/>
    <m/>
  </r>
  <r>
    <x v="19"/>
    <n v="200"/>
    <n v="210"/>
    <n v="210"/>
    <n v="230"/>
    <m/>
  </r>
  <r>
    <x v="20"/>
    <m/>
    <n v="210"/>
    <n v="220"/>
    <n v="230"/>
    <m/>
  </r>
  <r>
    <x v="21"/>
    <n v="210"/>
    <n v="230"/>
    <n v="210"/>
    <n v="230"/>
    <m/>
  </r>
  <r>
    <x v="22"/>
    <m/>
    <n v="220"/>
    <n v="230"/>
    <n v="228"/>
    <m/>
  </r>
  <r>
    <x v="23"/>
    <n v="220"/>
    <n v="230"/>
    <n v="230"/>
    <n v="231"/>
    <m/>
  </r>
  <r>
    <x v="24"/>
    <n v="240"/>
    <n v="230"/>
    <n v="230"/>
    <n v="233"/>
    <m/>
  </r>
  <r>
    <x v="25"/>
    <n v="230"/>
    <n v="230"/>
    <n v="230"/>
    <n v="238"/>
    <m/>
  </r>
  <r>
    <x v="26"/>
    <n v="210"/>
    <n v="230"/>
    <n v="230"/>
    <n v="271"/>
    <m/>
  </r>
  <r>
    <x v="27"/>
    <n v="210"/>
    <n v="240"/>
    <n v="230"/>
    <m/>
    <m/>
  </r>
  <r>
    <x v="28"/>
    <n v="210"/>
    <n v="240"/>
    <n v="230"/>
    <m/>
    <m/>
  </r>
  <r>
    <x v="29"/>
    <m/>
    <n v="260"/>
    <n v="265"/>
    <m/>
    <m/>
  </r>
  <r>
    <x v="30"/>
    <m/>
    <n v="260"/>
    <n v="280"/>
    <m/>
    <m/>
  </r>
  <r>
    <x v="31"/>
    <n v="280"/>
    <n v="260"/>
    <n v="270"/>
    <m/>
    <m/>
  </r>
  <r>
    <x v="32"/>
    <n v="280"/>
    <n v="260"/>
    <n v="270"/>
    <m/>
    <m/>
  </r>
  <r>
    <x v="33"/>
    <n v="240"/>
    <n v="240"/>
    <n v="230"/>
    <m/>
    <m/>
  </r>
  <r>
    <x v="34"/>
    <n v="240"/>
    <n v="240"/>
    <n v="230"/>
    <m/>
    <m/>
  </r>
  <r>
    <x v="35"/>
    <n v="210"/>
    <n v="210"/>
    <n v="230"/>
    <m/>
    <m/>
  </r>
  <r>
    <x v="36"/>
    <n v="200"/>
    <n v="170"/>
    <n v="180"/>
    <m/>
    <m/>
  </r>
  <r>
    <x v="37"/>
    <n v="150"/>
    <n v="150"/>
    <n v="150"/>
    <m/>
    <m/>
  </r>
  <r>
    <x v="38"/>
    <n v="130"/>
    <n v="140"/>
    <n v="150"/>
    <m/>
    <m/>
  </r>
  <r>
    <x v="39"/>
    <n v="160"/>
    <n v="140"/>
    <n v="170"/>
    <m/>
    <m/>
  </r>
  <r>
    <x v="40"/>
    <n v="160"/>
    <n v="140"/>
    <n v="170"/>
    <m/>
    <m/>
  </r>
  <r>
    <x v="41"/>
    <n v="160"/>
    <n v="150"/>
    <n v="170"/>
    <m/>
    <m/>
  </r>
  <r>
    <x v="42"/>
    <n v="170"/>
    <n v="170"/>
    <n v="150"/>
    <m/>
    <m/>
  </r>
  <r>
    <x v="43"/>
    <n v="160"/>
    <n v="140"/>
    <n v="140"/>
    <m/>
    <m/>
  </r>
  <r>
    <x v="44"/>
    <n v="180"/>
    <n v="130"/>
    <n v="140"/>
    <m/>
    <m/>
  </r>
  <r>
    <x v="45"/>
    <n v="160"/>
    <n v="140"/>
    <n v="150"/>
    <m/>
    <m/>
  </r>
  <r>
    <x v="46"/>
    <n v="170"/>
    <n v="170"/>
    <n v="170"/>
    <m/>
    <m/>
  </r>
  <r>
    <x v="47"/>
    <m/>
    <n v="240"/>
    <m/>
    <m/>
    <m/>
  </r>
  <r>
    <x v="48"/>
    <m/>
    <n v="250"/>
    <m/>
    <m/>
    <m/>
  </r>
  <r>
    <x v="49"/>
    <n v="270"/>
    <n v="270"/>
    <n v="260"/>
    <m/>
    <m/>
  </r>
  <r>
    <x v="50"/>
    <n v="250"/>
    <n v="270"/>
    <n v="250"/>
    <m/>
    <m/>
  </r>
  <r>
    <x v="51"/>
    <n v="210"/>
    <n v="210"/>
    <n v="180"/>
    <m/>
    <m/>
  </r>
  <r>
    <x v="52"/>
    <n v="180"/>
    <n v="170"/>
    <n v="160"/>
    <m/>
    <m/>
  </r>
  <r>
    <x v="53"/>
    <n v="180"/>
    <n v="180"/>
    <n v="190"/>
    <m/>
    <m/>
  </r>
  <r>
    <x v="54"/>
    <n v="180"/>
    <n v="210"/>
    <n v="210"/>
    <m/>
    <m/>
  </r>
  <r>
    <x v="55"/>
    <n v="200"/>
    <n v="210"/>
    <n v="200"/>
    <m/>
    <m/>
  </r>
  <r>
    <x v="56"/>
    <n v="190"/>
    <n v="210"/>
    <n v="190"/>
    <m/>
    <m/>
  </r>
  <r>
    <x v="57"/>
    <n v="190"/>
    <n v="160"/>
    <n v="170"/>
    <m/>
    <m/>
  </r>
  <r>
    <x v="58"/>
    <n v="150"/>
    <n v="160"/>
    <n v="170"/>
    <m/>
    <m/>
  </r>
  <r>
    <x v="59"/>
    <n v="150"/>
    <n v="140"/>
    <n v="160"/>
    <m/>
    <m/>
  </r>
  <r>
    <x v="60"/>
    <n v="140"/>
    <n v="140"/>
    <n v="170"/>
    <m/>
    <m/>
  </r>
  <r>
    <x v="61"/>
    <n v="150"/>
    <n v="150"/>
    <n v="160"/>
    <m/>
    <m/>
  </r>
  <r>
    <x v="62"/>
    <n v="150"/>
    <n v="160"/>
    <n v="170"/>
    <m/>
    <m/>
  </r>
  <r>
    <x v="63"/>
    <n v="170"/>
    <n v="170"/>
    <n v="170"/>
    <m/>
    <m/>
  </r>
  <r>
    <x v="64"/>
    <n v="190"/>
    <m/>
    <n v="190"/>
    <m/>
    <m/>
  </r>
  <r>
    <x v="65"/>
    <n v="190"/>
    <m/>
    <n v="190"/>
    <m/>
    <m/>
  </r>
  <r>
    <x v="66"/>
    <n v="220"/>
    <m/>
    <n v="230"/>
    <m/>
    <n v="240"/>
  </r>
  <r>
    <x v="67"/>
    <n v="250"/>
    <n v="270"/>
    <m/>
    <n v="270"/>
    <n v="270"/>
  </r>
  <r>
    <x v="68"/>
    <n v="250"/>
    <n v="240"/>
    <m/>
    <n v="250"/>
    <n v="260"/>
  </r>
  <r>
    <x v="69"/>
    <n v="230"/>
    <m/>
    <m/>
    <n v="235"/>
    <n v="220"/>
  </r>
  <r>
    <x v="70"/>
    <n v="230"/>
    <n v="240"/>
    <m/>
    <n v="235"/>
    <n v="240"/>
  </r>
  <r>
    <x v="71"/>
    <n v="250"/>
    <n v="280"/>
    <n v="280"/>
    <n v="300"/>
    <m/>
  </r>
  <r>
    <x v="72"/>
    <n v="300"/>
    <n v="290"/>
    <m/>
    <n v="310"/>
    <n v="320"/>
  </r>
  <r>
    <x v="73"/>
    <n v="310"/>
    <n v="310"/>
    <m/>
    <n v="310"/>
    <n v="310"/>
  </r>
  <r>
    <x v="74"/>
    <m/>
    <n v="330"/>
    <m/>
    <n v="295"/>
    <m/>
  </r>
  <r>
    <x v="75"/>
    <m/>
    <n v="330"/>
    <m/>
    <n v="330"/>
    <m/>
  </r>
  <r>
    <x v="76"/>
    <m/>
    <n v="330"/>
    <m/>
    <n v="330"/>
    <m/>
  </r>
  <r>
    <x v="77"/>
    <m/>
    <n v="340"/>
    <m/>
    <n v="330"/>
    <m/>
  </r>
  <r>
    <x v="78"/>
    <m/>
    <m/>
    <m/>
    <m/>
    <m/>
  </r>
  <r>
    <x v="79"/>
    <m/>
    <n v="340"/>
    <m/>
    <n v="340"/>
    <m/>
  </r>
  <r>
    <x v="80"/>
    <m/>
    <n v="360"/>
    <m/>
    <n v="340"/>
    <m/>
  </r>
  <r>
    <x v="81"/>
    <m/>
    <n v="370"/>
    <m/>
    <n v="360"/>
    <m/>
  </r>
  <r>
    <x v="82"/>
    <n v="380"/>
    <m/>
    <m/>
    <n v="370"/>
    <n v="400"/>
  </r>
  <r>
    <x v="83"/>
    <n v="380"/>
    <m/>
    <n v="400"/>
    <n v="370"/>
    <n v="420"/>
  </r>
  <r>
    <x v="84"/>
    <m/>
    <n v="400"/>
    <m/>
    <n v="390"/>
    <m/>
  </r>
  <r>
    <x v="85"/>
    <n v="380"/>
    <n v="400"/>
    <n v="400"/>
    <n v="390"/>
    <m/>
  </r>
  <r>
    <x v="86"/>
    <n v="310"/>
    <n v="300"/>
    <n v="300"/>
    <n v="325"/>
    <m/>
  </r>
  <r>
    <x v="87"/>
    <n v="220"/>
    <n v="210"/>
    <n v="210"/>
    <n v="220"/>
    <n v="270"/>
  </r>
  <r>
    <x v="88"/>
    <n v="200"/>
    <n v="200"/>
    <n v="200"/>
    <n v="200"/>
    <n v="200"/>
  </r>
  <r>
    <x v="89"/>
    <n v="230"/>
    <n v="230"/>
    <m/>
    <n v="200"/>
    <m/>
  </r>
  <r>
    <x v="90"/>
    <n v="210"/>
    <n v="280"/>
    <n v="220"/>
    <n v="235"/>
    <m/>
  </r>
  <r>
    <x v="91"/>
    <n v="270"/>
    <n v="270"/>
    <n v="280"/>
    <n v="270"/>
    <n v="270"/>
  </r>
  <r>
    <x v="92"/>
    <n v="260"/>
    <n v="250"/>
    <n v="270"/>
    <n v="225"/>
    <m/>
  </r>
  <r>
    <x v="93"/>
    <n v="200"/>
    <n v="180"/>
    <n v="220"/>
    <n v="150"/>
    <n v="220"/>
  </r>
  <r>
    <x v="94"/>
    <n v="170"/>
    <n v="170"/>
    <n v="170"/>
    <n v="150"/>
    <n v="160"/>
  </r>
  <r>
    <x v="95"/>
    <n v="150"/>
    <n v="170"/>
    <m/>
    <n v="150"/>
    <m/>
  </r>
  <r>
    <x v="96"/>
    <n v="140"/>
    <n v="150"/>
    <n v="150"/>
    <n v="160"/>
    <n v="180"/>
  </r>
  <r>
    <x v="97"/>
    <n v="160"/>
    <n v="150"/>
    <n v="150"/>
    <n v="165"/>
    <m/>
  </r>
  <r>
    <x v="98"/>
    <n v="180"/>
    <n v="160"/>
    <n v="160"/>
    <n v="160"/>
    <n v="190"/>
  </r>
  <r>
    <x v="99"/>
    <n v="170"/>
    <n v="170"/>
    <n v="170"/>
    <n v="165"/>
    <n v="160"/>
  </r>
  <r>
    <x v="100"/>
    <n v="170"/>
    <n v="180"/>
    <n v="170"/>
    <n v="180"/>
    <m/>
  </r>
  <r>
    <x v="101"/>
    <n v="180"/>
    <n v="200"/>
    <n v="170"/>
    <n v="180"/>
    <n v="230"/>
  </r>
  <r>
    <x v="102"/>
    <n v="200"/>
    <n v="200"/>
    <n v="180"/>
    <n v="210"/>
    <m/>
  </r>
  <r>
    <x v="103"/>
    <n v="210"/>
    <n v="220"/>
    <m/>
    <m/>
    <n v="220"/>
  </r>
  <r>
    <x v="104"/>
    <m/>
    <n v="250"/>
    <m/>
    <n v="22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60"/>
    <n v="275"/>
    <n v="250"/>
    <n v="260"/>
  </r>
  <r>
    <x v="1"/>
    <n v="280"/>
    <m/>
    <n v="280"/>
    <n v="280"/>
  </r>
  <r>
    <x v="2"/>
    <n v="290"/>
    <n v="320"/>
    <n v="280"/>
    <n v="300"/>
  </r>
  <r>
    <x v="3"/>
    <n v="320"/>
    <m/>
    <n v="300"/>
    <n v="315"/>
  </r>
  <r>
    <x v="4"/>
    <n v="250"/>
    <m/>
    <n v="320"/>
    <n v="340"/>
  </r>
  <r>
    <x v="5"/>
    <n v="230"/>
    <n v="270"/>
    <n v="210"/>
    <n v="280"/>
  </r>
  <r>
    <x v="6"/>
    <n v="200"/>
    <m/>
    <n v="210"/>
    <n v="215"/>
  </r>
  <r>
    <x v="7"/>
    <n v="210"/>
    <m/>
    <n v="220"/>
    <n v="200"/>
  </r>
  <r>
    <x v="8"/>
    <m/>
    <m/>
    <m/>
    <m/>
  </r>
  <r>
    <x v="8"/>
    <m/>
    <m/>
    <m/>
    <m/>
  </r>
  <r>
    <x v="9"/>
    <n v="240"/>
    <m/>
    <n v="240"/>
    <n v="250"/>
  </r>
  <r>
    <x v="10"/>
    <n v="270"/>
    <m/>
    <n v="280"/>
    <n v="285"/>
  </r>
  <r>
    <x v="11"/>
    <n v="300"/>
    <m/>
    <n v="300"/>
    <n v="310"/>
  </r>
  <r>
    <x v="12"/>
    <n v="300"/>
    <m/>
    <n v="350"/>
    <n v="310"/>
  </r>
  <r>
    <x v="13"/>
    <m/>
    <m/>
    <m/>
    <m/>
  </r>
  <r>
    <x v="14"/>
    <m/>
    <m/>
    <n v="260"/>
    <m/>
  </r>
  <r>
    <x v="15"/>
    <n v="260"/>
    <m/>
    <n v="270"/>
    <n v="280"/>
  </r>
  <r>
    <x v="16"/>
    <n v="300"/>
    <m/>
    <n v="280"/>
    <n v="300"/>
  </r>
  <r>
    <x v="8"/>
    <m/>
    <m/>
    <m/>
    <m/>
  </r>
  <r>
    <x v="8"/>
    <m/>
    <m/>
    <m/>
    <m/>
  </r>
  <r>
    <x v="17"/>
    <n v="260"/>
    <m/>
    <n v="240"/>
    <n v="280"/>
  </r>
  <r>
    <x v="18"/>
    <n v="260"/>
    <m/>
    <n v="270"/>
    <n v="270"/>
  </r>
  <r>
    <x v="19"/>
    <n v="280"/>
    <m/>
    <n v="280"/>
    <n v="275"/>
  </r>
  <r>
    <x v="20"/>
    <n v="300"/>
    <m/>
    <m/>
    <n v="305"/>
  </r>
  <r>
    <x v="21"/>
    <n v="320"/>
    <m/>
    <n v="340"/>
    <n v="330"/>
  </r>
  <r>
    <x v="22"/>
    <n v="350"/>
    <m/>
    <n v="340"/>
    <n v="330"/>
  </r>
  <r>
    <x v="23"/>
    <n v="390"/>
    <m/>
    <n v="350"/>
    <n v="390"/>
  </r>
  <r>
    <x v="24"/>
    <n v="370"/>
    <m/>
    <n v="370"/>
    <m/>
  </r>
  <r>
    <x v="25"/>
    <n v="350"/>
    <m/>
    <n v="150"/>
    <m/>
  </r>
  <r>
    <x v="26"/>
    <n v="220"/>
    <m/>
    <n v="200"/>
    <n v="250"/>
  </r>
  <r>
    <x v="27"/>
    <n v="220"/>
    <m/>
    <n v="220"/>
    <n v="210"/>
  </r>
  <r>
    <x v="28"/>
    <n v="240"/>
    <m/>
    <n v="270"/>
    <n v="245"/>
  </r>
  <r>
    <x v="29"/>
    <n v="240"/>
    <m/>
    <n v="270"/>
    <n v="250"/>
  </r>
  <r>
    <x v="30"/>
    <n v="270"/>
    <m/>
    <n v="270"/>
    <n v="270"/>
  </r>
  <r>
    <x v="31"/>
    <n v="270"/>
    <m/>
    <n v="160"/>
    <m/>
  </r>
  <r>
    <x v="32"/>
    <n v="120"/>
    <m/>
    <n v="100"/>
    <m/>
  </r>
  <r>
    <x v="33"/>
    <n v="130"/>
    <m/>
    <n v="100"/>
    <m/>
  </r>
  <r>
    <x v="34"/>
    <n v="140"/>
    <m/>
    <n v="150"/>
    <m/>
  </r>
  <r>
    <x v="35"/>
    <n v="160"/>
    <m/>
    <n v="180"/>
    <n v="180"/>
  </r>
  <r>
    <x v="36"/>
    <n v="170"/>
    <m/>
    <n v="130"/>
    <n v="150"/>
  </r>
  <r>
    <x v="37"/>
    <n v="150"/>
    <m/>
    <n v="150"/>
    <n v="170"/>
  </r>
  <r>
    <x v="38"/>
    <n v="150"/>
    <m/>
    <n v="150"/>
    <n v="170"/>
  </r>
  <r>
    <x v="39"/>
    <n v="200"/>
    <m/>
    <n v="190"/>
    <n v="210"/>
  </r>
  <r>
    <x v="40"/>
    <n v="220"/>
    <m/>
    <n v="220"/>
    <n v="220"/>
  </r>
  <r>
    <x v="41"/>
    <n v="230"/>
    <m/>
    <n v="240"/>
    <n v="250"/>
  </r>
  <r>
    <x v="42"/>
    <n v="270"/>
    <m/>
    <n v="300"/>
    <n v="300"/>
  </r>
  <r>
    <x v="43"/>
    <n v="330"/>
    <m/>
    <n v="300"/>
    <n v="305"/>
  </r>
  <r>
    <x v="44"/>
    <n v="330"/>
    <m/>
    <n v="320"/>
    <n v="330"/>
  </r>
  <r>
    <x v="45"/>
    <n v="330"/>
    <m/>
    <n v="320"/>
    <n v="315"/>
  </r>
  <r>
    <x v="46"/>
    <n v="320"/>
    <m/>
    <n v="320"/>
    <n v="320"/>
  </r>
  <r>
    <x v="47"/>
    <n v="320"/>
    <m/>
    <n v="320"/>
    <n v="325"/>
  </r>
  <r>
    <x v="48"/>
    <n v="320"/>
    <m/>
    <n v="330"/>
    <n v="325"/>
  </r>
  <r>
    <x v="49"/>
    <n v="320"/>
    <m/>
    <n v="320"/>
    <n v="325"/>
  </r>
  <r>
    <x v="50"/>
    <n v="280"/>
    <m/>
    <n v="250"/>
    <m/>
  </r>
  <r>
    <x v="51"/>
    <n v="240"/>
    <m/>
    <n v="220"/>
    <n v="265"/>
  </r>
  <r>
    <x v="52"/>
    <n v="240"/>
    <m/>
    <n v="220"/>
    <m/>
  </r>
  <r>
    <x v="53"/>
    <n v="280"/>
    <m/>
    <n v="300"/>
    <n v="270"/>
  </r>
  <r>
    <x v="54"/>
    <n v="320"/>
    <n v="350"/>
    <n v="300"/>
    <n v="320"/>
  </r>
  <r>
    <x v="55"/>
    <n v="320"/>
    <m/>
    <n v="300"/>
    <n v="320"/>
  </r>
  <r>
    <x v="56"/>
    <n v="320"/>
    <m/>
    <n v="300"/>
    <n v="300"/>
  </r>
  <r>
    <x v="57"/>
    <n v="320"/>
    <m/>
    <n v="300"/>
    <n v="300"/>
  </r>
  <r>
    <x v="58"/>
    <n v="300"/>
    <n v="330"/>
    <n v="300"/>
    <n v="300"/>
  </r>
  <r>
    <x v="59"/>
    <n v="300"/>
    <n v="310"/>
    <n v="300"/>
    <n v="300"/>
  </r>
  <r>
    <x v="60"/>
    <n v="300"/>
    <m/>
    <n v="300"/>
    <n v="310"/>
  </r>
  <r>
    <x v="61"/>
    <n v="300"/>
    <m/>
    <n v="320"/>
    <m/>
  </r>
  <r>
    <x v="62"/>
    <n v="330"/>
    <m/>
    <n v="320"/>
    <n v="330"/>
  </r>
  <r>
    <x v="63"/>
    <n v="380"/>
    <m/>
    <n v="400"/>
    <n v="400"/>
  </r>
  <r>
    <x v="64"/>
    <n v="380"/>
    <n v="420"/>
    <n v="400"/>
    <n v="400"/>
  </r>
  <r>
    <x v="65"/>
    <n v="400"/>
    <n v="440"/>
    <n v="420"/>
    <n v="420"/>
  </r>
  <r>
    <x v="66"/>
    <n v="420"/>
    <n v="440"/>
    <n v="420"/>
    <n v="420"/>
  </r>
  <r>
    <x v="67"/>
    <n v="420"/>
    <n v="440"/>
    <n v="420"/>
    <n v="420"/>
  </r>
  <r>
    <x v="68"/>
    <n v="420"/>
    <n v="450"/>
    <n v="430"/>
    <n v="430"/>
  </r>
  <r>
    <x v="69"/>
    <n v="420"/>
    <m/>
    <n v="420"/>
    <n v="430"/>
  </r>
  <r>
    <x v="70"/>
    <n v="420"/>
    <n v="460"/>
    <n v="430"/>
    <n v="430"/>
  </r>
  <r>
    <x v="71"/>
    <n v="420"/>
    <n v="470"/>
    <n v="450"/>
    <n v="440"/>
  </r>
  <r>
    <x v="72"/>
    <n v="440"/>
    <n v="480"/>
    <n v="470"/>
    <n v="475"/>
  </r>
  <r>
    <x v="73"/>
    <n v="470"/>
    <n v="480"/>
    <n v="500"/>
    <n v="475"/>
  </r>
  <r>
    <x v="74"/>
    <n v="470"/>
    <n v="480"/>
    <n v="500"/>
    <n v="475"/>
  </r>
  <r>
    <x v="75"/>
    <n v="490"/>
    <n v="480"/>
    <n v="500"/>
    <n v="475"/>
  </r>
  <r>
    <x v="76"/>
    <n v="490"/>
    <n v="480"/>
    <n v="500"/>
    <n v="495"/>
  </r>
  <r>
    <x v="77"/>
    <n v="490"/>
    <n v="480"/>
    <n v="500"/>
    <n v="500"/>
  </r>
  <r>
    <x v="78"/>
    <n v="490"/>
    <n v="480"/>
    <n v="500"/>
    <n v="500"/>
  </r>
  <r>
    <x v="79"/>
    <n v="490"/>
    <n v="550"/>
    <n v="500"/>
    <n v="500"/>
  </r>
  <r>
    <x v="80"/>
    <n v="490"/>
    <n v="560"/>
    <n v="500"/>
    <n v="500"/>
  </r>
  <r>
    <x v="81"/>
    <n v="520"/>
    <n v="560"/>
    <n v="500"/>
    <n v="550"/>
  </r>
  <r>
    <x v="82"/>
    <n v="520"/>
    <n v="560"/>
    <n v="500"/>
    <n v="550"/>
  </r>
  <r>
    <x v="83"/>
    <n v="520"/>
    <n v="560"/>
    <n v="500"/>
    <n v="550"/>
  </r>
  <r>
    <x v="84"/>
    <n v="250"/>
    <m/>
    <n v="250"/>
    <m/>
  </r>
  <r>
    <x v="85"/>
    <n v="400"/>
    <n v="550"/>
    <n v="500"/>
    <m/>
  </r>
  <r>
    <x v="86"/>
    <n v="500"/>
    <n v="570"/>
    <n v="500"/>
    <n v="480"/>
  </r>
  <r>
    <x v="87"/>
    <n v="300"/>
    <n v="400"/>
    <n v="300"/>
    <n v="440"/>
  </r>
  <r>
    <x v="88"/>
    <n v="320"/>
    <n v="370"/>
    <n v="300"/>
    <m/>
  </r>
  <r>
    <x v="89"/>
    <n v="280"/>
    <n v="390"/>
    <n v="300"/>
    <m/>
  </r>
  <r>
    <x v="90"/>
    <n v="300"/>
    <n v="330"/>
    <n v="250"/>
    <m/>
  </r>
  <r>
    <x v="91"/>
    <n v="300"/>
    <m/>
    <n v="230"/>
    <m/>
  </r>
  <r>
    <x v="92"/>
    <n v="140"/>
    <n v="230"/>
    <n v="260"/>
    <n v="250"/>
  </r>
  <r>
    <x v="93"/>
    <n v="200"/>
    <n v="200"/>
    <n v="150"/>
    <n v="190"/>
  </r>
  <r>
    <x v="94"/>
    <n v="180"/>
    <m/>
    <n v="170"/>
    <n v="180"/>
  </r>
  <r>
    <x v="95"/>
    <n v="180"/>
    <m/>
    <n v="190"/>
    <m/>
  </r>
  <r>
    <x v="96"/>
    <n v="180"/>
    <m/>
    <n v="190"/>
    <n v="200"/>
  </r>
  <r>
    <x v="97"/>
    <n v="200"/>
    <n v="300"/>
    <n v="200"/>
    <m/>
  </r>
  <r>
    <x v="98"/>
    <n v="210"/>
    <n v="340"/>
    <n v="220"/>
    <m/>
  </r>
  <r>
    <x v="99"/>
    <n v="230"/>
    <n v="170"/>
    <n v="180"/>
    <n v="270"/>
  </r>
  <r>
    <x v="100"/>
    <n v="180"/>
    <n v="160"/>
    <n v="190"/>
    <n v="210"/>
  </r>
  <r>
    <x v="101"/>
    <n v="150"/>
    <n v="130"/>
    <n v="210"/>
    <n v="165"/>
  </r>
  <r>
    <x v="102"/>
    <n v="170"/>
    <n v="220"/>
    <n v="180"/>
    <n v="200"/>
  </r>
  <r>
    <x v="103"/>
    <n v="170"/>
    <n v="230"/>
    <n v="180"/>
    <n v="210"/>
  </r>
  <r>
    <x v="10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6EC61-F2BB-4787-AD16-611CDDCADC31}" name="PivotChartTable1" cacheId="51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1:F12" firstHeaderRow="0" firstDataRow="1" firstDataCol="1"/>
  <pivotFields count="6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hi" fld="1" subtotal="average" baseField="0" baseItem="0"/>
    <dataField name="Average of Agrited" fld="2" subtotal="average" baseField="0" baseItem="0"/>
    <dataField name="Average of Ammo" fld="3" subtotal="average" baseField="0" baseItem="0"/>
    <dataField name="Average of Farm support" fld="4" subtotal="average" baseField="0" baseItem="0"/>
    <dataField name="Average of Zartech" fld="5" subtotal="average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Chi"/>
    <pivotHierarchy dragToData="1" caption="Average of Agrited"/>
    <pivotHierarchy dragToData="1" caption="Average of Ammo"/>
    <pivotHierarchy dragToData="1" caption="Average of Farm support"/>
    <pivotHierarchy dragToData="1" caption="Average of Zartech"/>
    <pivotHierarchy dragToData="1"/>
  </pivotHierarchie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5" cacheId="548124725">
        <x15:pivotRow count="5">
          <x15:c>
            <x15:v>180</x15:v>
          </x15:c>
          <x15:c>
            <x15:v>230</x15:v>
          </x15:c>
          <x15:c>
            <x15:v>150</x15:v>
          </x15:c>
          <x15:c>
            <x15:v>230</x15:v>
          </x15:c>
          <x15:c>
            <x15:v>170</x15:v>
          </x15:c>
        </x15:pivotRow>
        <x15:pivotRow count="5">
          <x15:c>
            <x15:v>160</x15:v>
          </x15:c>
          <x15:c>
            <x15:v>186.66666666666666</x15:v>
          </x15:c>
          <x15:c>
            <x15:v>128.33333333333334</x15:v>
          </x15:c>
          <x15:c>
            <x15:v>168.33333333333334</x15:v>
          </x15:c>
          <x15:c>
            <x15:v>146.66666666666666</x15:v>
          </x15:c>
        </x15:pivotRow>
        <x15:pivotRow count="5">
          <x15:c>
            <x15:v>155</x15:v>
          </x15:c>
          <x15:c>
            <x15:v>175.625</x15:v>
          </x15:c>
          <x15:c>
            <x15:v>143.75</x15:v>
          </x15:c>
          <x15:c>
            <x15:v>146.25</x15:v>
          </x15:c>
          <x15:c>
            <x15:v>136.875</x15:v>
          </x15:c>
        </x15:pivotRow>
        <x15:pivotRow count="5">
          <x15:c>
            <x15:v>183.75</x15:v>
          </x15:c>
          <x15:c>
            <x15:v>196.25</x15:v>
          </x15:c>
          <x15:c>
            <x15:v>177.625</x15:v>
          </x15:c>
          <x15:c>
            <x15:v>174.375</x15:v>
          </x15:c>
          <x15:c>
            <x15:v>165.625</x15:v>
          </x15:c>
        </x15:pivotRow>
        <x15:pivotRow count="5">
          <x15:c>
            <x15:v>206.11111111111111</x15:v>
          </x15:c>
          <x15:c>
            <x15:v>212.22222222222223</x15:v>
          </x15:c>
          <x15:c>
            <x15:v>196.66666666666666</x15:v>
          </x15:c>
          <x15:c>
            <x15:v>192.77777777777777</x15:v>
          </x15:c>
          <x15:c>
            <x15:v>186.66666666666666</x15:v>
          </x15:c>
        </x15:pivotRow>
        <x15:pivotRow count="5">
          <x15:c>
            <x15:v>158.88888888888889</x15:v>
          </x15:c>
          <x15:c>
            <x15:v>156.11111111111111</x15:v>
          </x15:c>
          <x15:c>
            <x15:v>147.77777777777777</x15:v>
          </x15:c>
          <x15:c>
            <x15:v>141.11111111111111</x15:v>
          </x15:c>
          <x15:c>
            <x15:v>134.44444444444446</x15:v>
          </x15:c>
        </x15:pivotRow>
        <x15:pivotRow count="5">
          <x15:c>
            <x15:v>136.66666666666666</x15:v>
          </x15:c>
          <x15:c>
            <x15:v>136.66666666666666</x15:v>
          </x15:c>
          <x15:c>
            <x15:v>78.888888888888886</x15:v>
          </x15:c>
          <x15:c>
            <x15:v>76.111111111111114</x15:v>
          </x15:c>
          <x15:c>
            <x15:v>96.666666666666671</x15:v>
          </x15:c>
        </x15:pivotRow>
        <x15:pivotRow count="5">
          <x15:c>
            <x15:v>138.88888888888889</x15:v>
          </x15:c>
          <x15:c>
            <x15:v>140</x15:v>
          </x15:c>
          <x15:c>
            <x15:v>98.888888888888886</x15:v>
          </x15:c>
          <x15:c>
            <x15:v>115</x15:v>
          </x15:c>
          <x15:c>
            <x15:v>107.77777777777777</x15:v>
          </x15:c>
        </x15:pivotRow>
        <x15:pivotRow count="5">
          <x15:c>
            <x15:v>193.125</x15:v>
          </x15:c>
          <x15:c>
            <x15:v>201.25</x15:v>
          </x15:c>
          <x15:c>
            <x15:v>174.375</x15:v>
          </x15:c>
          <x15:c>
            <x15:v>156.25</x15:v>
          </x15:c>
          <x15:c>
            <x15:v>188.75</x15:v>
          </x15:c>
        </x15:pivotRow>
        <x15:pivotRow count="5">
          <x15:c>
            <x15:v>216</x15:v>
          </x15:c>
          <x15:c>
            <x15:v>238</x15:v>
          </x15:c>
          <x15:c>
            <x15:v>206</x15:v>
          </x15:c>
          <x15:c>
            <x15:v>197</x15:v>
          </x15:c>
          <x15:c>
            <x15:v>210</x15:v>
          </x15:c>
        </x15:pivotRow>
        <x15:pivotRow count="5">
          <x15:c>
            <x15:v>170.43478260869566</x15:v>
          </x15:c>
          <x15:c>
            <x15:v>179.27536231884059</x15:v>
          </x15:c>
          <x15:c>
            <x15:v>148.27536231884059</x15:v>
          </x15:c>
          <x15:c>
            <x15:v>148.69565217391303</x15:v>
          </x15:c>
          <x15:c>
            <x15:v>149.56521739130434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2021!$B$2:$G$7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F0E1B-F9C0-494E-9065-E023275546EB}" name="PivotTable15" cacheId="5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6" firstHeaderRow="0" firstDataRow="1" firstDataCol="1"/>
  <pivotFields count="7">
    <pivotField axis="axisRow" showAll="0">
      <items count="106"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8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HI" fld="1" subtotal="average" baseField="6" baseItem="0"/>
    <dataField name="Average of Agrited" fld="2" subtotal="average" baseField="6" baseItem="0"/>
    <dataField name="Average of Zartech" fld="3" subtotal="average" baseField="6" baseItem="0"/>
    <dataField name="Average of Valentine" fld="4" subtotal="average" baseField="6" baseItem="0"/>
  </dataFields>
  <formats count="1">
    <format dxfId="1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352D4-31BF-42CF-A7BD-9FC650A91499}" name="PivotTable14" cacheId="5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6" firstHeaderRow="0" firstDataRow="1" firstDataCol="1"/>
  <pivotFields count="8">
    <pivotField axis="axisRow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HI" fld="1" subtotal="average" baseField="7" baseItem="0"/>
    <dataField name="Average of Zartech" fld="2" subtotal="average" baseField="7" baseItem="0"/>
    <dataField name="Average of Fidan" fld="3" subtotal="average" baseField="7" baseItem="0"/>
    <dataField name="Average of Valentine" fld="4" subtotal="average" baseField="7" baseItem="0"/>
    <dataField name="Average of agrited" fld="5" subtotal="average" baseField="7" baseItem="0"/>
  </dataFields>
  <formats count="1">
    <format dxfId="8">
      <pivotArea outline="0" collapsedLevelsAreSubtotals="1" fieldPosition="0"/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7F47-A490-47C9-A03A-9EE8CF9CBF05}">
  <dimension ref="A3:E16"/>
  <sheetViews>
    <sheetView workbookViewId="0">
      <selection activeCell="B4" sqref="B4:E16"/>
    </sheetView>
  </sheetViews>
  <sheetFormatPr defaultRowHeight="15" x14ac:dyDescent="0.25"/>
  <cols>
    <col min="1" max="1" width="13.140625" bestFit="1" customWidth="1"/>
    <col min="2" max="2" width="14.140625" bestFit="1" customWidth="1"/>
    <col min="3" max="4" width="17.85546875" bestFit="1" customWidth="1"/>
    <col min="5" max="5" width="20" bestFit="1" customWidth="1"/>
  </cols>
  <sheetData>
    <row r="3" spans="1:5" x14ac:dyDescent="0.25">
      <c r="A3" s="106" t="s">
        <v>38</v>
      </c>
      <c r="B3" t="s">
        <v>52</v>
      </c>
      <c r="C3" t="s">
        <v>57</v>
      </c>
      <c r="D3" t="s">
        <v>53</v>
      </c>
      <c r="E3" t="s">
        <v>55</v>
      </c>
    </row>
    <row r="4" spans="1:5" x14ac:dyDescent="0.25">
      <c r="A4" s="107" t="s">
        <v>40</v>
      </c>
      <c r="B4" s="108">
        <v>255</v>
      </c>
      <c r="C4" s="108">
        <v>288.33333333333331</v>
      </c>
      <c r="D4" s="108">
        <v>258.75</v>
      </c>
      <c r="E4" s="108">
        <v>273.75</v>
      </c>
    </row>
    <row r="5" spans="1:5" x14ac:dyDescent="0.25">
      <c r="A5" s="107" t="s">
        <v>41</v>
      </c>
      <c r="B5" s="108">
        <v>278.33333333333331</v>
      </c>
      <c r="C5" s="108"/>
      <c r="D5" s="108">
        <v>282.85714285714283</v>
      </c>
      <c r="E5" s="108">
        <v>289.16666666666669</v>
      </c>
    </row>
    <row r="6" spans="1:5" x14ac:dyDescent="0.25">
      <c r="A6" s="107" t="s">
        <v>42</v>
      </c>
      <c r="B6" s="108">
        <v>320</v>
      </c>
      <c r="C6" s="108"/>
      <c r="D6" s="108">
        <v>292.5</v>
      </c>
      <c r="E6" s="108">
        <v>311.42857142857144</v>
      </c>
    </row>
    <row r="7" spans="1:5" x14ac:dyDescent="0.25">
      <c r="A7" s="107" t="s">
        <v>43</v>
      </c>
      <c r="B7" s="108">
        <v>205.55555555555554</v>
      </c>
      <c r="C7" s="108"/>
      <c r="D7" s="108">
        <v>193.33333333333334</v>
      </c>
      <c r="E7" s="108">
        <v>245</v>
      </c>
    </row>
    <row r="8" spans="1:5" x14ac:dyDescent="0.25">
      <c r="A8" s="107" t="s">
        <v>44</v>
      </c>
      <c r="B8" s="108">
        <v>193.75</v>
      </c>
      <c r="C8" s="108"/>
      <c r="D8" s="108">
        <v>195</v>
      </c>
      <c r="E8" s="108">
        <v>206.25</v>
      </c>
    </row>
    <row r="9" spans="1:5" x14ac:dyDescent="0.25">
      <c r="A9" s="107" t="s">
        <v>45</v>
      </c>
      <c r="B9" s="108">
        <v>310</v>
      </c>
      <c r="C9" s="108"/>
      <c r="D9" s="108">
        <v>300</v>
      </c>
      <c r="E9" s="108">
        <v>313.75</v>
      </c>
    </row>
    <row r="10" spans="1:5" x14ac:dyDescent="0.25">
      <c r="A10" s="107" t="s">
        <v>46</v>
      </c>
      <c r="B10" s="108">
        <v>300</v>
      </c>
      <c r="C10" s="108">
        <v>330</v>
      </c>
      <c r="D10" s="108">
        <v>291.11111111111109</v>
      </c>
      <c r="E10" s="108">
        <v>302.5</v>
      </c>
    </row>
    <row r="11" spans="1:5" x14ac:dyDescent="0.25">
      <c r="A11" s="107" t="s">
        <v>47</v>
      </c>
      <c r="B11" s="108">
        <v>385.55555555555554</v>
      </c>
      <c r="C11" s="108">
        <v>438</v>
      </c>
      <c r="D11" s="108">
        <v>394.44444444444446</v>
      </c>
      <c r="E11" s="108">
        <v>406.25</v>
      </c>
    </row>
    <row r="12" spans="1:5" x14ac:dyDescent="0.25">
      <c r="A12" s="107" t="s">
        <v>48</v>
      </c>
      <c r="B12" s="108">
        <v>461.25</v>
      </c>
      <c r="C12" s="108">
        <v>476.25</v>
      </c>
      <c r="D12" s="108">
        <v>481.25</v>
      </c>
      <c r="E12" s="108">
        <v>470.625</v>
      </c>
    </row>
    <row r="13" spans="1:5" x14ac:dyDescent="0.25">
      <c r="A13" s="107" t="s">
        <v>49</v>
      </c>
      <c r="B13" s="108">
        <v>464.44444444444446</v>
      </c>
      <c r="C13" s="108">
        <v>548.75</v>
      </c>
      <c r="D13" s="108">
        <v>472.22222222222223</v>
      </c>
      <c r="E13" s="108">
        <v>518.57142857142856</v>
      </c>
    </row>
    <row r="14" spans="1:5" x14ac:dyDescent="0.25">
      <c r="A14" s="107" t="s">
        <v>50</v>
      </c>
      <c r="B14" s="108">
        <v>244.44444444444446</v>
      </c>
      <c r="C14" s="108">
        <v>320</v>
      </c>
      <c r="D14" s="108">
        <v>238.88888888888889</v>
      </c>
      <c r="E14" s="108">
        <v>265</v>
      </c>
    </row>
    <row r="15" spans="1:5" x14ac:dyDescent="0.25">
      <c r="A15" s="107" t="s">
        <v>51</v>
      </c>
      <c r="B15" s="108">
        <v>186.25</v>
      </c>
      <c r="C15" s="108">
        <v>221.42857142857142</v>
      </c>
      <c r="D15" s="108">
        <v>193.75</v>
      </c>
      <c r="E15" s="108">
        <v>209.16666666666666</v>
      </c>
    </row>
    <row r="16" spans="1:5" x14ac:dyDescent="0.25">
      <c r="A16" s="107" t="s">
        <v>39</v>
      </c>
      <c r="B16" s="108">
        <v>302.0792079207921</v>
      </c>
      <c r="C16" s="108">
        <v>392.875</v>
      </c>
      <c r="D16" s="108">
        <v>300.59405940594058</v>
      </c>
      <c r="E16" s="108">
        <v>323.73493975903614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A363-BF68-4A4D-A165-E2367358B613}">
  <dimension ref="A1:BA112"/>
  <sheetViews>
    <sheetView topLeftCell="X2" workbookViewId="0">
      <selection activeCell="Y2" sqref="Y2:AC110"/>
    </sheetView>
  </sheetViews>
  <sheetFormatPr defaultRowHeight="15" x14ac:dyDescent="0.25"/>
  <cols>
    <col min="1" max="1" width="9.140625" style="15"/>
    <col min="2" max="2" width="15.7109375" style="88" customWidth="1"/>
    <col min="3" max="9" width="9.140625" style="15"/>
    <col min="10" max="10" width="11.42578125" style="88" bestFit="1" customWidth="1"/>
    <col min="11" max="17" width="9.140625" style="15"/>
    <col min="18" max="18" width="9.140625" style="88"/>
    <col min="19" max="24" width="9.140625" style="15"/>
    <col min="25" max="25" width="10.7109375" style="88" customWidth="1"/>
    <col min="26" max="31" width="9.140625" style="15"/>
    <col min="32" max="32" width="10" style="95" customWidth="1"/>
    <col min="33" max="34" width="12" style="15" customWidth="1"/>
    <col min="35" max="38" width="9.140625" style="15"/>
    <col min="39" max="39" width="17" style="15" customWidth="1"/>
    <col min="40" max="40" width="12.7109375" style="15" customWidth="1"/>
    <col min="41" max="41" width="23.28515625" style="15" customWidth="1"/>
    <col min="42" max="42" width="17.42578125" style="15" customWidth="1"/>
    <col min="43" max="47" width="9.140625" style="15"/>
    <col min="48" max="48" width="22.5703125" style="15" customWidth="1"/>
    <col min="49" max="16384" width="9.140625" style="15"/>
  </cols>
  <sheetData>
    <row r="1" spans="1:53" ht="16.5" thickBot="1" x14ac:dyDescent="0.3">
      <c r="A1" s="1" t="s">
        <v>37</v>
      </c>
      <c r="B1" s="2"/>
      <c r="C1" s="3">
        <v>2017</v>
      </c>
      <c r="D1" s="4"/>
      <c r="E1" s="4"/>
      <c r="F1" s="4"/>
      <c r="G1" s="4"/>
      <c r="H1" s="5"/>
      <c r="I1" s="4"/>
      <c r="J1" s="2"/>
      <c r="K1" s="4"/>
      <c r="L1" s="3">
        <v>2018</v>
      </c>
      <c r="M1" s="4"/>
      <c r="N1" s="4"/>
      <c r="O1" s="4"/>
      <c r="P1" s="5"/>
      <c r="Q1" s="1"/>
      <c r="R1" s="2"/>
      <c r="S1" s="4"/>
      <c r="T1" s="3">
        <v>2019</v>
      </c>
      <c r="U1" s="4"/>
      <c r="V1" s="4"/>
      <c r="W1" s="4"/>
      <c r="X1" s="5"/>
      <c r="Y1" s="6"/>
      <c r="Z1" s="3">
        <v>2020</v>
      </c>
      <c r="AA1" s="4"/>
      <c r="AB1" s="4"/>
      <c r="AC1" s="4" t="s">
        <v>0</v>
      </c>
      <c r="AD1" s="5"/>
      <c r="AE1" s="1"/>
      <c r="AF1" s="7" t="s">
        <v>1</v>
      </c>
      <c r="AG1" s="8">
        <v>2021</v>
      </c>
      <c r="AH1" s="9"/>
      <c r="AI1" s="9"/>
      <c r="AJ1" s="9"/>
      <c r="AK1" s="9"/>
      <c r="AL1" s="9"/>
      <c r="AM1" s="9"/>
      <c r="AN1" s="10" t="s">
        <v>2</v>
      </c>
      <c r="AO1" s="11" t="s">
        <v>3</v>
      </c>
      <c r="AP1" s="12" t="s">
        <v>4</v>
      </c>
      <c r="AQ1" s="13"/>
      <c r="AR1" s="13"/>
      <c r="AS1" s="13"/>
      <c r="AT1" s="13"/>
      <c r="AU1" s="13"/>
      <c r="AV1" s="14"/>
    </row>
    <row r="2" spans="1:53" ht="15.75" thickBot="1" x14ac:dyDescent="0.3">
      <c r="A2" s="16"/>
      <c r="B2" s="17" t="s">
        <v>5</v>
      </c>
      <c r="C2" s="18" t="s">
        <v>6</v>
      </c>
      <c r="D2" s="19" t="s">
        <v>7</v>
      </c>
      <c r="E2" s="19" t="s">
        <v>8</v>
      </c>
      <c r="F2" s="19" t="s">
        <v>9</v>
      </c>
      <c r="G2" s="20" t="s">
        <v>10</v>
      </c>
      <c r="H2" s="21"/>
      <c r="I2" s="22"/>
      <c r="J2" s="23" t="s">
        <v>5</v>
      </c>
      <c r="K2" s="18" t="s">
        <v>6</v>
      </c>
      <c r="L2" s="19" t="s">
        <v>7</v>
      </c>
      <c r="M2" s="19" t="s">
        <v>8</v>
      </c>
      <c r="N2" s="19" t="s">
        <v>11</v>
      </c>
      <c r="O2" s="20" t="s">
        <v>10</v>
      </c>
      <c r="P2" s="21"/>
      <c r="Q2" s="16"/>
      <c r="R2" s="24" t="s">
        <v>5</v>
      </c>
      <c r="S2" s="25" t="s">
        <v>12</v>
      </c>
      <c r="T2" s="25" t="s">
        <v>8</v>
      </c>
      <c r="U2" s="25" t="s">
        <v>11</v>
      </c>
      <c r="V2" s="25" t="s">
        <v>13</v>
      </c>
      <c r="W2" s="25" t="s">
        <v>14</v>
      </c>
      <c r="X2" s="21"/>
      <c r="Y2" s="26" t="s">
        <v>5</v>
      </c>
      <c r="Z2" s="27" t="s">
        <v>12</v>
      </c>
      <c r="AA2" s="27" t="s">
        <v>7</v>
      </c>
      <c r="AB2" s="27" t="s">
        <v>8</v>
      </c>
      <c r="AC2" s="28" t="s">
        <v>13</v>
      </c>
      <c r="AD2" s="21"/>
      <c r="AE2" s="16"/>
      <c r="AF2" s="29" t="s">
        <v>5</v>
      </c>
      <c r="AG2" s="30" t="s">
        <v>12</v>
      </c>
      <c r="AH2" s="31" t="s">
        <v>7</v>
      </c>
      <c r="AI2" s="31" t="s">
        <v>8</v>
      </c>
      <c r="AJ2" s="31" t="s">
        <v>15</v>
      </c>
      <c r="AK2" s="31" t="s">
        <v>16</v>
      </c>
      <c r="AL2" s="32" t="s">
        <v>17</v>
      </c>
      <c r="AM2" s="32" t="s">
        <v>11</v>
      </c>
      <c r="AN2" s="33" t="s">
        <v>13</v>
      </c>
      <c r="AO2" s="34" t="s">
        <v>18</v>
      </c>
      <c r="AP2" s="35" t="s">
        <v>12</v>
      </c>
      <c r="AQ2" s="36" t="s">
        <v>19</v>
      </c>
      <c r="AR2" s="36" t="s">
        <v>20</v>
      </c>
      <c r="AS2" s="36" t="s">
        <v>21</v>
      </c>
      <c r="AT2" s="36" t="s">
        <v>22</v>
      </c>
      <c r="AU2" s="36" t="s">
        <v>23</v>
      </c>
      <c r="AV2" s="37" t="s">
        <v>24</v>
      </c>
      <c r="AW2" s="15" t="s">
        <v>25</v>
      </c>
      <c r="AX2" s="15" t="s">
        <v>26</v>
      </c>
      <c r="AY2" s="15" t="s">
        <v>27</v>
      </c>
      <c r="AZ2" s="15" t="s">
        <v>28</v>
      </c>
      <c r="BA2" s="15" t="s">
        <v>29</v>
      </c>
    </row>
    <row r="3" spans="1:53" x14ac:dyDescent="0.25">
      <c r="A3" s="16"/>
      <c r="B3" s="38">
        <v>42761</v>
      </c>
      <c r="C3" s="39">
        <v>180</v>
      </c>
      <c r="D3" s="40">
        <v>230</v>
      </c>
      <c r="E3" s="40">
        <v>170</v>
      </c>
      <c r="F3" s="40">
        <v>150</v>
      </c>
      <c r="G3" s="40">
        <v>230</v>
      </c>
      <c r="H3" s="21"/>
      <c r="I3" s="22"/>
      <c r="J3" s="41">
        <v>43104</v>
      </c>
      <c r="K3" s="42">
        <v>182</v>
      </c>
      <c r="L3" s="43">
        <v>190</v>
      </c>
      <c r="M3" s="43">
        <v>170</v>
      </c>
      <c r="N3" s="44">
        <v>190</v>
      </c>
      <c r="O3" s="43">
        <v>170</v>
      </c>
      <c r="P3" s="21"/>
      <c r="Q3" s="16"/>
      <c r="R3" s="24">
        <v>43466</v>
      </c>
      <c r="S3" s="45"/>
      <c r="T3" s="46">
        <v>190</v>
      </c>
      <c r="U3" s="46">
        <v>190</v>
      </c>
      <c r="V3" s="45"/>
      <c r="W3" s="45"/>
      <c r="X3" s="21"/>
      <c r="Y3" s="26">
        <v>43835</v>
      </c>
      <c r="Z3" s="27">
        <v>260</v>
      </c>
      <c r="AA3" s="27">
        <v>275</v>
      </c>
      <c r="AB3" s="47">
        <v>250</v>
      </c>
      <c r="AC3" s="45">
        <v>260</v>
      </c>
      <c r="AD3" s="21"/>
      <c r="AE3" s="16"/>
      <c r="AF3" s="48">
        <v>44200</v>
      </c>
      <c r="AG3" s="49">
        <v>260</v>
      </c>
      <c r="AH3" s="50">
        <v>300</v>
      </c>
      <c r="AI3" s="50">
        <v>280</v>
      </c>
      <c r="AJ3" s="50">
        <v>240</v>
      </c>
      <c r="AK3" s="50">
        <v>300</v>
      </c>
      <c r="AL3" s="51">
        <v>230</v>
      </c>
      <c r="AM3" s="51">
        <v>270</v>
      </c>
      <c r="AN3" s="52">
        <v>300</v>
      </c>
      <c r="AO3" s="53">
        <f>SUM(AG3:AM3)/7</f>
        <v>268.57142857142856</v>
      </c>
      <c r="AP3" s="54">
        <v>200000</v>
      </c>
      <c r="AQ3" s="55">
        <v>250000</v>
      </c>
      <c r="AR3" s="55">
        <v>190000</v>
      </c>
      <c r="AS3" s="55">
        <v>180000</v>
      </c>
      <c r="AT3" s="55">
        <v>60000</v>
      </c>
      <c r="AU3" s="55">
        <v>40000</v>
      </c>
      <c r="AV3" s="56">
        <v>50000</v>
      </c>
      <c r="AW3" s="15">
        <v>28000</v>
      </c>
      <c r="AY3" s="15">
        <v>25000</v>
      </c>
      <c r="AZ3" s="15">
        <v>15000</v>
      </c>
      <c r="BA3" s="15">
        <v>25000</v>
      </c>
    </row>
    <row r="4" spans="1:53" x14ac:dyDescent="0.25">
      <c r="A4" s="16"/>
      <c r="B4" s="57">
        <v>42772</v>
      </c>
      <c r="C4" s="58">
        <v>160</v>
      </c>
      <c r="D4" s="25">
        <v>180</v>
      </c>
      <c r="E4" s="25">
        <v>140</v>
      </c>
      <c r="F4" s="25">
        <v>130</v>
      </c>
      <c r="G4" s="25">
        <v>160</v>
      </c>
      <c r="H4" s="21"/>
      <c r="I4" s="22"/>
      <c r="J4" s="59">
        <v>43108</v>
      </c>
      <c r="K4" s="60">
        <v>202</v>
      </c>
      <c r="L4" s="46">
        <v>210</v>
      </c>
      <c r="M4" s="46">
        <v>170</v>
      </c>
      <c r="N4" s="46">
        <v>200</v>
      </c>
      <c r="O4" s="46">
        <v>180</v>
      </c>
      <c r="P4" s="21"/>
      <c r="Q4" s="16"/>
      <c r="R4" s="24">
        <v>43469</v>
      </c>
      <c r="S4" s="25">
        <v>310</v>
      </c>
      <c r="T4" s="46">
        <v>290</v>
      </c>
      <c r="U4" s="46">
        <v>300</v>
      </c>
      <c r="V4" s="45">
        <v>215</v>
      </c>
      <c r="W4" s="45"/>
      <c r="X4" s="21"/>
      <c r="Y4" s="26">
        <v>43838</v>
      </c>
      <c r="Z4" s="27">
        <v>280</v>
      </c>
      <c r="AA4" s="27"/>
      <c r="AB4" s="47">
        <v>280</v>
      </c>
      <c r="AC4" s="45">
        <v>280</v>
      </c>
      <c r="AD4" s="21"/>
      <c r="AE4" s="16"/>
      <c r="AF4" s="61">
        <v>44203</v>
      </c>
      <c r="AG4" s="62">
        <v>300</v>
      </c>
      <c r="AH4" s="45">
        <v>350</v>
      </c>
      <c r="AI4" s="45">
        <v>300</v>
      </c>
      <c r="AJ4" s="45">
        <v>260</v>
      </c>
      <c r="AK4" s="45">
        <v>330</v>
      </c>
      <c r="AL4" s="63">
        <v>280</v>
      </c>
      <c r="AM4" s="63">
        <v>300</v>
      </c>
      <c r="AN4" s="64" t="s">
        <v>30</v>
      </c>
      <c r="AO4" s="53">
        <f t="shared" ref="AO4:AO11" si="0">SUM(AG4:AM4)/7</f>
        <v>302.85714285714283</v>
      </c>
      <c r="AP4" s="65">
        <v>190000</v>
      </c>
      <c r="AQ4" s="66">
        <v>320000</v>
      </c>
      <c r="AR4" s="66">
        <v>170000</v>
      </c>
      <c r="AS4" s="66">
        <v>190000</v>
      </c>
      <c r="AT4" s="66">
        <v>65000</v>
      </c>
      <c r="AU4" s="66">
        <v>45000</v>
      </c>
      <c r="AV4" s="67">
        <v>70000</v>
      </c>
      <c r="AW4" s="15">
        <v>25000</v>
      </c>
      <c r="AY4" s="15">
        <v>27000</v>
      </c>
      <c r="AZ4" s="15">
        <v>12000</v>
      </c>
      <c r="BA4" s="15">
        <v>20000</v>
      </c>
    </row>
    <row r="5" spans="1:53" x14ac:dyDescent="0.25">
      <c r="A5" s="16"/>
      <c r="B5" s="57">
        <v>42786</v>
      </c>
      <c r="C5" s="58">
        <v>165</v>
      </c>
      <c r="D5" s="25">
        <v>190</v>
      </c>
      <c r="E5" s="25">
        <v>165</v>
      </c>
      <c r="F5" s="25">
        <v>130</v>
      </c>
      <c r="G5" s="25">
        <v>175</v>
      </c>
      <c r="H5" s="21"/>
      <c r="I5" s="22"/>
      <c r="J5" s="59">
        <v>43111</v>
      </c>
      <c r="K5" s="60">
        <v>212</v>
      </c>
      <c r="L5" s="46">
        <v>220</v>
      </c>
      <c r="M5" s="46">
        <v>190</v>
      </c>
      <c r="N5" s="46">
        <v>220</v>
      </c>
      <c r="O5" s="46">
        <v>200</v>
      </c>
      <c r="P5" s="21"/>
      <c r="Q5" s="16"/>
      <c r="R5" s="24">
        <v>43473</v>
      </c>
      <c r="S5" s="25">
        <v>320</v>
      </c>
      <c r="T5" s="46">
        <v>300</v>
      </c>
      <c r="U5" s="46">
        <v>330</v>
      </c>
      <c r="V5" s="45">
        <v>223</v>
      </c>
      <c r="W5" s="45"/>
      <c r="X5" s="21"/>
      <c r="Y5" s="26">
        <v>43842.1</v>
      </c>
      <c r="Z5" s="27">
        <v>290</v>
      </c>
      <c r="AA5" s="27">
        <v>320</v>
      </c>
      <c r="AB5" s="47">
        <v>280</v>
      </c>
      <c r="AC5" s="45">
        <v>300</v>
      </c>
      <c r="AD5" s="21"/>
      <c r="AE5" s="16"/>
      <c r="AF5" s="61">
        <v>44207</v>
      </c>
      <c r="AG5" s="62">
        <v>330</v>
      </c>
      <c r="AH5" s="45">
        <v>410</v>
      </c>
      <c r="AI5" s="45">
        <v>320</v>
      </c>
      <c r="AJ5" s="45">
        <v>340</v>
      </c>
      <c r="AK5" s="45">
        <v>380</v>
      </c>
      <c r="AL5" s="63">
        <v>300</v>
      </c>
      <c r="AM5" s="63">
        <v>320</v>
      </c>
      <c r="AN5" s="64" t="s">
        <v>30</v>
      </c>
      <c r="AO5" s="53">
        <f t="shared" si="0"/>
        <v>342.85714285714283</v>
      </c>
      <c r="AP5" s="65">
        <v>175000</v>
      </c>
      <c r="AQ5" s="66">
        <v>280000</v>
      </c>
      <c r="AR5" s="66">
        <v>175000</v>
      </c>
      <c r="AS5" s="66">
        <v>195000</v>
      </c>
      <c r="AT5" s="66">
        <v>80000</v>
      </c>
      <c r="AU5" s="66">
        <v>35000</v>
      </c>
      <c r="AV5" s="67">
        <v>65000</v>
      </c>
      <c r="AW5" s="15">
        <v>27000</v>
      </c>
      <c r="AY5" s="15">
        <v>26000</v>
      </c>
      <c r="AZ5" s="15">
        <v>19000</v>
      </c>
      <c r="BA5" s="15">
        <v>30000</v>
      </c>
    </row>
    <row r="6" spans="1:53" x14ac:dyDescent="0.25">
      <c r="A6" s="16"/>
      <c r="B6" s="57">
        <v>42789</v>
      </c>
      <c r="C6" s="58">
        <v>155</v>
      </c>
      <c r="D6" s="25">
        <v>190</v>
      </c>
      <c r="E6" s="25">
        <v>135</v>
      </c>
      <c r="F6" s="25">
        <v>125</v>
      </c>
      <c r="G6" s="25">
        <v>170</v>
      </c>
      <c r="H6" s="21"/>
      <c r="I6" s="22"/>
      <c r="J6" s="59">
        <v>43115</v>
      </c>
      <c r="K6" s="60">
        <v>232</v>
      </c>
      <c r="L6" s="46">
        <v>240</v>
      </c>
      <c r="M6" s="46">
        <v>200</v>
      </c>
      <c r="N6" s="46">
        <v>240</v>
      </c>
      <c r="O6" s="46">
        <v>210</v>
      </c>
      <c r="P6" s="21"/>
      <c r="Q6" s="16"/>
      <c r="R6" s="24">
        <v>43476</v>
      </c>
      <c r="S6" s="25">
        <v>310</v>
      </c>
      <c r="T6" s="46">
        <v>290</v>
      </c>
      <c r="U6" s="46">
        <v>300</v>
      </c>
      <c r="V6" s="45">
        <v>285</v>
      </c>
      <c r="W6" s="45"/>
      <c r="X6" s="21"/>
      <c r="Y6" s="26">
        <v>43845.1</v>
      </c>
      <c r="Z6" s="27">
        <v>320</v>
      </c>
      <c r="AA6" s="27"/>
      <c r="AB6" s="47">
        <v>300</v>
      </c>
      <c r="AC6" s="45">
        <v>315</v>
      </c>
      <c r="AD6" s="21"/>
      <c r="AE6" s="16"/>
      <c r="AF6" s="61">
        <v>44210</v>
      </c>
      <c r="AG6" s="62">
        <v>340</v>
      </c>
      <c r="AH6" s="45">
        <v>410</v>
      </c>
      <c r="AI6" s="45">
        <v>350</v>
      </c>
      <c r="AJ6" s="45">
        <v>300</v>
      </c>
      <c r="AK6" s="45">
        <v>380</v>
      </c>
      <c r="AL6" s="63">
        <v>300</v>
      </c>
      <c r="AM6" s="63">
        <v>320</v>
      </c>
      <c r="AN6" s="64">
        <v>420</v>
      </c>
      <c r="AO6" s="53">
        <f t="shared" si="0"/>
        <v>342.85714285714283</v>
      </c>
      <c r="AP6" s="65">
        <v>150000</v>
      </c>
      <c r="AQ6" s="66">
        <v>195650</v>
      </c>
      <c r="AR6" s="66">
        <v>180000</v>
      </c>
      <c r="AS6" s="66">
        <v>180000</v>
      </c>
      <c r="AT6" s="66">
        <v>75000</v>
      </c>
      <c r="AU6" s="66">
        <v>42000</v>
      </c>
      <c r="AV6" s="67">
        <v>53000</v>
      </c>
      <c r="AW6" s="15">
        <v>31000</v>
      </c>
      <c r="AY6" s="15">
        <v>25400</v>
      </c>
      <c r="AZ6" s="15">
        <v>17300</v>
      </c>
      <c r="BA6" s="15">
        <v>33000</v>
      </c>
    </row>
    <row r="7" spans="1:53" x14ac:dyDescent="0.25">
      <c r="A7" s="16"/>
      <c r="B7" s="57">
        <v>42800</v>
      </c>
      <c r="C7" s="58">
        <v>145</v>
      </c>
      <c r="D7" s="25">
        <v>165</v>
      </c>
      <c r="E7" s="25">
        <v>120</v>
      </c>
      <c r="F7" s="25">
        <v>120</v>
      </c>
      <c r="G7" s="25">
        <v>160</v>
      </c>
      <c r="H7" s="21"/>
      <c r="I7" s="22"/>
      <c r="J7" s="68">
        <v>43118</v>
      </c>
      <c r="K7" s="60">
        <v>232</v>
      </c>
      <c r="L7" s="46">
        <v>240</v>
      </c>
      <c r="M7" s="46">
        <v>200</v>
      </c>
      <c r="N7" s="46">
        <v>240</v>
      </c>
      <c r="O7" s="46">
        <v>220</v>
      </c>
      <c r="P7" s="21"/>
      <c r="Q7" s="16"/>
      <c r="R7" s="24">
        <v>43480</v>
      </c>
      <c r="S7" s="25">
        <v>320</v>
      </c>
      <c r="T7" s="46">
        <v>300</v>
      </c>
      <c r="U7" s="46">
        <v>330</v>
      </c>
      <c r="V7" s="45">
        <v>320</v>
      </c>
      <c r="W7" s="45"/>
      <c r="X7" s="21"/>
      <c r="Y7" s="26">
        <v>43849</v>
      </c>
      <c r="Z7" s="27">
        <v>250</v>
      </c>
      <c r="AA7" s="27"/>
      <c r="AB7" s="47">
        <v>320</v>
      </c>
      <c r="AC7" s="45">
        <v>340</v>
      </c>
      <c r="AD7" s="21"/>
      <c r="AE7" s="16"/>
      <c r="AF7" s="61">
        <v>44214</v>
      </c>
      <c r="AG7" s="62">
        <v>340</v>
      </c>
      <c r="AH7" s="45">
        <v>350</v>
      </c>
      <c r="AI7" s="45">
        <v>320</v>
      </c>
      <c r="AJ7" s="45">
        <v>270</v>
      </c>
      <c r="AK7" s="45">
        <v>320</v>
      </c>
      <c r="AL7" s="63">
        <v>250</v>
      </c>
      <c r="AM7" s="63">
        <v>300</v>
      </c>
      <c r="AN7" s="64">
        <v>400</v>
      </c>
      <c r="AO7" s="53">
        <f t="shared" si="0"/>
        <v>307.14285714285717</v>
      </c>
      <c r="AP7" s="65">
        <v>180000</v>
      </c>
      <c r="AQ7" s="66">
        <v>180000</v>
      </c>
      <c r="AR7" s="66">
        <v>200000</v>
      </c>
      <c r="AS7" s="66">
        <v>200000</v>
      </c>
      <c r="AT7" s="66">
        <v>80000</v>
      </c>
      <c r="AU7" s="66">
        <v>52000</v>
      </c>
      <c r="AV7" s="67">
        <v>30000</v>
      </c>
      <c r="AW7" s="15">
        <v>30000</v>
      </c>
      <c r="AY7" s="15">
        <v>25000</v>
      </c>
      <c r="AZ7" s="15">
        <v>13000</v>
      </c>
      <c r="BA7" s="15">
        <v>31000</v>
      </c>
    </row>
    <row r="8" spans="1:53" x14ac:dyDescent="0.25">
      <c r="A8" s="16"/>
      <c r="B8" s="57">
        <v>42803</v>
      </c>
      <c r="C8" s="58">
        <v>145</v>
      </c>
      <c r="D8" s="25">
        <v>170</v>
      </c>
      <c r="E8" s="25">
        <v>125</v>
      </c>
      <c r="F8" s="25">
        <v>135</v>
      </c>
      <c r="G8" s="25">
        <v>150</v>
      </c>
      <c r="H8" s="21"/>
      <c r="I8" s="22"/>
      <c r="J8" s="68">
        <v>43122</v>
      </c>
      <c r="K8" s="60">
        <v>245</v>
      </c>
      <c r="L8" s="46">
        <v>240</v>
      </c>
      <c r="M8" s="46">
        <v>210</v>
      </c>
      <c r="N8" s="46">
        <v>240</v>
      </c>
      <c r="O8" s="46">
        <v>220</v>
      </c>
      <c r="P8" s="21"/>
      <c r="Q8" s="16"/>
      <c r="R8" s="24">
        <v>43484</v>
      </c>
      <c r="S8" s="45"/>
      <c r="T8" s="46">
        <v>290</v>
      </c>
      <c r="U8" s="46">
        <v>280</v>
      </c>
      <c r="V8" s="45">
        <v>307</v>
      </c>
      <c r="W8" s="45"/>
      <c r="X8" s="21"/>
      <c r="Y8" s="26">
        <v>43852.1</v>
      </c>
      <c r="Z8" s="27">
        <v>230</v>
      </c>
      <c r="AA8" s="27">
        <v>270</v>
      </c>
      <c r="AB8" s="47">
        <v>210</v>
      </c>
      <c r="AC8" s="45">
        <v>280</v>
      </c>
      <c r="AD8" s="21"/>
      <c r="AE8" s="16"/>
      <c r="AF8" s="61">
        <v>44217</v>
      </c>
      <c r="AG8" s="62">
        <v>300</v>
      </c>
      <c r="AH8" s="45">
        <v>340</v>
      </c>
      <c r="AI8" s="45">
        <v>300</v>
      </c>
      <c r="AJ8" s="45">
        <v>250</v>
      </c>
      <c r="AK8" s="45">
        <v>300</v>
      </c>
      <c r="AL8" s="63">
        <v>230</v>
      </c>
      <c r="AM8" s="63">
        <v>300</v>
      </c>
      <c r="AN8" s="64">
        <v>360</v>
      </c>
      <c r="AO8" s="53">
        <f t="shared" si="0"/>
        <v>288.57142857142856</v>
      </c>
      <c r="AP8" s="65">
        <v>210000</v>
      </c>
      <c r="AQ8" s="66">
        <v>200000</v>
      </c>
      <c r="AR8" s="66">
        <v>190000</v>
      </c>
      <c r="AS8" s="66">
        <v>185000</v>
      </c>
      <c r="AT8" s="66">
        <v>60000</v>
      </c>
      <c r="AU8" s="66">
        <v>30000</v>
      </c>
      <c r="AV8" s="67">
        <v>44000</v>
      </c>
      <c r="AW8" s="15">
        <v>26000</v>
      </c>
      <c r="AY8" s="15">
        <v>29000</v>
      </c>
      <c r="AZ8" s="15">
        <v>12000</v>
      </c>
      <c r="BA8" s="15">
        <v>20000</v>
      </c>
    </row>
    <row r="9" spans="1:53" x14ac:dyDescent="0.25">
      <c r="A9" s="16"/>
      <c r="B9" s="57">
        <v>42807</v>
      </c>
      <c r="C9" s="58">
        <v>150</v>
      </c>
      <c r="D9" s="25">
        <v>175</v>
      </c>
      <c r="E9" s="25">
        <v>125</v>
      </c>
      <c r="F9" s="25">
        <v>140</v>
      </c>
      <c r="G9" s="25">
        <v>135</v>
      </c>
      <c r="H9" s="21"/>
      <c r="I9" s="22"/>
      <c r="J9" s="68">
        <v>43125</v>
      </c>
      <c r="K9" s="60">
        <v>242</v>
      </c>
      <c r="L9" s="46">
        <v>240</v>
      </c>
      <c r="M9" s="46">
        <v>200</v>
      </c>
      <c r="N9" s="46">
        <v>240</v>
      </c>
      <c r="O9" s="46">
        <v>220</v>
      </c>
      <c r="P9" s="21"/>
      <c r="Q9" s="16"/>
      <c r="R9" s="24">
        <v>43487</v>
      </c>
      <c r="S9" s="25">
        <v>240</v>
      </c>
      <c r="T9" s="25"/>
      <c r="U9" s="46">
        <v>230</v>
      </c>
      <c r="V9" s="45">
        <v>223</v>
      </c>
      <c r="W9" s="45"/>
      <c r="X9" s="21"/>
      <c r="Y9" s="26">
        <v>43856.1</v>
      </c>
      <c r="Z9" s="27">
        <v>200</v>
      </c>
      <c r="AA9" s="27"/>
      <c r="AB9" s="47">
        <v>210</v>
      </c>
      <c r="AC9" s="45">
        <v>215</v>
      </c>
      <c r="AD9" s="21"/>
      <c r="AE9" s="16"/>
      <c r="AF9" s="61">
        <v>44220</v>
      </c>
      <c r="AG9" s="62">
        <v>210</v>
      </c>
      <c r="AH9" s="45">
        <v>330</v>
      </c>
      <c r="AI9" s="45">
        <v>210</v>
      </c>
      <c r="AJ9" s="45">
        <v>180</v>
      </c>
      <c r="AK9" s="45">
        <v>280</v>
      </c>
      <c r="AL9" s="63">
        <v>200</v>
      </c>
      <c r="AM9" s="63">
        <v>200</v>
      </c>
      <c r="AN9" s="64">
        <v>220</v>
      </c>
      <c r="AO9" s="53">
        <f t="shared" si="0"/>
        <v>230</v>
      </c>
      <c r="AP9" s="65">
        <v>230000</v>
      </c>
      <c r="AQ9" s="66">
        <v>220000</v>
      </c>
      <c r="AR9" s="66">
        <v>195000</v>
      </c>
      <c r="AS9" s="66">
        <v>190000</v>
      </c>
      <c r="AT9" s="66">
        <v>70000</v>
      </c>
      <c r="AU9" s="66">
        <v>35000</v>
      </c>
      <c r="AV9" s="67">
        <v>43000</v>
      </c>
      <c r="AW9" s="15">
        <v>28000</v>
      </c>
      <c r="AY9" s="15">
        <v>25600</v>
      </c>
      <c r="AZ9" s="15">
        <v>17000</v>
      </c>
      <c r="BA9" s="15">
        <v>30000</v>
      </c>
    </row>
    <row r="10" spans="1:53" x14ac:dyDescent="0.25">
      <c r="A10" s="16"/>
      <c r="B10" s="57">
        <v>42810</v>
      </c>
      <c r="C10" s="58">
        <v>150</v>
      </c>
      <c r="D10" s="25">
        <v>175</v>
      </c>
      <c r="E10" s="25">
        <v>135</v>
      </c>
      <c r="F10" s="25">
        <v>140</v>
      </c>
      <c r="G10" s="25">
        <v>140</v>
      </c>
      <c r="H10" s="21"/>
      <c r="I10" s="22"/>
      <c r="J10" s="68">
        <v>43129</v>
      </c>
      <c r="K10" s="60">
        <v>202</v>
      </c>
      <c r="L10" s="46">
        <v>210</v>
      </c>
      <c r="M10" s="46">
        <v>200</v>
      </c>
      <c r="N10" s="46">
        <v>180</v>
      </c>
      <c r="O10" s="46">
        <v>220</v>
      </c>
      <c r="P10" s="21"/>
      <c r="Q10" s="16"/>
      <c r="R10" s="24">
        <v>43490</v>
      </c>
      <c r="S10" s="25">
        <v>190</v>
      </c>
      <c r="T10" s="46">
        <v>210</v>
      </c>
      <c r="U10" s="46">
        <v>230</v>
      </c>
      <c r="V10" s="45"/>
      <c r="W10" s="45"/>
      <c r="X10" s="21"/>
      <c r="Y10" s="69">
        <v>43859.1</v>
      </c>
      <c r="Z10" s="22">
        <v>210</v>
      </c>
      <c r="AA10" s="22"/>
      <c r="AB10" s="22">
        <v>220</v>
      </c>
      <c r="AC10" s="45">
        <v>200</v>
      </c>
      <c r="AD10" s="21"/>
      <c r="AE10" s="16"/>
      <c r="AF10" s="61">
        <v>44224</v>
      </c>
      <c r="AG10" s="62">
        <v>170</v>
      </c>
      <c r="AH10" s="45">
        <v>230</v>
      </c>
      <c r="AI10" s="45">
        <v>170</v>
      </c>
      <c r="AJ10" s="45">
        <v>150</v>
      </c>
      <c r="AK10" s="45">
        <v>210</v>
      </c>
      <c r="AL10" s="63">
        <v>180</v>
      </c>
      <c r="AM10" s="63">
        <v>200</v>
      </c>
      <c r="AN10" s="64">
        <v>165</v>
      </c>
      <c r="AO10" s="53">
        <f t="shared" si="0"/>
        <v>187.14285714285714</v>
      </c>
      <c r="AP10" s="65">
        <v>220000</v>
      </c>
      <c r="AQ10" s="66">
        <v>260000</v>
      </c>
      <c r="AR10" s="66">
        <v>180000</v>
      </c>
      <c r="AS10" s="66">
        <v>180000</v>
      </c>
      <c r="AT10" s="66">
        <v>80000</v>
      </c>
      <c r="AU10" s="66">
        <v>43000</v>
      </c>
      <c r="AV10" s="67">
        <v>46000</v>
      </c>
      <c r="AW10" s="15">
        <v>31000</v>
      </c>
      <c r="AY10" s="15">
        <v>25200</v>
      </c>
      <c r="AZ10" s="15">
        <v>17300</v>
      </c>
      <c r="BA10" s="15">
        <v>31000</v>
      </c>
    </row>
    <row r="11" spans="1:53" x14ac:dyDescent="0.25">
      <c r="A11" s="16"/>
      <c r="B11" s="57"/>
      <c r="C11" s="58"/>
      <c r="D11" s="25"/>
      <c r="E11" s="25"/>
      <c r="F11" s="25"/>
      <c r="G11" s="25"/>
      <c r="H11" s="21"/>
      <c r="I11" s="22"/>
      <c r="J11" s="68"/>
      <c r="K11" s="60"/>
      <c r="L11" s="46"/>
      <c r="M11" s="46"/>
      <c r="N11" s="46"/>
      <c r="O11" s="46"/>
      <c r="P11" s="21"/>
      <c r="Q11" s="16"/>
      <c r="R11" s="24">
        <v>43494</v>
      </c>
      <c r="S11" s="45"/>
      <c r="T11" s="46">
        <v>205</v>
      </c>
      <c r="U11" s="46">
        <v>195</v>
      </c>
      <c r="V11" s="45"/>
      <c r="W11" s="45"/>
      <c r="X11" s="21"/>
      <c r="Y11" s="69"/>
      <c r="Z11" s="22"/>
      <c r="AA11" s="22"/>
      <c r="AB11" s="22"/>
      <c r="AC11" s="45"/>
      <c r="AD11" s="21"/>
      <c r="AE11" s="16"/>
      <c r="AF11" s="61"/>
      <c r="AG11" s="70"/>
      <c r="AH11" s="45"/>
      <c r="AI11" s="71"/>
      <c r="AJ11" s="71"/>
      <c r="AK11" s="71"/>
      <c r="AL11" s="71"/>
      <c r="AM11" s="71"/>
      <c r="AN11" s="72"/>
      <c r="AO11" s="53">
        <f t="shared" si="0"/>
        <v>0</v>
      </c>
      <c r="AV11" s="67"/>
    </row>
    <row r="12" spans="1:53" x14ac:dyDescent="0.25">
      <c r="A12" s="16"/>
      <c r="B12" s="57"/>
      <c r="C12" s="58"/>
      <c r="D12" s="25"/>
      <c r="E12" s="25"/>
      <c r="F12" s="25"/>
      <c r="G12" s="25"/>
      <c r="H12" s="21"/>
      <c r="I12" s="22"/>
      <c r="J12" s="68"/>
      <c r="K12" s="60"/>
      <c r="L12" s="46"/>
      <c r="M12" s="46"/>
      <c r="N12" s="46"/>
      <c r="O12" s="46"/>
      <c r="P12" s="21"/>
      <c r="Q12" s="16"/>
      <c r="R12" s="24">
        <v>43497</v>
      </c>
      <c r="S12" s="45"/>
      <c r="T12" s="46">
        <v>220</v>
      </c>
      <c r="U12" s="46">
        <v>210</v>
      </c>
      <c r="V12" s="45"/>
      <c r="W12" s="45"/>
      <c r="X12" s="21"/>
      <c r="Y12" s="69"/>
      <c r="Z12" s="22"/>
      <c r="AA12" s="22"/>
      <c r="AB12" s="22"/>
      <c r="AC12" s="45"/>
      <c r="AD12" s="21"/>
      <c r="AE12" s="16"/>
      <c r="AF12" s="61">
        <v>44228</v>
      </c>
      <c r="AG12" s="62">
        <v>170</v>
      </c>
      <c r="AH12" s="45">
        <v>260</v>
      </c>
      <c r="AI12" s="45">
        <v>170</v>
      </c>
      <c r="AJ12" s="45">
        <v>150</v>
      </c>
      <c r="AK12" s="45">
        <v>240</v>
      </c>
      <c r="AL12" s="63">
        <v>150</v>
      </c>
      <c r="AM12" s="63">
        <v>170</v>
      </c>
      <c r="AN12" s="64" t="s">
        <v>30</v>
      </c>
      <c r="AO12" s="53" t="e">
        <f>SUM(#REF!)/7</f>
        <v>#REF!</v>
      </c>
      <c r="AV12" s="67"/>
    </row>
    <row r="13" spans="1:53" x14ac:dyDescent="0.25">
      <c r="A13" s="16"/>
      <c r="B13" s="57">
        <v>42814</v>
      </c>
      <c r="C13" s="58">
        <v>160</v>
      </c>
      <c r="D13" s="25">
        <v>180</v>
      </c>
      <c r="E13" s="25">
        <v>145</v>
      </c>
      <c r="F13" s="25">
        <v>150</v>
      </c>
      <c r="G13" s="25">
        <v>145</v>
      </c>
      <c r="H13" s="21"/>
      <c r="I13" s="22"/>
      <c r="J13" s="68">
        <v>43132</v>
      </c>
      <c r="K13" s="60">
        <v>172</v>
      </c>
      <c r="L13" s="46">
        <v>180</v>
      </c>
      <c r="M13" s="46">
        <v>150</v>
      </c>
      <c r="N13" s="46">
        <v>160</v>
      </c>
      <c r="O13" s="46">
        <v>180</v>
      </c>
      <c r="P13" s="21"/>
      <c r="Q13" s="16"/>
      <c r="R13" s="24">
        <v>43501</v>
      </c>
      <c r="S13" s="45"/>
      <c r="T13" s="46">
        <v>240</v>
      </c>
      <c r="U13" s="46">
        <v>230</v>
      </c>
      <c r="V13" s="45">
        <v>220</v>
      </c>
      <c r="W13" s="45"/>
      <c r="X13" s="21"/>
      <c r="Y13" s="69">
        <v>43863</v>
      </c>
      <c r="Z13" s="22">
        <v>240</v>
      </c>
      <c r="AA13" s="22"/>
      <c r="AB13" s="22">
        <v>240</v>
      </c>
      <c r="AC13" s="45">
        <v>250</v>
      </c>
      <c r="AD13" s="21"/>
      <c r="AE13" s="16"/>
      <c r="AF13" s="61">
        <v>44231</v>
      </c>
      <c r="AG13" s="62">
        <v>200</v>
      </c>
      <c r="AH13" s="45">
        <v>300</v>
      </c>
      <c r="AI13" s="45">
        <v>250</v>
      </c>
      <c r="AJ13" s="45">
        <v>200</v>
      </c>
      <c r="AK13" s="45">
        <v>280</v>
      </c>
      <c r="AL13" s="63">
        <v>170</v>
      </c>
      <c r="AM13" s="63">
        <v>200</v>
      </c>
      <c r="AN13" s="64" t="s">
        <v>30</v>
      </c>
      <c r="AO13" s="53">
        <f>SUM(AG12:AM12)/7</f>
        <v>187.14285714285714</v>
      </c>
      <c r="AP13" s="65">
        <v>195000</v>
      </c>
      <c r="AQ13" s="66">
        <v>210000</v>
      </c>
      <c r="AR13" s="66">
        <v>190000</v>
      </c>
      <c r="AS13" s="66">
        <v>200000</v>
      </c>
      <c r="AT13" s="66">
        <v>65000</v>
      </c>
      <c r="AU13" s="66">
        <v>50000</v>
      </c>
      <c r="AV13" s="67">
        <v>50000</v>
      </c>
      <c r="AW13" s="15">
        <v>26000</v>
      </c>
      <c r="AY13" s="15">
        <v>29000</v>
      </c>
      <c r="AZ13" s="15">
        <v>12000</v>
      </c>
      <c r="BA13" s="15">
        <v>24000</v>
      </c>
    </row>
    <row r="14" spans="1:53" x14ac:dyDescent="0.25">
      <c r="A14" s="16"/>
      <c r="B14" s="57">
        <v>42817</v>
      </c>
      <c r="C14" s="58">
        <v>160</v>
      </c>
      <c r="D14" s="25">
        <v>180</v>
      </c>
      <c r="E14" s="25">
        <v>150</v>
      </c>
      <c r="F14" s="25">
        <v>160</v>
      </c>
      <c r="G14" s="25">
        <v>145</v>
      </c>
      <c r="H14" s="21"/>
      <c r="I14" s="22"/>
      <c r="J14" s="68">
        <v>43136</v>
      </c>
      <c r="K14" s="60">
        <v>172</v>
      </c>
      <c r="L14" s="46">
        <v>180</v>
      </c>
      <c r="M14" s="46">
        <v>150</v>
      </c>
      <c r="N14" s="46">
        <v>150</v>
      </c>
      <c r="O14" s="46">
        <v>170</v>
      </c>
      <c r="P14" s="21"/>
      <c r="Q14" s="16"/>
      <c r="R14" s="24">
        <v>43504</v>
      </c>
      <c r="S14" s="45"/>
      <c r="T14" s="46">
        <v>250</v>
      </c>
      <c r="U14" s="46">
        <v>240</v>
      </c>
      <c r="V14" s="45">
        <v>235</v>
      </c>
      <c r="W14" s="45"/>
      <c r="X14" s="21"/>
      <c r="Y14" s="69">
        <v>43866</v>
      </c>
      <c r="Z14" s="22">
        <v>270</v>
      </c>
      <c r="AA14" s="22"/>
      <c r="AB14" s="22">
        <v>280</v>
      </c>
      <c r="AC14" s="45">
        <v>285</v>
      </c>
      <c r="AD14" s="21"/>
      <c r="AE14" s="16"/>
      <c r="AF14" s="61">
        <v>44235</v>
      </c>
      <c r="AG14" s="62">
        <v>290</v>
      </c>
      <c r="AH14" s="45">
        <v>380</v>
      </c>
      <c r="AI14" s="45">
        <v>300</v>
      </c>
      <c r="AJ14" s="45">
        <v>280</v>
      </c>
      <c r="AK14" s="45">
        <v>360</v>
      </c>
      <c r="AL14" s="63">
        <v>260</v>
      </c>
      <c r="AM14" s="63">
        <v>290</v>
      </c>
      <c r="AN14" s="64">
        <v>330</v>
      </c>
      <c r="AO14" s="53">
        <f>SUM(AG13:AM13)/7</f>
        <v>228.57142857142858</v>
      </c>
      <c r="AP14" s="65">
        <v>180000</v>
      </c>
      <c r="AQ14" s="66">
        <v>225000</v>
      </c>
      <c r="AR14" s="66">
        <v>200000</v>
      </c>
      <c r="AS14" s="66">
        <v>180000</v>
      </c>
      <c r="AT14" s="66">
        <v>72000</v>
      </c>
      <c r="AU14" s="66">
        <v>48000</v>
      </c>
      <c r="AV14" s="67">
        <v>34000</v>
      </c>
      <c r="AW14" s="15">
        <v>27000</v>
      </c>
      <c r="AY14" s="15">
        <v>23900</v>
      </c>
      <c r="AZ14" s="15">
        <v>12000</v>
      </c>
      <c r="BA14" s="15">
        <v>27600</v>
      </c>
    </row>
    <row r="15" spans="1:53" x14ac:dyDescent="0.25">
      <c r="A15" s="16"/>
      <c r="B15" s="57">
        <v>42821</v>
      </c>
      <c r="C15" s="58">
        <v>165</v>
      </c>
      <c r="D15" s="25">
        <v>180</v>
      </c>
      <c r="E15" s="25">
        <v>155</v>
      </c>
      <c r="F15" s="25">
        <v>155</v>
      </c>
      <c r="G15" s="25">
        <v>145</v>
      </c>
      <c r="H15" s="21"/>
      <c r="I15" s="22"/>
      <c r="J15" s="68">
        <v>43139</v>
      </c>
      <c r="K15" s="60">
        <v>172</v>
      </c>
      <c r="L15" s="46">
        <v>180</v>
      </c>
      <c r="M15" s="46">
        <v>170</v>
      </c>
      <c r="N15" s="46">
        <v>160</v>
      </c>
      <c r="O15" s="46">
        <v>165</v>
      </c>
      <c r="P15" s="21"/>
      <c r="Q15" s="16"/>
      <c r="R15" s="24">
        <v>43508</v>
      </c>
      <c r="S15" s="45"/>
      <c r="T15" s="46">
        <v>220</v>
      </c>
      <c r="U15" s="46">
        <v>240</v>
      </c>
      <c r="V15" s="45">
        <v>255</v>
      </c>
      <c r="W15" s="45"/>
      <c r="X15" s="21"/>
      <c r="Y15" s="69">
        <v>43870</v>
      </c>
      <c r="Z15" s="22">
        <v>300</v>
      </c>
      <c r="AA15" s="22"/>
      <c r="AB15" s="22">
        <v>300</v>
      </c>
      <c r="AC15" s="45">
        <v>310</v>
      </c>
      <c r="AD15" s="21"/>
      <c r="AE15" s="16"/>
      <c r="AF15" s="61">
        <v>44238</v>
      </c>
      <c r="AG15" s="62">
        <v>290</v>
      </c>
      <c r="AH15" s="45">
        <v>370</v>
      </c>
      <c r="AI15" s="45">
        <v>300</v>
      </c>
      <c r="AJ15" s="45">
        <v>270</v>
      </c>
      <c r="AK15" s="45">
        <v>360</v>
      </c>
      <c r="AL15" s="63">
        <v>260</v>
      </c>
      <c r="AM15" s="63">
        <v>270</v>
      </c>
      <c r="AN15" s="64" t="s">
        <v>30</v>
      </c>
      <c r="AO15" s="53">
        <f>SUM(AG14:AM14)/7</f>
        <v>308.57142857142856</v>
      </c>
      <c r="AP15" s="65">
        <v>220000</v>
      </c>
      <c r="AQ15" s="66">
        <v>202000</v>
      </c>
      <c r="AR15" s="66">
        <v>180000</v>
      </c>
      <c r="AS15" s="66">
        <v>190000</v>
      </c>
      <c r="AT15" s="66">
        <v>68000</v>
      </c>
      <c r="AU15" s="66">
        <v>44000</v>
      </c>
      <c r="AV15" s="67">
        <v>42000</v>
      </c>
      <c r="AW15" s="15">
        <v>26000</v>
      </c>
      <c r="AY15" s="15">
        <v>25800</v>
      </c>
      <c r="AZ15" s="15">
        <v>15000</v>
      </c>
      <c r="BA15" s="15">
        <v>26000</v>
      </c>
    </row>
    <row r="16" spans="1:53" x14ac:dyDescent="0.25">
      <c r="A16" s="16"/>
      <c r="B16" s="57">
        <v>42824</v>
      </c>
      <c r="C16" s="58">
        <v>165</v>
      </c>
      <c r="D16" s="25">
        <v>180</v>
      </c>
      <c r="E16" s="25">
        <v>140</v>
      </c>
      <c r="F16" s="25">
        <v>150</v>
      </c>
      <c r="G16" s="25">
        <v>150</v>
      </c>
      <c r="H16" s="21"/>
      <c r="I16" s="22"/>
      <c r="J16" s="68">
        <v>43143</v>
      </c>
      <c r="K16" s="60">
        <v>180</v>
      </c>
      <c r="L16" s="46">
        <v>200</v>
      </c>
      <c r="M16" s="46">
        <v>190</v>
      </c>
      <c r="N16" s="46">
        <v>210</v>
      </c>
      <c r="O16" s="46">
        <v>180</v>
      </c>
      <c r="P16" s="21"/>
      <c r="Q16" s="16"/>
      <c r="R16" s="24">
        <v>43511</v>
      </c>
      <c r="S16" s="45"/>
      <c r="T16" s="46">
        <v>220</v>
      </c>
      <c r="U16" s="46">
        <v>230</v>
      </c>
      <c r="V16" s="45">
        <v>239</v>
      </c>
      <c r="W16" s="45"/>
      <c r="X16" s="21"/>
      <c r="Y16" s="69">
        <v>43873</v>
      </c>
      <c r="Z16" s="22">
        <v>300</v>
      </c>
      <c r="AA16" s="22"/>
      <c r="AB16" s="22">
        <v>350</v>
      </c>
      <c r="AC16" s="45">
        <v>310</v>
      </c>
      <c r="AD16" s="21"/>
      <c r="AE16" s="16"/>
      <c r="AF16" s="61">
        <v>44242</v>
      </c>
      <c r="AG16" s="62">
        <v>270</v>
      </c>
      <c r="AH16" s="45">
        <v>370</v>
      </c>
      <c r="AI16" s="45">
        <v>300</v>
      </c>
      <c r="AJ16" s="45">
        <v>250</v>
      </c>
      <c r="AK16" s="45">
        <v>350</v>
      </c>
      <c r="AL16" s="63">
        <v>220</v>
      </c>
      <c r="AM16" s="63">
        <v>260</v>
      </c>
      <c r="AN16" s="64" t="s">
        <v>30</v>
      </c>
      <c r="AO16" s="53">
        <f>SUM(AG15:AM15)/7</f>
        <v>302.85714285714283</v>
      </c>
      <c r="AP16" s="65">
        <v>205000</v>
      </c>
      <c r="AQ16" s="66">
        <v>280000</v>
      </c>
      <c r="AR16" s="66">
        <v>170000</v>
      </c>
      <c r="AS16" s="66">
        <v>186000</v>
      </c>
      <c r="AT16" s="66">
        <v>75000</v>
      </c>
      <c r="AU16" s="66">
        <v>36000</v>
      </c>
      <c r="AV16" s="67">
        <v>50000</v>
      </c>
      <c r="AW16" s="15">
        <v>28000</v>
      </c>
      <c r="AY16" s="15">
        <v>25000</v>
      </c>
      <c r="AZ16" s="15">
        <v>13000</v>
      </c>
      <c r="BA16" s="15">
        <v>25000</v>
      </c>
    </row>
    <row r="17" spans="1:53" x14ac:dyDescent="0.25">
      <c r="A17" s="16"/>
      <c r="B17" s="57">
        <v>42828</v>
      </c>
      <c r="C17" s="58">
        <v>165</v>
      </c>
      <c r="D17" s="25">
        <v>180</v>
      </c>
      <c r="E17" s="25">
        <v>140</v>
      </c>
      <c r="F17" s="25">
        <v>162</v>
      </c>
      <c r="G17" s="25">
        <v>150</v>
      </c>
      <c r="H17" s="21"/>
      <c r="I17" s="22"/>
      <c r="J17" s="68">
        <v>43146</v>
      </c>
      <c r="K17" s="60">
        <v>200</v>
      </c>
      <c r="L17" s="46">
        <v>210</v>
      </c>
      <c r="M17" s="46">
        <v>210</v>
      </c>
      <c r="N17" s="46">
        <v>210</v>
      </c>
      <c r="O17" s="46">
        <v>210</v>
      </c>
      <c r="P17" s="21"/>
      <c r="Q17" s="16"/>
      <c r="R17" s="24">
        <v>43515</v>
      </c>
      <c r="S17" s="45"/>
      <c r="T17" s="46">
        <v>220</v>
      </c>
      <c r="U17" s="46">
        <v>210</v>
      </c>
      <c r="V17" s="45">
        <v>240</v>
      </c>
      <c r="W17" s="45"/>
      <c r="X17" s="21"/>
      <c r="Y17" s="69">
        <v>43877</v>
      </c>
      <c r="Z17" s="22"/>
      <c r="AA17" s="22"/>
      <c r="AB17" s="22"/>
      <c r="AC17" s="45"/>
      <c r="AD17" s="21"/>
      <c r="AE17" s="16"/>
      <c r="AF17" s="61">
        <v>44245</v>
      </c>
      <c r="AG17" s="62">
        <v>250</v>
      </c>
      <c r="AH17" s="45">
        <v>320</v>
      </c>
      <c r="AI17" s="45">
        <v>250</v>
      </c>
      <c r="AJ17" s="45">
        <v>230</v>
      </c>
      <c r="AK17" s="45">
        <v>300</v>
      </c>
      <c r="AL17" s="63">
        <v>220</v>
      </c>
      <c r="AM17" s="63">
        <v>240</v>
      </c>
      <c r="AN17" s="64" t="s">
        <v>30</v>
      </c>
      <c r="AO17" s="53">
        <f>SUM(AG16:AM16)/7</f>
        <v>288.57142857142856</v>
      </c>
      <c r="AP17" s="65">
        <v>185000</v>
      </c>
      <c r="AQ17" s="66">
        <v>265000</v>
      </c>
      <c r="AR17" s="66">
        <v>195000</v>
      </c>
      <c r="AS17" s="66">
        <v>200000</v>
      </c>
      <c r="AT17" s="66">
        <v>80000</v>
      </c>
      <c r="AU17" s="66">
        <v>42000</v>
      </c>
      <c r="AV17" s="67">
        <v>38000</v>
      </c>
      <c r="AW17" s="15">
        <v>26000</v>
      </c>
      <c r="AY17" s="15">
        <v>23000</v>
      </c>
      <c r="AZ17" s="15">
        <v>12000</v>
      </c>
      <c r="BA17" s="15">
        <v>21000</v>
      </c>
    </row>
    <row r="18" spans="1:53" x14ac:dyDescent="0.25">
      <c r="A18" s="16"/>
      <c r="B18" s="57">
        <v>42831</v>
      </c>
      <c r="C18" s="58">
        <v>165</v>
      </c>
      <c r="D18" s="25">
        <v>180</v>
      </c>
      <c r="E18" s="25">
        <v>140</v>
      </c>
      <c r="F18" s="25">
        <v>152</v>
      </c>
      <c r="G18" s="25">
        <v>150</v>
      </c>
      <c r="H18" s="21"/>
      <c r="I18" s="22"/>
      <c r="J18" s="68">
        <v>43150</v>
      </c>
      <c r="K18" s="60">
        <v>200</v>
      </c>
      <c r="L18" s="46">
        <v>210</v>
      </c>
      <c r="M18" s="46">
        <v>200</v>
      </c>
      <c r="N18" s="46">
        <v>210</v>
      </c>
      <c r="O18" s="46">
        <v>210</v>
      </c>
      <c r="P18" s="21"/>
      <c r="Q18" s="16"/>
      <c r="R18" s="24">
        <v>43517</v>
      </c>
      <c r="S18" s="45"/>
      <c r="T18" s="46">
        <v>200</v>
      </c>
      <c r="U18" s="46">
        <v>210</v>
      </c>
      <c r="V18" s="45">
        <v>240</v>
      </c>
      <c r="W18" s="45"/>
      <c r="X18" s="21"/>
      <c r="Y18" s="69">
        <v>43880</v>
      </c>
      <c r="Z18" s="22"/>
      <c r="AA18" s="22"/>
      <c r="AB18" s="22">
        <v>260</v>
      </c>
      <c r="AC18" s="45"/>
      <c r="AD18" s="21"/>
      <c r="AE18" s="16"/>
      <c r="AF18" s="61">
        <v>44249</v>
      </c>
      <c r="AG18" s="62">
        <v>210</v>
      </c>
      <c r="AH18" s="45">
        <v>260</v>
      </c>
      <c r="AI18" s="45">
        <v>220</v>
      </c>
      <c r="AJ18" s="45">
        <v>180</v>
      </c>
      <c r="AK18" s="45">
        <v>250</v>
      </c>
      <c r="AL18" s="63">
        <v>180</v>
      </c>
      <c r="AM18" s="63">
        <v>200</v>
      </c>
      <c r="AN18" s="64" t="s">
        <v>30</v>
      </c>
      <c r="AO18" s="53">
        <f>SUM(AG17:AM17)/7</f>
        <v>258.57142857142856</v>
      </c>
      <c r="AP18" s="65">
        <v>200000</v>
      </c>
      <c r="AQ18" s="66">
        <v>195000</v>
      </c>
      <c r="AR18" s="66">
        <v>186000</v>
      </c>
      <c r="AS18" s="66">
        <v>190000</v>
      </c>
      <c r="AT18" s="66">
        <v>65000</v>
      </c>
      <c r="AU18" s="66">
        <v>53000</v>
      </c>
      <c r="AV18" s="67">
        <v>32000</v>
      </c>
      <c r="AW18" s="15">
        <v>28000</v>
      </c>
      <c r="AY18" s="15">
        <v>25600</v>
      </c>
      <c r="AZ18" s="15">
        <v>15800</v>
      </c>
      <c r="BA18" s="15">
        <v>30000</v>
      </c>
    </row>
    <row r="19" spans="1:53" x14ac:dyDescent="0.25">
      <c r="A19" s="16"/>
      <c r="B19" s="57">
        <v>42835</v>
      </c>
      <c r="C19" s="58">
        <v>170</v>
      </c>
      <c r="D19" s="25">
        <v>185</v>
      </c>
      <c r="E19" s="25">
        <v>170</v>
      </c>
      <c r="F19" s="25">
        <v>152</v>
      </c>
      <c r="G19" s="25">
        <v>150</v>
      </c>
      <c r="H19" s="21"/>
      <c r="I19" s="22"/>
      <c r="J19" s="68">
        <v>43122</v>
      </c>
      <c r="K19" s="60">
        <v>190</v>
      </c>
      <c r="L19" s="46">
        <v>200</v>
      </c>
      <c r="M19" s="46">
        <v>160</v>
      </c>
      <c r="N19" s="46">
        <v>180</v>
      </c>
      <c r="O19" s="46">
        <v>200</v>
      </c>
      <c r="P19" s="21"/>
      <c r="Q19" s="16"/>
      <c r="R19" s="24"/>
      <c r="S19" s="45"/>
      <c r="T19" s="46"/>
      <c r="U19" s="46"/>
      <c r="V19" s="45"/>
      <c r="W19" s="45"/>
      <c r="X19" s="21"/>
      <c r="Y19" s="69">
        <v>43884</v>
      </c>
      <c r="Z19" s="22">
        <v>260</v>
      </c>
      <c r="AA19" s="22"/>
      <c r="AB19" s="22">
        <v>270</v>
      </c>
      <c r="AC19" s="45">
        <v>280</v>
      </c>
      <c r="AD19" s="21"/>
      <c r="AE19" s="16"/>
      <c r="AF19" s="61">
        <v>44252</v>
      </c>
      <c r="AG19" s="62">
        <v>220</v>
      </c>
      <c r="AH19" s="45">
        <v>260</v>
      </c>
      <c r="AI19" s="45">
        <v>230</v>
      </c>
      <c r="AJ19" s="45">
        <v>200</v>
      </c>
      <c r="AK19" s="45">
        <v>250</v>
      </c>
      <c r="AL19" s="63">
        <v>200</v>
      </c>
      <c r="AM19" s="63">
        <v>220</v>
      </c>
      <c r="AN19" s="64">
        <v>250</v>
      </c>
      <c r="AO19" s="53">
        <f>SUM(AG18:AM18)/7</f>
        <v>214.28571428571428</v>
      </c>
      <c r="AP19" s="65">
        <v>190000</v>
      </c>
      <c r="AQ19" s="66">
        <v>240000</v>
      </c>
      <c r="AR19" s="66">
        <v>200000</v>
      </c>
      <c r="AS19" s="66">
        <v>180000</v>
      </c>
      <c r="AT19" s="66">
        <v>70000</v>
      </c>
      <c r="AU19" s="66">
        <v>30000</v>
      </c>
      <c r="AV19" s="67">
        <v>35000</v>
      </c>
      <c r="AW19" s="15">
        <v>31000</v>
      </c>
      <c r="AY19" s="15">
        <v>22200</v>
      </c>
      <c r="AZ19" s="15">
        <v>15100</v>
      </c>
      <c r="BA19" s="15">
        <v>31000</v>
      </c>
    </row>
    <row r="20" spans="1:53" x14ac:dyDescent="0.25">
      <c r="A20" s="16"/>
      <c r="B20" s="57">
        <v>42838</v>
      </c>
      <c r="C20" s="58">
        <v>180</v>
      </c>
      <c r="D20" s="25">
        <v>200</v>
      </c>
      <c r="E20" s="25">
        <v>190</v>
      </c>
      <c r="F20" s="25">
        <v>185</v>
      </c>
      <c r="G20" s="25">
        <v>180</v>
      </c>
      <c r="H20" s="21"/>
      <c r="I20" s="22"/>
      <c r="J20" s="68">
        <v>43157</v>
      </c>
      <c r="K20" s="60">
        <v>162</v>
      </c>
      <c r="L20" s="46">
        <v>170</v>
      </c>
      <c r="M20" s="46">
        <v>160</v>
      </c>
      <c r="N20" s="46">
        <v>160</v>
      </c>
      <c r="O20" s="46">
        <v>170</v>
      </c>
      <c r="P20" s="21"/>
      <c r="Q20" s="16"/>
      <c r="R20" s="24"/>
      <c r="S20" s="45"/>
      <c r="T20" s="46"/>
      <c r="U20" s="46"/>
      <c r="V20" s="45"/>
      <c r="W20" s="45"/>
      <c r="X20" s="21"/>
      <c r="Y20" s="69">
        <v>43887</v>
      </c>
      <c r="Z20" s="22">
        <v>300</v>
      </c>
      <c r="AA20" s="22"/>
      <c r="AB20" s="22">
        <v>280</v>
      </c>
      <c r="AC20" s="45">
        <v>300</v>
      </c>
      <c r="AD20" s="21"/>
      <c r="AE20" s="16"/>
      <c r="AF20" s="61"/>
      <c r="AG20" s="62"/>
      <c r="AH20" s="45"/>
      <c r="AI20" s="45"/>
      <c r="AJ20" s="45"/>
      <c r="AK20" s="45"/>
      <c r="AL20" s="45"/>
      <c r="AM20" s="45"/>
      <c r="AN20" s="64"/>
      <c r="AO20" s="53">
        <f>SUM(AG19:AM19)/7</f>
        <v>225.71428571428572</v>
      </c>
      <c r="AP20" s="65">
        <v>190000</v>
      </c>
      <c r="AQ20" s="66">
        <v>300000</v>
      </c>
      <c r="AR20" s="66">
        <v>190000</v>
      </c>
      <c r="AS20" s="66">
        <v>195000</v>
      </c>
      <c r="AT20" s="66">
        <v>75000</v>
      </c>
      <c r="AU20" s="66">
        <v>51000</v>
      </c>
      <c r="AV20" s="73">
        <v>47000</v>
      </c>
      <c r="AW20" s="15">
        <v>27000</v>
      </c>
      <c r="AY20" s="15">
        <v>23900</v>
      </c>
      <c r="AZ20" s="15">
        <v>12000</v>
      </c>
      <c r="BA20" s="15">
        <v>23000</v>
      </c>
    </row>
    <row r="21" spans="1:53" x14ac:dyDescent="0.25">
      <c r="A21" s="16"/>
      <c r="B21" s="57"/>
      <c r="C21" s="58"/>
      <c r="D21" s="25"/>
      <c r="E21" s="25"/>
      <c r="F21" s="25"/>
      <c r="G21" s="25"/>
      <c r="H21" s="21"/>
      <c r="I21" s="22"/>
      <c r="J21" s="68"/>
      <c r="K21" s="60"/>
      <c r="L21" s="46"/>
      <c r="M21" s="46"/>
      <c r="N21" s="46"/>
      <c r="O21" s="46"/>
      <c r="P21" s="21"/>
      <c r="Q21" s="16"/>
      <c r="R21" s="24">
        <v>43522</v>
      </c>
      <c r="S21" s="25">
        <v>210</v>
      </c>
      <c r="T21" s="46">
        <v>210</v>
      </c>
      <c r="U21" s="46">
        <v>210</v>
      </c>
      <c r="V21" s="45">
        <v>230</v>
      </c>
      <c r="W21" s="45"/>
      <c r="X21" s="21"/>
      <c r="Y21" s="69"/>
      <c r="Z21" s="22"/>
      <c r="AA21" s="22"/>
      <c r="AB21" s="22"/>
      <c r="AC21" s="45"/>
      <c r="AD21" s="21"/>
      <c r="AE21" s="16"/>
      <c r="AF21" s="61">
        <v>44256</v>
      </c>
      <c r="AG21" s="62">
        <v>230</v>
      </c>
      <c r="AH21" s="45">
        <v>290</v>
      </c>
      <c r="AI21" s="45">
        <v>240</v>
      </c>
      <c r="AJ21" s="45">
        <v>220</v>
      </c>
      <c r="AK21" s="45">
        <v>280</v>
      </c>
      <c r="AL21" s="63">
        <v>210</v>
      </c>
      <c r="AM21" s="63">
        <v>230</v>
      </c>
      <c r="AN21" s="64">
        <v>280</v>
      </c>
      <c r="AO21" s="53">
        <f>SUM(AG20:AM20)/7</f>
        <v>0</v>
      </c>
    </row>
    <row r="22" spans="1:53" x14ac:dyDescent="0.25">
      <c r="A22" s="16"/>
      <c r="B22" s="57"/>
      <c r="C22" s="58"/>
      <c r="D22" s="25"/>
      <c r="E22" s="25"/>
      <c r="F22" s="25"/>
      <c r="G22" s="25"/>
      <c r="H22" s="21"/>
      <c r="I22" s="22"/>
      <c r="J22" s="68"/>
      <c r="K22" s="60"/>
      <c r="L22" s="46"/>
      <c r="M22" s="46"/>
      <c r="N22" s="46"/>
      <c r="O22" s="46"/>
      <c r="P22" s="21"/>
      <c r="Q22" s="16"/>
      <c r="R22" s="24">
        <v>43525</v>
      </c>
      <c r="S22" s="45"/>
      <c r="T22" s="46">
        <v>210</v>
      </c>
      <c r="U22" s="46">
        <v>210</v>
      </c>
      <c r="V22" s="45"/>
      <c r="W22" s="45"/>
      <c r="X22" s="21"/>
      <c r="Y22" s="69"/>
      <c r="Z22" s="22"/>
      <c r="AA22" s="22"/>
      <c r="AB22" s="22"/>
      <c r="AC22" s="45"/>
      <c r="AD22" s="21"/>
      <c r="AE22" s="16"/>
      <c r="AF22" s="61">
        <v>44259</v>
      </c>
      <c r="AG22" s="62">
        <v>230</v>
      </c>
      <c r="AH22" s="45">
        <v>300</v>
      </c>
      <c r="AI22" s="45">
        <v>230</v>
      </c>
      <c r="AJ22" s="45">
        <v>220</v>
      </c>
      <c r="AK22" s="45">
        <v>290</v>
      </c>
      <c r="AL22" s="63">
        <v>210</v>
      </c>
      <c r="AM22" s="63">
        <v>230</v>
      </c>
      <c r="AN22" s="64" t="s">
        <v>30</v>
      </c>
      <c r="AO22" s="53" t="e">
        <f>SUM(#REF!)/7</f>
        <v>#REF!</v>
      </c>
    </row>
    <row r="23" spans="1:53" x14ac:dyDescent="0.25">
      <c r="A23" s="16"/>
      <c r="B23" s="57">
        <v>42842</v>
      </c>
      <c r="C23" s="58">
        <v>200</v>
      </c>
      <c r="D23" s="25">
        <v>205</v>
      </c>
      <c r="E23" s="25">
        <v>190</v>
      </c>
      <c r="F23" s="25">
        <v>195</v>
      </c>
      <c r="G23" s="25">
        <v>180</v>
      </c>
      <c r="H23" s="21"/>
      <c r="I23" s="22"/>
      <c r="J23" s="68">
        <v>43160</v>
      </c>
      <c r="K23" s="60">
        <v>160</v>
      </c>
      <c r="L23" s="46">
        <v>170</v>
      </c>
      <c r="M23" s="46">
        <v>160</v>
      </c>
      <c r="N23" s="46">
        <v>160</v>
      </c>
      <c r="O23" s="46">
        <v>170</v>
      </c>
      <c r="P23" s="21"/>
      <c r="Q23" s="16"/>
      <c r="R23" s="24">
        <v>43529</v>
      </c>
      <c r="S23" s="46">
        <v>200</v>
      </c>
      <c r="T23" s="46">
        <v>210</v>
      </c>
      <c r="U23" s="46">
        <v>210</v>
      </c>
      <c r="V23" s="74">
        <v>230</v>
      </c>
      <c r="W23" s="45"/>
      <c r="X23" s="21"/>
      <c r="Y23" s="69">
        <v>43892</v>
      </c>
      <c r="Z23" s="22">
        <v>260</v>
      </c>
      <c r="AA23" s="22"/>
      <c r="AB23" s="22">
        <v>240</v>
      </c>
      <c r="AC23" s="45">
        <v>280</v>
      </c>
      <c r="AD23" s="21"/>
      <c r="AE23" s="16"/>
      <c r="AF23" s="61">
        <v>44263</v>
      </c>
      <c r="AG23" s="62">
        <v>280</v>
      </c>
      <c r="AH23" s="45">
        <v>320</v>
      </c>
      <c r="AI23" s="45">
        <v>300</v>
      </c>
      <c r="AJ23" s="45">
        <v>270</v>
      </c>
      <c r="AK23" s="45">
        <v>300</v>
      </c>
      <c r="AL23" s="63">
        <v>250</v>
      </c>
      <c r="AM23" s="63">
        <v>280</v>
      </c>
      <c r="AN23" s="64">
        <v>250</v>
      </c>
      <c r="AO23" s="53">
        <f>SUM(AG21:AM21)/7</f>
        <v>242.85714285714286</v>
      </c>
      <c r="AP23" s="65">
        <v>180000</v>
      </c>
      <c r="AQ23" s="66">
        <v>230000</v>
      </c>
      <c r="AR23" s="45">
        <v>150000</v>
      </c>
      <c r="AS23" s="45">
        <v>19000</v>
      </c>
      <c r="AT23" s="45">
        <v>49000</v>
      </c>
      <c r="AU23" s="45">
        <v>52000</v>
      </c>
      <c r="AV23" s="73">
        <v>45000</v>
      </c>
      <c r="AW23" s="15">
        <v>28500</v>
      </c>
      <c r="AY23" s="15">
        <v>21000</v>
      </c>
      <c r="AZ23" s="15">
        <v>14000</v>
      </c>
      <c r="BA23" s="15">
        <v>25000</v>
      </c>
    </row>
    <row r="24" spans="1:53" x14ac:dyDescent="0.25">
      <c r="A24" s="16"/>
      <c r="B24" s="57">
        <v>42845</v>
      </c>
      <c r="C24" s="58">
        <v>195</v>
      </c>
      <c r="D24" s="25">
        <v>205</v>
      </c>
      <c r="E24" s="25">
        <v>150</v>
      </c>
      <c r="F24" s="25">
        <v>195</v>
      </c>
      <c r="G24" s="25">
        <v>190</v>
      </c>
      <c r="H24" s="21"/>
      <c r="I24" s="22"/>
      <c r="J24" s="68">
        <v>43164</v>
      </c>
      <c r="K24" s="60">
        <v>160</v>
      </c>
      <c r="L24" s="46">
        <v>170</v>
      </c>
      <c r="M24" s="46">
        <v>160</v>
      </c>
      <c r="N24" s="46">
        <v>170</v>
      </c>
      <c r="O24" s="46">
        <v>170</v>
      </c>
      <c r="P24" s="21"/>
      <c r="Q24" s="16"/>
      <c r="R24" s="24">
        <v>43532</v>
      </c>
      <c r="S24" s="45"/>
      <c r="T24" s="46">
        <v>210</v>
      </c>
      <c r="U24" s="46">
        <v>220</v>
      </c>
      <c r="V24" s="45">
        <v>230</v>
      </c>
      <c r="W24" s="45"/>
      <c r="X24" s="21"/>
      <c r="Y24" s="69">
        <v>43895</v>
      </c>
      <c r="Z24" s="22">
        <v>260</v>
      </c>
      <c r="AA24" s="22"/>
      <c r="AB24" s="22">
        <v>270</v>
      </c>
      <c r="AC24" s="45">
        <v>270</v>
      </c>
      <c r="AD24" s="21"/>
      <c r="AE24" s="16"/>
      <c r="AF24" s="61">
        <v>44266</v>
      </c>
      <c r="AG24" s="62">
        <v>320</v>
      </c>
      <c r="AH24" s="45">
        <v>360</v>
      </c>
      <c r="AI24" s="45">
        <v>330</v>
      </c>
      <c r="AJ24" s="45">
        <v>310</v>
      </c>
      <c r="AK24" s="45">
        <v>340</v>
      </c>
      <c r="AL24" s="63">
        <v>300</v>
      </c>
      <c r="AM24" s="63">
        <v>320</v>
      </c>
      <c r="AN24" s="64" t="s">
        <v>30</v>
      </c>
      <c r="AO24" s="53">
        <f>SUM(AG22:AM22)/7</f>
        <v>244.28571428571428</v>
      </c>
      <c r="AP24" s="65">
        <v>175500</v>
      </c>
      <c r="AQ24" s="45">
        <v>234500</v>
      </c>
      <c r="AR24" s="45">
        <v>160000</v>
      </c>
      <c r="AS24" s="45">
        <v>175000</v>
      </c>
      <c r="AT24" s="45">
        <v>61000</v>
      </c>
      <c r="AU24" s="45">
        <v>45700</v>
      </c>
      <c r="AV24" s="73">
        <v>45800</v>
      </c>
      <c r="AW24" s="15">
        <v>27000</v>
      </c>
      <c r="AY24" s="15">
        <v>23900</v>
      </c>
      <c r="AZ24" s="15">
        <v>12000</v>
      </c>
      <c r="BA24" s="15">
        <v>20000</v>
      </c>
    </row>
    <row r="25" spans="1:53" x14ac:dyDescent="0.25">
      <c r="A25" s="16"/>
      <c r="B25" s="57">
        <v>42849</v>
      </c>
      <c r="C25" s="58">
        <v>195</v>
      </c>
      <c r="D25" s="25">
        <v>205</v>
      </c>
      <c r="E25" s="25">
        <v>150</v>
      </c>
      <c r="F25" s="25">
        <v>190</v>
      </c>
      <c r="G25" s="25">
        <v>195</v>
      </c>
      <c r="H25" s="21"/>
      <c r="I25" s="22"/>
      <c r="J25" s="68">
        <v>43171</v>
      </c>
      <c r="K25" s="60">
        <v>192</v>
      </c>
      <c r="L25" s="46">
        <v>200</v>
      </c>
      <c r="M25" s="46">
        <v>200</v>
      </c>
      <c r="N25" s="46">
        <v>220</v>
      </c>
      <c r="O25" s="46">
        <v>190</v>
      </c>
      <c r="P25" s="21"/>
      <c r="Q25" s="16"/>
      <c r="R25" s="24">
        <v>43536</v>
      </c>
      <c r="S25" s="46">
        <v>210</v>
      </c>
      <c r="T25" s="46">
        <v>230</v>
      </c>
      <c r="U25" s="46">
        <v>210</v>
      </c>
      <c r="V25" s="74">
        <v>230</v>
      </c>
      <c r="W25" s="45"/>
      <c r="X25" s="21"/>
      <c r="Y25" s="69">
        <v>43899</v>
      </c>
      <c r="Z25" s="22">
        <v>280</v>
      </c>
      <c r="AA25" s="22"/>
      <c r="AB25" s="22">
        <v>280</v>
      </c>
      <c r="AC25" s="45">
        <v>275</v>
      </c>
      <c r="AD25" s="21"/>
      <c r="AE25" s="16"/>
      <c r="AF25" s="61">
        <v>44270</v>
      </c>
      <c r="AG25" s="62">
        <v>350</v>
      </c>
      <c r="AH25" s="45">
        <v>400</v>
      </c>
      <c r="AI25" s="45">
        <v>340</v>
      </c>
      <c r="AJ25" s="45">
        <v>350</v>
      </c>
      <c r="AK25" s="45">
        <v>390</v>
      </c>
      <c r="AL25" s="63">
        <v>320</v>
      </c>
      <c r="AM25" s="63">
        <v>340</v>
      </c>
      <c r="AN25" s="64">
        <v>350</v>
      </c>
      <c r="AO25" s="53">
        <f>SUM(AG23:AM23)/7</f>
        <v>285.71428571428572</v>
      </c>
      <c r="AP25" s="75">
        <v>195000</v>
      </c>
      <c r="AQ25" s="45">
        <v>250000</v>
      </c>
      <c r="AR25" s="45">
        <v>175000</v>
      </c>
      <c r="AS25" s="45">
        <v>180000</v>
      </c>
      <c r="AT25" s="45">
        <v>57000</v>
      </c>
      <c r="AU25" s="45">
        <v>37000</v>
      </c>
      <c r="AV25" s="73">
        <v>50500</v>
      </c>
      <c r="AW25" s="15">
        <v>26000</v>
      </c>
      <c r="AY25" s="15">
        <v>25000</v>
      </c>
      <c r="AZ25" s="15">
        <v>19000</v>
      </c>
      <c r="BA25" s="15">
        <v>30000</v>
      </c>
    </row>
    <row r="26" spans="1:53" ht="15.75" thickBot="1" x14ac:dyDescent="0.3">
      <c r="A26" s="16"/>
      <c r="B26" s="57">
        <v>42852</v>
      </c>
      <c r="C26" s="58">
        <v>200</v>
      </c>
      <c r="D26" s="25">
        <v>210</v>
      </c>
      <c r="E26" s="25">
        <v>195</v>
      </c>
      <c r="F26" s="25">
        <v>190</v>
      </c>
      <c r="G26" s="25">
        <v>200</v>
      </c>
      <c r="H26" s="21"/>
      <c r="I26" s="22"/>
      <c r="J26" s="68">
        <v>43174</v>
      </c>
      <c r="K26" s="60">
        <v>202</v>
      </c>
      <c r="L26" s="46">
        <v>210</v>
      </c>
      <c r="M26" s="46">
        <v>200</v>
      </c>
      <c r="N26" s="46">
        <v>195</v>
      </c>
      <c r="O26" s="46">
        <v>210</v>
      </c>
      <c r="P26" s="21"/>
      <c r="Q26" s="16"/>
      <c r="R26" s="24">
        <v>43539</v>
      </c>
      <c r="S26" s="45"/>
      <c r="T26" s="46">
        <v>220</v>
      </c>
      <c r="U26" s="46">
        <v>230</v>
      </c>
      <c r="V26" s="45">
        <v>228</v>
      </c>
      <c r="W26" s="45"/>
      <c r="X26" s="21"/>
      <c r="Y26" s="69">
        <v>43902</v>
      </c>
      <c r="Z26" s="22">
        <v>300</v>
      </c>
      <c r="AA26" s="22"/>
      <c r="AB26" s="22"/>
      <c r="AC26" s="45">
        <v>305</v>
      </c>
      <c r="AD26" s="21"/>
      <c r="AE26" s="16"/>
      <c r="AF26" s="61">
        <v>44273</v>
      </c>
      <c r="AG26" s="62">
        <v>360</v>
      </c>
      <c r="AH26" s="45">
        <v>420</v>
      </c>
      <c r="AI26" s="45">
        <v>370</v>
      </c>
      <c r="AJ26" s="45">
        <v>350</v>
      </c>
      <c r="AK26" s="45">
        <v>400</v>
      </c>
      <c r="AL26" s="63">
        <v>340</v>
      </c>
      <c r="AM26" s="63">
        <v>370</v>
      </c>
      <c r="AN26" s="64">
        <v>340</v>
      </c>
      <c r="AO26" s="53">
        <f>SUM(AG24:AM24)/7</f>
        <v>325.71428571428572</v>
      </c>
      <c r="AP26" s="65">
        <v>200000</v>
      </c>
      <c r="AQ26" s="66">
        <v>270000</v>
      </c>
      <c r="AR26" s="66">
        <v>182000</v>
      </c>
      <c r="AS26" s="66">
        <v>200000</v>
      </c>
      <c r="AT26" s="66">
        <v>60000</v>
      </c>
      <c r="AU26" s="66">
        <v>30000</v>
      </c>
      <c r="AV26" s="73">
        <v>43000</v>
      </c>
      <c r="AW26" s="15">
        <v>30000</v>
      </c>
      <c r="AY26" s="15">
        <v>26400</v>
      </c>
      <c r="AZ26" s="15">
        <v>17300</v>
      </c>
      <c r="BA26" s="15">
        <v>33000</v>
      </c>
    </row>
    <row r="27" spans="1:53" x14ac:dyDescent="0.25">
      <c r="A27" s="16"/>
      <c r="B27" s="57">
        <v>42856</v>
      </c>
      <c r="C27" s="76">
        <v>210</v>
      </c>
      <c r="D27" s="77">
        <v>220</v>
      </c>
      <c r="E27" s="77">
        <v>200</v>
      </c>
      <c r="F27" s="77">
        <v>190</v>
      </c>
      <c r="G27" s="77">
        <v>205</v>
      </c>
      <c r="H27" s="21"/>
      <c r="I27" s="22"/>
      <c r="J27" s="78">
        <v>43178</v>
      </c>
      <c r="K27" s="58">
        <v>212</v>
      </c>
      <c r="L27" s="25">
        <v>220</v>
      </c>
      <c r="M27" s="25">
        <v>210</v>
      </c>
      <c r="N27" s="25">
        <v>205</v>
      </c>
      <c r="O27" s="25">
        <v>210</v>
      </c>
      <c r="P27" s="21"/>
      <c r="Q27" s="16"/>
      <c r="R27" s="24">
        <v>43543</v>
      </c>
      <c r="S27" s="46">
        <v>220</v>
      </c>
      <c r="T27" s="46">
        <v>230</v>
      </c>
      <c r="U27" s="46">
        <v>230</v>
      </c>
      <c r="V27" s="74">
        <v>231</v>
      </c>
      <c r="W27" s="45"/>
      <c r="X27" s="21"/>
      <c r="Y27" s="69">
        <v>43906</v>
      </c>
      <c r="Z27" s="22">
        <v>320</v>
      </c>
      <c r="AA27" s="22"/>
      <c r="AB27" s="22">
        <v>340</v>
      </c>
      <c r="AC27" s="45">
        <v>330</v>
      </c>
      <c r="AD27" s="21"/>
      <c r="AE27" s="16"/>
      <c r="AF27" s="61">
        <v>44277</v>
      </c>
      <c r="AG27" s="62">
        <v>380</v>
      </c>
      <c r="AH27" s="45">
        <v>320</v>
      </c>
      <c r="AI27" s="45">
        <v>290</v>
      </c>
      <c r="AJ27" s="45">
        <v>250</v>
      </c>
      <c r="AK27" s="45">
        <v>300</v>
      </c>
      <c r="AL27" s="63">
        <v>230</v>
      </c>
      <c r="AM27" s="63">
        <v>250</v>
      </c>
      <c r="AN27" s="64">
        <v>340</v>
      </c>
      <c r="AO27" s="53">
        <f>SUM(AG25:AM25)/7</f>
        <v>355.71428571428572</v>
      </c>
      <c r="AP27" s="54">
        <v>200000</v>
      </c>
      <c r="AQ27" s="55">
        <v>250000</v>
      </c>
      <c r="AR27" s="55">
        <v>190000</v>
      </c>
      <c r="AS27" s="55">
        <v>180000</v>
      </c>
      <c r="AT27" s="55">
        <v>60000</v>
      </c>
      <c r="AU27" s="55">
        <v>40000</v>
      </c>
      <c r="AV27" s="56">
        <v>50000</v>
      </c>
      <c r="AW27" s="15">
        <v>26000</v>
      </c>
      <c r="AY27" s="15">
        <v>24100</v>
      </c>
      <c r="AZ27" s="15">
        <v>18000</v>
      </c>
      <c r="BA27" s="15">
        <v>29000</v>
      </c>
    </row>
    <row r="28" spans="1:53" x14ac:dyDescent="0.25">
      <c r="A28" s="16"/>
      <c r="B28" s="57">
        <v>42859</v>
      </c>
      <c r="C28" s="76">
        <v>220</v>
      </c>
      <c r="D28" s="77">
        <v>240</v>
      </c>
      <c r="E28" s="77">
        <v>200</v>
      </c>
      <c r="F28" s="77">
        <v>200</v>
      </c>
      <c r="G28" s="77">
        <v>210</v>
      </c>
      <c r="H28" s="21"/>
      <c r="I28" s="22"/>
      <c r="J28" s="78">
        <v>43181</v>
      </c>
      <c r="K28" s="58">
        <v>212</v>
      </c>
      <c r="L28" s="25">
        <v>220</v>
      </c>
      <c r="M28" s="25">
        <v>220</v>
      </c>
      <c r="N28" s="25">
        <v>205</v>
      </c>
      <c r="O28" s="25">
        <v>220</v>
      </c>
      <c r="P28" s="21"/>
      <c r="Q28" s="16"/>
      <c r="R28" s="24">
        <v>43546</v>
      </c>
      <c r="S28" s="46">
        <v>240</v>
      </c>
      <c r="T28" s="46">
        <v>230</v>
      </c>
      <c r="U28" s="46">
        <v>230</v>
      </c>
      <c r="V28" s="74">
        <v>233</v>
      </c>
      <c r="W28" s="45"/>
      <c r="X28" s="21"/>
      <c r="Y28" s="69">
        <v>43909</v>
      </c>
      <c r="Z28" s="22">
        <v>350</v>
      </c>
      <c r="AA28" s="22"/>
      <c r="AB28" s="22">
        <v>340</v>
      </c>
      <c r="AC28" s="45">
        <v>330</v>
      </c>
      <c r="AD28" s="21"/>
      <c r="AE28" s="16"/>
      <c r="AF28" s="61">
        <v>44280</v>
      </c>
      <c r="AG28" s="62">
        <v>380</v>
      </c>
      <c r="AH28" s="45">
        <v>360</v>
      </c>
      <c r="AI28" s="45">
        <v>290</v>
      </c>
      <c r="AJ28" s="45"/>
      <c r="AK28" s="45">
        <v>340</v>
      </c>
      <c r="AL28" s="63"/>
      <c r="AM28" s="63">
        <v>270</v>
      </c>
      <c r="AN28" s="64">
        <v>380</v>
      </c>
      <c r="AO28" s="53">
        <f>SUM(AG26:AM26)/7</f>
        <v>372.85714285714283</v>
      </c>
      <c r="AP28" s="65">
        <v>190000</v>
      </c>
      <c r="AQ28" s="66">
        <v>320000</v>
      </c>
      <c r="AR28" s="66">
        <v>170000</v>
      </c>
      <c r="AS28" s="66">
        <v>190000</v>
      </c>
      <c r="AT28" s="66">
        <v>65000</v>
      </c>
      <c r="AU28" s="66">
        <v>45000</v>
      </c>
      <c r="AV28" s="67">
        <v>70000</v>
      </c>
      <c r="AW28" s="15">
        <v>31000</v>
      </c>
      <c r="AY28" s="15">
        <v>22200</v>
      </c>
      <c r="AZ28" s="15">
        <v>17300</v>
      </c>
      <c r="BA28" s="15">
        <v>31000</v>
      </c>
    </row>
    <row r="29" spans="1:53" x14ac:dyDescent="0.25">
      <c r="A29" s="16"/>
      <c r="B29" s="57">
        <v>42863</v>
      </c>
      <c r="C29" s="76">
        <v>215</v>
      </c>
      <c r="D29" s="77">
        <v>250</v>
      </c>
      <c r="E29" s="77">
        <v>200</v>
      </c>
      <c r="F29" s="77">
        <v>210</v>
      </c>
      <c r="G29" s="77">
        <v>200</v>
      </c>
      <c r="H29" s="21"/>
      <c r="I29" s="22"/>
      <c r="J29" s="78">
        <v>43185</v>
      </c>
      <c r="K29" s="58">
        <v>212</v>
      </c>
      <c r="L29" s="25">
        <v>220</v>
      </c>
      <c r="M29" s="25">
        <v>200</v>
      </c>
      <c r="N29" s="25">
        <v>195</v>
      </c>
      <c r="O29" s="25">
        <v>200</v>
      </c>
      <c r="P29" s="21"/>
      <c r="Q29" s="16"/>
      <c r="R29" s="24">
        <v>43550</v>
      </c>
      <c r="S29" s="46">
        <v>230</v>
      </c>
      <c r="T29" s="46">
        <v>230</v>
      </c>
      <c r="U29" s="46">
        <v>230</v>
      </c>
      <c r="V29" s="74">
        <v>238</v>
      </c>
      <c r="W29" s="45"/>
      <c r="X29" s="21"/>
      <c r="Y29" s="69">
        <v>43913</v>
      </c>
      <c r="Z29" s="22">
        <v>390</v>
      </c>
      <c r="AA29" s="22"/>
      <c r="AB29" s="22">
        <v>350</v>
      </c>
      <c r="AC29" s="45">
        <v>390</v>
      </c>
      <c r="AD29" s="21"/>
      <c r="AE29" s="16"/>
      <c r="AF29" s="61">
        <v>44284</v>
      </c>
      <c r="AG29" s="62">
        <v>310</v>
      </c>
      <c r="AH29" s="45">
        <v>340</v>
      </c>
      <c r="AI29" s="45">
        <v>280</v>
      </c>
      <c r="AJ29" s="45"/>
      <c r="AK29" s="45">
        <v>330</v>
      </c>
      <c r="AL29" s="63"/>
      <c r="AM29" s="63">
        <v>250</v>
      </c>
      <c r="AN29" s="64" t="s">
        <v>30</v>
      </c>
      <c r="AO29" s="53">
        <f>SUM(AG27:AM27)/7</f>
        <v>288.57142857142856</v>
      </c>
      <c r="AP29" s="65">
        <v>175000</v>
      </c>
      <c r="AQ29" s="66">
        <v>280000</v>
      </c>
      <c r="AR29" s="66">
        <v>175000</v>
      </c>
      <c r="AS29" s="66">
        <v>195000</v>
      </c>
      <c r="AT29" s="66">
        <v>80000</v>
      </c>
      <c r="AU29" s="66">
        <v>35000</v>
      </c>
      <c r="AV29" s="67">
        <v>65000</v>
      </c>
      <c r="AW29" s="15">
        <v>27000</v>
      </c>
      <c r="AY29" s="15">
        <v>23900</v>
      </c>
      <c r="AZ29" s="15">
        <v>12000</v>
      </c>
      <c r="BA29" s="15">
        <v>20000</v>
      </c>
    </row>
    <row r="30" spans="1:53" x14ac:dyDescent="0.25">
      <c r="A30" s="16"/>
      <c r="B30" s="57">
        <v>42866</v>
      </c>
      <c r="C30" s="76">
        <v>210</v>
      </c>
      <c r="D30" s="77">
        <v>230</v>
      </c>
      <c r="E30" s="77">
        <v>190</v>
      </c>
      <c r="F30" s="77">
        <v>210</v>
      </c>
      <c r="G30" s="77">
        <v>200</v>
      </c>
      <c r="H30" s="21"/>
      <c r="I30" s="22"/>
      <c r="J30" s="78">
        <v>43188</v>
      </c>
      <c r="K30" s="58">
        <v>200</v>
      </c>
      <c r="L30" s="25">
        <v>210</v>
      </c>
      <c r="M30" s="25">
        <v>180</v>
      </c>
      <c r="N30" s="25">
        <v>170</v>
      </c>
      <c r="O30" s="25">
        <v>200</v>
      </c>
      <c r="P30" s="21"/>
      <c r="Q30" s="16"/>
      <c r="R30" s="24">
        <v>43553</v>
      </c>
      <c r="S30" s="46">
        <v>210</v>
      </c>
      <c r="T30" s="46">
        <v>230</v>
      </c>
      <c r="U30" s="46">
        <v>230</v>
      </c>
      <c r="V30" s="74">
        <v>271</v>
      </c>
      <c r="W30" s="45"/>
      <c r="X30" s="21"/>
      <c r="Y30" s="69">
        <v>43916</v>
      </c>
      <c r="Z30" s="22">
        <v>370</v>
      </c>
      <c r="AA30" s="22"/>
      <c r="AB30" s="22">
        <v>370</v>
      </c>
      <c r="AC30" s="45"/>
      <c r="AD30" s="21"/>
      <c r="AE30" s="16"/>
      <c r="AF30" s="61"/>
      <c r="AG30" s="62"/>
      <c r="AH30" s="45"/>
      <c r="AI30" s="45"/>
      <c r="AJ30" s="45"/>
      <c r="AK30" s="45"/>
      <c r="AL30" s="63"/>
      <c r="AM30" s="63"/>
      <c r="AN30" s="64"/>
      <c r="AO30" s="53" t="e">
        <f>SUM(#REF!)/7</f>
        <v>#REF!</v>
      </c>
    </row>
    <row r="31" spans="1:53" x14ac:dyDescent="0.25">
      <c r="A31" s="16"/>
      <c r="B31" s="57">
        <v>42870</v>
      </c>
      <c r="C31" s="76">
        <v>210</v>
      </c>
      <c r="D31" s="77">
        <v>230</v>
      </c>
      <c r="E31" s="77">
        <v>190</v>
      </c>
      <c r="F31" s="77">
        <v>200</v>
      </c>
      <c r="G31" s="77">
        <v>200</v>
      </c>
      <c r="H31" s="21"/>
      <c r="I31" s="22"/>
      <c r="J31" s="78">
        <v>43192</v>
      </c>
      <c r="K31" s="58">
        <v>200</v>
      </c>
      <c r="L31" s="25">
        <v>210</v>
      </c>
      <c r="M31" s="25">
        <v>180</v>
      </c>
      <c r="N31" s="25">
        <v>170</v>
      </c>
      <c r="O31" s="25">
        <v>200</v>
      </c>
      <c r="P31" s="21"/>
      <c r="Q31" s="16"/>
      <c r="R31" s="24">
        <v>43557</v>
      </c>
      <c r="S31" s="46">
        <v>210</v>
      </c>
      <c r="T31" s="46">
        <v>240</v>
      </c>
      <c r="U31" s="46">
        <v>230</v>
      </c>
      <c r="V31" s="45"/>
      <c r="W31" s="45"/>
      <c r="X31" s="21"/>
      <c r="Y31" s="69">
        <v>43918</v>
      </c>
      <c r="Z31" s="22">
        <v>350</v>
      </c>
      <c r="AA31" s="22"/>
      <c r="AB31" s="22">
        <v>150</v>
      </c>
      <c r="AC31" s="45"/>
      <c r="AD31" s="21"/>
      <c r="AE31" s="16"/>
      <c r="AF31" s="61">
        <v>44287</v>
      </c>
      <c r="AG31" s="62">
        <v>270</v>
      </c>
      <c r="AH31" s="45">
        <v>370</v>
      </c>
      <c r="AI31" s="45">
        <v>270</v>
      </c>
      <c r="AJ31" s="45"/>
      <c r="AK31" s="45">
        <v>360</v>
      </c>
      <c r="AL31" s="63"/>
      <c r="AM31" s="63">
        <v>250</v>
      </c>
      <c r="AN31" s="64">
        <v>280</v>
      </c>
      <c r="AO31" s="53"/>
    </row>
    <row r="32" spans="1:53" x14ac:dyDescent="0.25">
      <c r="A32" s="16"/>
      <c r="B32" s="57">
        <v>42873</v>
      </c>
      <c r="C32" s="58">
        <v>210</v>
      </c>
      <c r="D32" s="25">
        <v>200</v>
      </c>
      <c r="E32" s="25">
        <v>180</v>
      </c>
      <c r="F32" s="25">
        <v>200</v>
      </c>
      <c r="G32" s="25">
        <v>180</v>
      </c>
      <c r="H32" s="21"/>
      <c r="I32" s="22"/>
      <c r="J32" s="78">
        <v>43195</v>
      </c>
      <c r="K32" s="58">
        <v>200</v>
      </c>
      <c r="L32" s="25">
        <v>210</v>
      </c>
      <c r="M32" s="25">
        <v>185</v>
      </c>
      <c r="N32" s="25">
        <v>190</v>
      </c>
      <c r="O32" s="25">
        <v>180</v>
      </c>
      <c r="P32" s="21"/>
      <c r="Q32" s="16"/>
      <c r="R32" s="24">
        <v>43560</v>
      </c>
      <c r="S32" s="46">
        <v>210</v>
      </c>
      <c r="T32" s="46">
        <v>240</v>
      </c>
      <c r="U32" s="46">
        <v>230</v>
      </c>
      <c r="V32" s="45"/>
      <c r="W32" s="45"/>
      <c r="X32" s="21"/>
      <c r="Y32" s="69">
        <v>43923</v>
      </c>
      <c r="Z32" s="22">
        <v>220</v>
      </c>
      <c r="AA32" s="22"/>
      <c r="AB32" s="22">
        <v>200</v>
      </c>
      <c r="AC32" s="45">
        <v>250</v>
      </c>
      <c r="AD32" s="21"/>
      <c r="AE32" s="16"/>
      <c r="AF32" s="61">
        <v>44291</v>
      </c>
      <c r="AG32" s="62">
        <v>270</v>
      </c>
      <c r="AH32" s="45">
        <v>360</v>
      </c>
      <c r="AI32" s="45">
        <v>320</v>
      </c>
      <c r="AJ32" s="45"/>
      <c r="AK32" s="45">
        <v>340</v>
      </c>
      <c r="AL32" s="63"/>
      <c r="AM32" s="63">
        <v>330</v>
      </c>
      <c r="AN32" s="64">
        <v>320</v>
      </c>
      <c r="AO32" s="53">
        <f>SUM(AG28:AM28)/7</f>
        <v>234.28571428571428</v>
      </c>
      <c r="AP32" s="65">
        <v>210000</v>
      </c>
      <c r="AQ32" s="66">
        <v>200000</v>
      </c>
      <c r="AR32" s="66">
        <v>190000</v>
      </c>
      <c r="AS32" s="66">
        <v>185000</v>
      </c>
      <c r="AT32" s="66">
        <v>60000</v>
      </c>
      <c r="AU32" s="66">
        <v>30000</v>
      </c>
      <c r="AV32" s="67">
        <v>44000</v>
      </c>
      <c r="AW32" s="15">
        <v>26000</v>
      </c>
      <c r="AY32" s="15">
        <v>25000</v>
      </c>
      <c r="AZ32" s="15">
        <v>19000</v>
      </c>
      <c r="BA32" s="15">
        <v>30000</v>
      </c>
    </row>
    <row r="33" spans="1:53" x14ac:dyDescent="0.25">
      <c r="A33" s="16"/>
      <c r="B33" s="57">
        <v>42877</v>
      </c>
      <c r="C33" s="58">
        <v>200</v>
      </c>
      <c r="D33" s="25">
        <v>180</v>
      </c>
      <c r="E33" s="25">
        <v>180</v>
      </c>
      <c r="F33" s="25">
        <v>190</v>
      </c>
      <c r="G33" s="25">
        <v>180</v>
      </c>
      <c r="H33" s="21"/>
      <c r="I33" s="22"/>
      <c r="J33" s="78">
        <v>43199</v>
      </c>
      <c r="K33" s="58">
        <v>200</v>
      </c>
      <c r="L33" s="25">
        <v>210</v>
      </c>
      <c r="M33" s="25">
        <v>165</v>
      </c>
      <c r="N33" s="25">
        <v>210</v>
      </c>
      <c r="O33" s="25">
        <v>220</v>
      </c>
      <c r="P33" s="21"/>
      <c r="Q33" s="16"/>
      <c r="R33" s="24">
        <v>43564</v>
      </c>
      <c r="S33" s="45"/>
      <c r="T33" s="46">
        <v>260</v>
      </c>
      <c r="U33" s="46">
        <v>265</v>
      </c>
      <c r="V33" s="45"/>
      <c r="W33" s="45"/>
      <c r="X33" s="21"/>
      <c r="Y33" s="69">
        <v>43927</v>
      </c>
      <c r="Z33" s="22">
        <v>220</v>
      </c>
      <c r="AA33" s="22"/>
      <c r="AB33" s="22">
        <v>220</v>
      </c>
      <c r="AC33" s="45">
        <v>210</v>
      </c>
      <c r="AD33" s="21"/>
      <c r="AE33" s="16"/>
      <c r="AF33" s="61">
        <v>44294</v>
      </c>
      <c r="AG33" s="62">
        <v>330</v>
      </c>
      <c r="AH33" s="45">
        <v>360</v>
      </c>
      <c r="AI33" s="45">
        <v>350</v>
      </c>
      <c r="AJ33" s="45"/>
      <c r="AK33" s="45">
        <v>350</v>
      </c>
      <c r="AL33" s="63"/>
      <c r="AM33" s="63">
        <v>350</v>
      </c>
      <c r="AN33" s="64" t="s">
        <v>30</v>
      </c>
      <c r="AO33" s="53">
        <f>SUM(AG29:AM29)/7</f>
        <v>215.71428571428572</v>
      </c>
      <c r="AP33" s="65">
        <v>230000</v>
      </c>
      <c r="AQ33" s="66">
        <v>220000</v>
      </c>
      <c r="AR33" s="66">
        <v>195000</v>
      </c>
      <c r="AS33" s="66">
        <v>190000</v>
      </c>
      <c r="AT33" s="66">
        <v>70000</v>
      </c>
      <c r="AU33" s="66">
        <v>35000</v>
      </c>
      <c r="AV33" s="67">
        <v>43000</v>
      </c>
      <c r="AW33" s="15">
        <v>30000</v>
      </c>
      <c r="AY33" s="15">
        <v>26400</v>
      </c>
      <c r="AZ33" s="15">
        <v>17300</v>
      </c>
      <c r="BA33" s="15">
        <v>33000</v>
      </c>
    </row>
    <row r="34" spans="1:53" x14ac:dyDescent="0.25">
      <c r="A34" s="16"/>
      <c r="B34" s="57">
        <v>42880</v>
      </c>
      <c r="C34" s="58">
        <v>200</v>
      </c>
      <c r="D34" s="25">
        <v>180</v>
      </c>
      <c r="E34" s="25">
        <v>180</v>
      </c>
      <c r="F34" s="25">
        <v>190</v>
      </c>
      <c r="G34" s="25">
        <v>180</v>
      </c>
      <c r="H34" s="21"/>
      <c r="I34" s="22"/>
      <c r="J34" s="78">
        <v>43202</v>
      </c>
      <c r="K34" s="58">
        <v>210</v>
      </c>
      <c r="L34" s="25">
        <v>220</v>
      </c>
      <c r="M34" s="25">
        <v>165</v>
      </c>
      <c r="N34" s="25">
        <v>240</v>
      </c>
      <c r="O34" s="25">
        <v>240</v>
      </c>
      <c r="P34" s="21"/>
      <c r="Q34" s="16"/>
      <c r="R34" s="24">
        <v>43567</v>
      </c>
      <c r="S34" s="45"/>
      <c r="T34" s="46">
        <v>260</v>
      </c>
      <c r="U34" s="46">
        <v>280</v>
      </c>
      <c r="V34" s="45"/>
      <c r="W34" s="45"/>
      <c r="X34" s="21"/>
      <c r="Y34" s="69">
        <v>43930</v>
      </c>
      <c r="Z34" s="22">
        <v>240</v>
      </c>
      <c r="AA34" s="22"/>
      <c r="AB34" s="22">
        <v>270</v>
      </c>
      <c r="AC34" s="45">
        <v>245</v>
      </c>
      <c r="AD34" s="21"/>
      <c r="AE34" s="16"/>
      <c r="AF34" s="61">
        <v>44298</v>
      </c>
      <c r="AG34" s="62">
        <v>290</v>
      </c>
      <c r="AH34" s="45">
        <v>370</v>
      </c>
      <c r="AI34" s="45">
        <v>300</v>
      </c>
      <c r="AJ34" s="45"/>
      <c r="AK34" s="45">
        <v>350</v>
      </c>
      <c r="AL34" s="63"/>
      <c r="AM34" s="63">
        <v>270</v>
      </c>
      <c r="AN34" s="64">
        <v>350</v>
      </c>
      <c r="AO34" s="53">
        <f>SUM(AG31:AM31)/7</f>
        <v>217.14285714285714</v>
      </c>
      <c r="AP34" s="65">
        <v>220000</v>
      </c>
      <c r="AQ34" s="66">
        <v>260000</v>
      </c>
      <c r="AR34" s="66">
        <v>180000</v>
      </c>
      <c r="AS34" s="66">
        <v>180000</v>
      </c>
      <c r="AT34" s="66">
        <v>80000</v>
      </c>
      <c r="AU34" s="66">
        <v>43000</v>
      </c>
      <c r="AV34" s="67">
        <v>46000</v>
      </c>
      <c r="AW34" s="15">
        <v>26000</v>
      </c>
      <c r="AY34" s="15">
        <v>25000</v>
      </c>
      <c r="AZ34" s="15">
        <v>19000</v>
      </c>
      <c r="BA34" s="15">
        <v>30000</v>
      </c>
    </row>
    <row r="35" spans="1:53" x14ac:dyDescent="0.25">
      <c r="A35" s="16"/>
      <c r="B35" s="57">
        <v>42884</v>
      </c>
      <c r="C35" s="58">
        <v>180</v>
      </c>
      <c r="D35" s="25">
        <v>180</v>
      </c>
      <c r="E35" s="25">
        <v>160</v>
      </c>
      <c r="F35" s="25">
        <v>180</v>
      </c>
      <c r="G35" s="25">
        <v>180</v>
      </c>
      <c r="H35" s="21"/>
      <c r="I35" s="22"/>
      <c r="J35" s="78">
        <v>43209</v>
      </c>
      <c r="K35" s="58">
        <v>290</v>
      </c>
      <c r="L35" s="25">
        <v>300</v>
      </c>
      <c r="M35" s="25">
        <v>270</v>
      </c>
      <c r="N35" s="25">
        <v>290</v>
      </c>
      <c r="O35" s="25">
        <v>290</v>
      </c>
      <c r="P35" s="21"/>
      <c r="Q35" s="16"/>
      <c r="R35" s="24">
        <v>43571</v>
      </c>
      <c r="S35" s="46">
        <v>280</v>
      </c>
      <c r="T35" s="46">
        <v>260</v>
      </c>
      <c r="U35" s="46">
        <v>270</v>
      </c>
      <c r="V35" s="45"/>
      <c r="W35" s="45"/>
      <c r="X35" s="21"/>
      <c r="Y35" s="69">
        <v>43933</v>
      </c>
      <c r="Z35" s="22">
        <v>240</v>
      </c>
      <c r="AA35" s="22"/>
      <c r="AB35" s="22">
        <v>270</v>
      </c>
      <c r="AC35" s="45">
        <v>250</v>
      </c>
      <c r="AD35" s="21"/>
      <c r="AE35" s="16"/>
      <c r="AF35" s="61">
        <v>44301</v>
      </c>
      <c r="AG35" s="62">
        <v>220</v>
      </c>
      <c r="AH35" s="45">
        <v>250</v>
      </c>
      <c r="AI35" s="45">
        <v>200</v>
      </c>
      <c r="AJ35" s="45"/>
      <c r="AK35" s="45">
        <v>220</v>
      </c>
      <c r="AL35" s="63"/>
      <c r="AM35" s="63">
        <v>200</v>
      </c>
      <c r="AN35" s="64">
        <v>280</v>
      </c>
      <c r="AO35" s="53">
        <f>SUM(AG32:AM32)/7</f>
        <v>231.42857142857142</v>
      </c>
      <c r="AP35" s="65">
        <v>190000</v>
      </c>
      <c r="AQ35" s="66">
        <v>240000</v>
      </c>
      <c r="AR35" s="66">
        <v>200000</v>
      </c>
      <c r="AS35" s="66">
        <v>180000</v>
      </c>
      <c r="AT35" s="66">
        <v>70000</v>
      </c>
      <c r="AU35" s="66">
        <v>30000</v>
      </c>
      <c r="AV35" s="67">
        <v>35000</v>
      </c>
      <c r="AW35" s="15">
        <v>30000</v>
      </c>
      <c r="AY35" s="15">
        <v>26400</v>
      </c>
      <c r="AZ35" s="15">
        <v>17300</v>
      </c>
      <c r="BA35" s="15">
        <v>33000</v>
      </c>
    </row>
    <row r="36" spans="1:53" x14ac:dyDescent="0.25">
      <c r="A36" s="16"/>
      <c r="B36" s="57">
        <v>42887</v>
      </c>
      <c r="C36" s="58">
        <v>180</v>
      </c>
      <c r="D36" s="25">
        <v>170</v>
      </c>
      <c r="E36" s="25">
        <v>160</v>
      </c>
      <c r="F36" s="25">
        <v>170</v>
      </c>
      <c r="G36" s="25">
        <v>170</v>
      </c>
      <c r="H36" s="21"/>
      <c r="I36" s="22"/>
      <c r="J36" s="78">
        <v>43213</v>
      </c>
      <c r="K36" s="58">
        <v>300</v>
      </c>
      <c r="L36" s="25">
        <v>300</v>
      </c>
      <c r="M36" s="25">
        <v>270</v>
      </c>
      <c r="N36" s="25">
        <v>290</v>
      </c>
      <c r="O36" s="25">
        <v>290</v>
      </c>
      <c r="P36" s="21"/>
      <c r="Q36" s="16"/>
      <c r="R36" s="24">
        <v>43574</v>
      </c>
      <c r="S36" s="46">
        <v>280</v>
      </c>
      <c r="T36" s="46">
        <v>260</v>
      </c>
      <c r="U36" s="46">
        <v>270</v>
      </c>
      <c r="V36" s="45"/>
      <c r="W36" s="45"/>
      <c r="X36" s="21"/>
      <c r="Y36" s="69">
        <v>43937</v>
      </c>
      <c r="Z36" s="22">
        <v>270</v>
      </c>
      <c r="AA36" s="22"/>
      <c r="AB36" s="22">
        <v>270</v>
      </c>
      <c r="AC36" s="45">
        <v>270</v>
      </c>
      <c r="AD36" s="21"/>
      <c r="AE36" s="16"/>
      <c r="AF36" s="61">
        <v>44305</v>
      </c>
      <c r="AG36" s="62">
        <v>240</v>
      </c>
      <c r="AH36" s="45">
        <v>320</v>
      </c>
      <c r="AI36" s="45">
        <v>230</v>
      </c>
      <c r="AJ36" s="45"/>
      <c r="AK36" s="45">
        <v>240</v>
      </c>
      <c r="AL36" s="63"/>
      <c r="AM36" s="63">
        <v>220</v>
      </c>
      <c r="AN36" s="64">
        <v>240</v>
      </c>
      <c r="AO36" s="53">
        <f>SUM(AG33:AM33)/7</f>
        <v>248.57142857142858</v>
      </c>
      <c r="AP36" s="65">
        <v>190000</v>
      </c>
      <c r="AQ36" s="66">
        <v>300000</v>
      </c>
      <c r="AR36" s="66">
        <v>190000</v>
      </c>
      <c r="AS36" s="66">
        <v>195000</v>
      </c>
      <c r="AT36" s="66">
        <v>75000</v>
      </c>
      <c r="AU36" s="66">
        <v>51000</v>
      </c>
      <c r="AV36" s="73">
        <v>47000</v>
      </c>
      <c r="AW36" s="15">
        <v>28500</v>
      </c>
      <c r="AY36" s="15">
        <v>21000</v>
      </c>
      <c r="AZ36" s="15">
        <v>14000</v>
      </c>
      <c r="BA36" s="15">
        <v>25000</v>
      </c>
    </row>
    <row r="37" spans="1:53" x14ac:dyDescent="0.25">
      <c r="A37" s="16"/>
      <c r="B37" s="57">
        <v>42891</v>
      </c>
      <c r="C37" s="58">
        <v>165</v>
      </c>
      <c r="D37" s="25">
        <v>170</v>
      </c>
      <c r="E37" s="25">
        <v>160</v>
      </c>
      <c r="F37" s="25">
        <v>170</v>
      </c>
      <c r="G37" s="25">
        <v>165</v>
      </c>
      <c r="H37" s="21"/>
      <c r="I37" s="22"/>
      <c r="J37" s="78">
        <v>43216</v>
      </c>
      <c r="K37" s="58">
        <v>282</v>
      </c>
      <c r="L37" s="25">
        <v>290</v>
      </c>
      <c r="M37" s="25">
        <v>290</v>
      </c>
      <c r="N37" s="25">
        <v>290</v>
      </c>
      <c r="O37" s="25">
        <v>290</v>
      </c>
      <c r="P37" s="21"/>
      <c r="Q37" s="16"/>
      <c r="R37" s="24">
        <v>43578</v>
      </c>
      <c r="S37" s="46">
        <v>240</v>
      </c>
      <c r="T37" s="46">
        <v>240</v>
      </c>
      <c r="U37" s="46">
        <v>230</v>
      </c>
      <c r="V37" s="45"/>
      <c r="W37" s="45"/>
      <c r="X37" s="21"/>
      <c r="Y37" s="69">
        <v>43941</v>
      </c>
      <c r="Z37" s="22">
        <v>270</v>
      </c>
      <c r="AA37" s="22"/>
      <c r="AB37" s="22">
        <v>160</v>
      </c>
      <c r="AC37" s="45"/>
      <c r="AD37" s="21"/>
      <c r="AE37" s="16"/>
      <c r="AF37" s="61">
        <v>44308</v>
      </c>
      <c r="AG37" s="62">
        <v>230</v>
      </c>
      <c r="AH37" s="45">
        <v>270</v>
      </c>
      <c r="AI37" s="45">
        <v>240</v>
      </c>
      <c r="AJ37" s="45"/>
      <c r="AK37" s="45">
        <v>240</v>
      </c>
      <c r="AL37" s="63"/>
      <c r="AM37" s="63">
        <v>220</v>
      </c>
      <c r="AN37" s="64">
        <v>220</v>
      </c>
      <c r="AO37" s="53">
        <f>SUM(AG34:AM34)/7</f>
        <v>225.71428571428572</v>
      </c>
      <c r="AP37" s="65">
        <v>195000</v>
      </c>
      <c r="AQ37" s="66">
        <v>210000</v>
      </c>
      <c r="AR37" s="66">
        <v>190000</v>
      </c>
      <c r="AS37" s="66">
        <v>200000</v>
      </c>
      <c r="AT37" s="66">
        <v>65000</v>
      </c>
      <c r="AU37" s="66">
        <v>50000</v>
      </c>
      <c r="AV37" s="67">
        <v>50000</v>
      </c>
      <c r="AW37" s="15">
        <v>27000</v>
      </c>
      <c r="AY37" s="15">
        <v>23900</v>
      </c>
      <c r="AZ37" s="15">
        <v>12000</v>
      </c>
      <c r="BA37" s="15">
        <v>20000</v>
      </c>
    </row>
    <row r="38" spans="1:53" x14ac:dyDescent="0.25">
      <c r="A38" s="16"/>
      <c r="B38" s="57">
        <v>42894</v>
      </c>
      <c r="C38" s="58">
        <v>165</v>
      </c>
      <c r="D38" s="25">
        <v>165</v>
      </c>
      <c r="E38" s="25">
        <v>140</v>
      </c>
      <c r="F38" s="25">
        <v>160</v>
      </c>
      <c r="G38" s="25">
        <v>150</v>
      </c>
      <c r="H38" s="21"/>
      <c r="I38" s="22"/>
      <c r="J38" s="78">
        <v>43220</v>
      </c>
      <c r="K38" s="58">
        <v>282</v>
      </c>
      <c r="L38" s="25">
        <v>290</v>
      </c>
      <c r="M38" s="25">
        <v>270</v>
      </c>
      <c r="N38" s="25">
        <v>280</v>
      </c>
      <c r="O38" s="25">
        <v>280</v>
      </c>
      <c r="P38" s="21"/>
      <c r="Q38" s="16"/>
      <c r="R38" s="24">
        <v>43581</v>
      </c>
      <c r="S38" s="46">
        <v>240</v>
      </c>
      <c r="T38" s="46">
        <v>240</v>
      </c>
      <c r="U38" s="46">
        <v>230</v>
      </c>
      <c r="V38" s="45"/>
      <c r="W38" s="45"/>
      <c r="X38" s="21"/>
      <c r="Y38" s="69">
        <v>43944</v>
      </c>
      <c r="Z38" s="22">
        <v>120</v>
      </c>
      <c r="AA38" s="22"/>
      <c r="AB38" s="22">
        <v>100</v>
      </c>
      <c r="AC38" s="45"/>
      <c r="AD38" s="21"/>
      <c r="AE38" s="16"/>
      <c r="AF38" s="61">
        <v>44312</v>
      </c>
      <c r="AG38" s="62">
        <v>240</v>
      </c>
      <c r="AH38" s="45">
        <v>270</v>
      </c>
      <c r="AI38" s="45">
        <v>210</v>
      </c>
      <c r="AJ38" s="45"/>
      <c r="AK38" s="45">
        <v>250</v>
      </c>
      <c r="AL38" s="63"/>
      <c r="AM38" s="63">
        <v>210</v>
      </c>
      <c r="AN38" s="64">
        <v>250</v>
      </c>
      <c r="AO38" s="53">
        <f>SUM(AG35:AM35)/7</f>
        <v>155.71428571428572</v>
      </c>
      <c r="AP38" s="65">
        <v>180000</v>
      </c>
      <c r="AQ38" s="66">
        <v>225000</v>
      </c>
      <c r="AR38" s="66">
        <v>200000</v>
      </c>
      <c r="AS38" s="66">
        <v>180000</v>
      </c>
      <c r="AT38" s="66">
        <v>72000</v>
      </c>
      <c r="AU38" s="66">
        <v>48000</v>
      </c>
      <c r="AV38" s="67">
        <v>34000</v>
      </c>
      <c r="AW38" s="15">
        <v>28000</v>
      </c>
      <c r="AY38" s="15">
        <v>25000</v>
      </c>
      <c r="AZ38" s="15">
        <v>13000</v>
      </c>
      <c r="BA38" s="15">
        <v>25000</v>
      </c>
    </row>
    <row r="39" spans="1:53" x14ac:dyDescent="0.25">
      <c r="A39" s="16"/>
      <c r="B39" s="57">
        <v>42898</v>
      </c>
      <c r="C39" s="58">
        <v>160</v>
      </c>
      <c r="D39" s="25">
        <v>150</v>
      </c>
      <c r="E39" s="25">
        <v>130</v>
      </c>
      <c r="F39" s="25">
        <v>160</v>
      </c>
      <c r="G39" s="25">
        <v>140</v>
      </c>
      <c r="H39" s="21"/>
      <c r="I39" s="22"/>
      <c r="J39" s="78">
        <v>43223</v>
      </c>
      <c r="K39" s="58">
        <v>282</v>
      </c>
      <c r="L39" s="25">
        <v>290</v>
      </c>
      <c r="M39" s="25">
        <v>270</v>
      </c>
      <c r="N39" s="25">
        <v>280</v>
      </c>
      <c r="O39" s="25">
        <v>280</v>
      </c>
      <c r="P39" s="21"/>
      <c r="Q39" s="16"/>
      <c r="R39" s="24">
        <v>43585</v>
      </c>
      <c r="S39" s="46">
        <v>210</v>
      </c>
      <c r="T39" s="46">
        <v>210</v>
      </c>
      <c r="U39" s="46">
        <v>230</v>
      </c>
      <c r="V39" s="45"/>
      <c r="W39" s="45"/>
      <c r="X39" s="21"/>
      <c r="Y39" s="69">
        <v>43948</v>
      </c>
      <c r="Z39" s="22">
        <v>130</v>
      </c>
      <c r="AA39" s="22"/>
      <c r="AB39" s="22">
        <v>100</v>
      </c>
      <c r="AC39" s="45"/>
      <c r="AD39" s="21"/>
      <c r="AE39" s="16"/>
      <c r="AF39" s="61">
        <v>44315</v>
      </c>
      <c r="AG39" s="62">
        <v>220</v>
      </c>
      <c r="AH39" s="45">
        <v>270</v>
      </c>
      <c r="AI39" s="45">
        <v>220</v>
      </c>
      <c r="AJ39" s="45"/>
      <c r="AK39" s="45">
        <v>240</v>
      </c>
      <c r="AL39" s="63"/>
      <c r="AM39" s="63">
        <v>220</v>
      </c>
      <c r="AN39" s="64">
        <v>220</v>
      </c>
      <c r="AO39" s="53">
        <f>SUM(AG36:AM36)/7</f>
        <v>178.57142857142858</v>
      </c>
      <c r="AP39" s="65">
        <v>220000</v>
      </c>
      <c r="AQ39" s="66">
        <v>202000</v>
      </c>
      <c r="AR39" s="66">
        <v>180000</v>
      </c>
      <c r="AS39" s="66">
        <v>190000</v>
      </c>
      <c r="AT39" s="66">
        <v>68000</v>
      </c>
      <c r="AU39" s="66">
        <v>44000</v>
      </c>
      <c r="AV39" s="67">
        <v>42000</v>
      </c>
      <c r="AW39" s="15">
        <v>26000</v>
      </c>
      <c r="AY39" s="15">
        <v>23000</v>
      </c>
      <c r="AZ39" s="15">
        <v>12000</v>
      </c>
      <c r="BA39" s="15">
        <v>21000</v>
      </c>
    </row>
    <row r="40" spans="1:53" x14ac:dyDescent="0.25">
      <c r="A40" s="16"/>
      <c r="B40" s="57">
        <v>42901</v>
      </c>
      <c r="C40" s="58">
        <v>160</v>
      </c>
      <c r="D40" s="25">
        <v>150</v>
      </c>
      <c r="E40" s="25">
        <v>125</v>
      </c>
      <c r="F40" s="25">
        <v>150</v>
      </c>
      <c r="G40" s="25">
        <v>130</v>
      </c>
      <c r="H40" s="21"/>
      <c r="I40" s="22"/>
      <c r="J40" s="78">
        <v>43227</v>
      </c>
      <c r="K40" s="58">
        <v>282</v>
      </c>
      <c r="L40" s="25">
        <v>290</v>
      </c>
      <c r="M40" s="25">
        <v>240</v>
      </c>
      <c r="N40" s="25">
        <v>270</v>
      </c>
      <c r="O40" s="25">
        <v>270</v>
      </c>
      <c r="P40" s="21"/>
      <c r="Q40" s="16"/>
      <c r="R40" s="24">
        <v>43588</v>
      </c>
      <c r="S40" s="46">
        <v>200</v>
      </c>
      <c r="T40" s="46">
        <v>170</v>
      </c>
      <c r="U40" s="46">
        <v>180</v>
      </c>
      <c r="V40" s="45"/>
      <c r="W40" s="45"/>
      <c r="X40" s="21"/>
      <c r="Y40" s="69">
        <v>43951</v>
      </c>
      <c r="Z40" s="22">
        <v>140</v>
      </c>
      <c r="AA40" s="22"/>
      <c r="AB40" s="22">
        <v>150</v>
      </c>
      <c r="AC40" s="45"/>
      <c r="AD40" s="21"/>
      <c r="AE40" s="16"/>
      <c r="AF40" s="61">
        <v>44319</v>
      </c>
      <c r="AG40" s="62">
        <v>230</v>
      </c>
      <c r="AH40" s="79">
        <v>300</v>
      </c>
      <c r="AI40" s="45">
        <v>220</v>
      </c>
      <c r="AJ40" s="45" t="s">
        <v>30</v>
      </c>
      <c r="AK40" s="45">
        <v>240</v>
      </c>
      <c r="AL40" s="63"/>
      <c r="AM40" s="63">
        <v>220</v>
      </c>
      <c r="AN40" s="64">
        <v>225</v>
      </c>
      <c r="AO40" s="53">
        <f>SUM(AG37:AM37)/7</f>
        <v>171.42857142857142</v>
      </c>
      <c r="AP40" s="65">
        <v>205000</v>
      </c>
      <c r="AQ40" s="66">
        <v>280000</v>
      </c>
      <c r="AR40" s="66">
        <v>170000</v>
      </c>
      <c r="AS40" s="66">
        <v>186000</v>
      </c>
      <c r="AT40" s="66">
        <v>75000</v>
      </c>
      <c r="AU40" s="66">
        <v>36000</v>
      </c>
      <c r="AV40" s="67">
        <v>50000</v>
      </c>
      <c r="AW40" s="15">
        <v>28000</v>
      </c>
      <c r="AY40" s="15">
        <v>25600</v>
      </c>
      <c r="AZ40" s="15">
        <v>15800</v>
      </c>
      <c r="BA40" s="15">
        <v>30000</v>
      </c>
    </row>
    <row r="41" spans="1:53" x14ac:dyDescent="0.25">
      <c r="A41" s="16"/>
      <c r="B41" s="57">
        <v>42905</v>
      </c>
      <c r="C41" s="58">
        <v>150</v>
      </c>
      <c r="D41" s="25">
        <v>150</v>
      </c>
      <c r="E41" s="25">
        <v>125</v>
      </c>
      <c r="F41" s="25">
        <v>140</v>
      </c>
      <c r="G41" s="25">
        <v>125</v>
      </c>
      <c r="H41" s="21"/>
      <c r="I41" s="22"/>
      <c r="J41" s="78">
        <v>43230</v>
      </c>
      <c r="K41" s="58">
        <v>232</v>
      </c>
      <c r="L41" s="25">
        <v>240</v>
      </c>
      <c r="M41" s="25">
        <v>210</v>
      </c>
      <c r="N41" s="25">
        <v>210</v>
      </c>
      <c r="O41" s="25">
        <v>230</v>
      </c>
      <c r="P41" s="21"/>
      <c r="Q41" s="16"/>
      <c r="R41" s="24">
        <v>43592</v>
      </c>
      <c r="S41" s="46">
        <v>150</v>
      </c>
      <c r="T41" s="46">
        <v>150</v>
      </c>
      <c r="U41" s="46">
        <v>150</v>
      </c>
      <c r="V41" s="45"/>
      <c r="W41" s="45"/>
      <c r="X41" s="21"/>
      <c r="Y41" s="69">
        <v>43955</v>
      </c>
      <c r="Z41" s="22">
        <v>160</v>
      </c>
      <c r="AA41" s="22"/>
      <c r="AB41" s="22">
        <v>180</v>
      </c>
      <c r="AC41" s="45">
        <v>180</v>
      </c>
      <c r="AD41" s="21"/>
      <c r="AE41" s="16"/>
      <c r="AF41" s="61">
        <v>44322</v>
      </c>
      <c r="AG41" s="62">
        <v>240</v>
      </c>
      <c r="AH41" s="45">
        <v>320</v>
      </c>
      <c r="AI41" s="45">
        <v>220</v>
      </c>
      <c r="AJ41" s="45" t="s">
        <v>30</v>
      </c>
      <c r="AK41" s="45">
        <v>270</v>
      </c>
      <c r="AL41" s="63"/>
      <c r="AM41" s="63">
        <v>225</v>
      </c>
      <c r="AN41" s="64" t="s">
        <v>30</v>
      </c>
      <c r="AO41" s="53">
        <f>SUM(AG38:AM38)/7</f>
        <v>168.57142857142858</v>
      </c>
      <c r="AP41" s="65">
        <v>185000</v>
      </c>
      <c r="AQ41" s="66">
        <v>265000</v>
      </c>
      <c r="AR41" s="66">
        <v>195000</v>
      </c>
      <c r="AS41" s="66">
        <v>200000</v>
      </c>
      <c r="AT41" s="66">
        <v>80000</v>
      </c>
      <c r="AU41" s="66">
        <v>42000</v>
      </c>
      <c r="AV41" s="67">
        <v>38000</v>
      </c>
      <c r="AW41" s="15">
        <v>30000</v>
      </c>
      <c r="AY41" s="15">
        <v>26400</v>
      </c>
      <c r="AZ41" s="15">
        <v>17300</v>
      </c>
      <c r="BA41" s="15">
        <v>33000</v>
      </c>
    </row>
    <row r="42" spans="1:53" x14ac:dyDescent="0.25">
      <c r="A42" s="16"/>
      <c r="B42" s="57">
        <v>42908</v>
      </c>
      <c r="C42" s="58">
        <v>150</v>
      </c>
      <c r="D42" s="25">
        <v>150</v>
      </c>
      <c r="E42" s="25">
        <v>120</v>
      </c>
      <c r="F42" s="25">
        <v>125</v>
      </c>
      <c r="G42" s="25">
        <v>130</v>
      </c>
      <c r="H42" s="21"/>
      <c r="I42" s="22"/>
      <c r="J42" s="78">
        <v>43234</v>
      </c>
      <c r="K42" s="58">
        <v>212</v>
      </c>
      <c r="L42" s="25">
        <v>220</v>
      </c>
      <c r="M42" s="25">
        <v>190</v>
      </c>
      <c r="N42" s="25">
        <v>210</v>
      </c>
      <c r="O42" s="25">
        <v>210</v>
      </c>
      <c r="P42" s="21"/>
      <c r="Q42" s="16"/>
      <c r="R42" s="24">
        <v>43595</v>
      </c>
      <c r="S42" s="46">
        <v>130</v>
      </c>
      <c r="T42" s="46">
        <v>140</v>
      </c>
      <c r="U42" s="46">
        <v>150</v>
      </c>
      <c r="V42" s="45"/>
      <c r="W42" s="45"/>
      <c r="X42" s="21"/>
      <c r="Y42" s="69">
        <v>43958</v>
      </c>
      <c r="Z42" s="22">
        <v>170</v>
      </c>
      <c r="AA42" s="22"/>
      <c r="AB42" s="22">
        <v>130</v>
      </c>
      <c r="AC42" s="45">
        <v>150</v>
      </c>
      <c r="AD42" s="21"/>
      <c r="AE42" s="16"/>
      <c r="AF42" s="61">
        <v>44326</v>
      </c>
      <c r="AG42" s="62">
        <v>230</v>
      </c>
      <c r="AH42" s="45">
        <v>340</v>
      </c>
      <c r="AI42" s="45">
        <v>230</v>
      </c>
      <c r="AJ42" s="45" t="s">
        <v>30</v>
      </c>
      <c r="AK42" s="45">
        <v>250</v>
      </c>
      <c r="AL42" s="63"/>
      <c r="AM42" s="63">
        <v>230</v>
      </c>
      <c r="AN42" s="64" t="s">
        <v>30</v>
      </c>
      <c r="AO42" s="53">
        <f>SUM(AG39:AM39)/7</f>
        <v>167.14285714285714</v>
      </c>
      <c r="AP42" s="65">
        <v>200000</v>
      </c>
      <c r="AQ42" s="66">
        <v>195000</v>
      </c>
      <c r="AR42" s="66">
        <v>186000</v>
      </c>
      <c r="AS42" s="66">
        <v>190000</v>
      </c>
      <c r="AT42" s="66">
        <v>65000</v>
      </c>
      <c r="AU42" s="66">
        <v>53000</v>
      </c>
      <c r="AV42" s="67">
        <v>32000</v>
      </c>
      <c r="AW42" s="15">
        <v>26000</v>
      </c>
      <c r="AY42" s="15">
        <v>25000</v>
      </c>
      <c r="AZ42" s="15">
        <v>19000</v>
      </c>
      <c r="BA42" s="15">
        <v>30000</v>
      </c>
    </row>
    <row r="43" spans="1:53" x14ac:dyDescent="0.25">
      <c r="A43" s="16"/>
      <c r="B43" s="57">
        <v>42912</v>
      </c>
      <c r="C43" s="58">
        <v>150</v>
      </c>
      <c r="D43" s="25">
        <v>150</v>
      </c>
      <c r="E43" s="25">
        <v>130</v>
      </c>
      <c r="F43" s="25">
        <v>125</v>
      </c>
      <c r="G43" s="25">
        <v>130</v>
      </c>
      <c r="H43" s="21"/>
      <c r="I43" s="22"/>
      <c r="J43" s="78">
        <v>43237</v>
      </c>
      <c r="K43" s="58">
        <v>182</v>
      </c>
      <c r="L43" s="25">
        <v>190</v>
      </c>
      <c r="M43" s="25">
        <v>170</v>
      </c>
      <c r="N43" s="25">
        <v>180</v>
      </c>
      <c r="O43" s="25">
        <v>180</v>
      </c>
      <c r="P43" s="21"/>
      <c r="Q43" s="16"/>
      <c r="R43" s="24">
        <v>43599</v>
      </c>
      <c r="S43" s="46">
        <v>160</v>
      </c>
      <c r="T43" s="46">
        <v>140</v>
      </c>
      <c r="U43" s="46">
        <v>170</v>
      </c>
      <c r="V43" s="45"/>
      <c r="W43" s="45"/>
      <c r="X43" s="21"/>
      <c r="Y43" s="69">
        <v>43962</v>
      </c>
      <c r="Z43" s="22">
        <v>150</v>
      </c>
      <c r="AA43" s="22"/>
      <c r="AB43" s="22">
        <v>150</v>
      </c>
      <c r="AC43" s="45">
        <v>170</v>
      </c>
      <c r="AD43" s="21"/>
      <c r="AE43" s="16"/>
      <c r="AF43" s="61">
        <v>44329</v>
      </c>
      <c r="AG43" s="62">
        <v>240</v>
      </c>
      <c r="AH43" s="45">
        <v>340</v>
      </c>
      <c r="AI43" s="45">
        <v>250</v>
      </c>
      <c r="AJ43" s="45" t="s">
        <v>30</v>
      </c>
      <c r="AK43" s="45">
        <v>260</v>
      </c>
      <c r="AL43" s="63"/>
      <c r="AM43" s="63">
        <v>240</v>
      </c>
      <c r="AN43" s="64">
        <v>240</v>
      </c>
      <c r="AO43" s="53">
        <f>SUM(AG40:AM40)/7</f>
        <v>172.85714285714286</v>
      </c>
      <c r="AP43" s="65">
        <v>190000</v>
      </c>
      <c r="AQ43" s="66">
        <v>240000</v>
      </c>
      <c r="AR43" s="66">
        <v>200000</v>
      </c>
      <c r="AS43" s="66">
        <v>180000</v>
      </c>
      <c r="AT43" s="66">
        <v>70000</v>
      </c>
      <c r="AU43" s="66">
        <v>30000</v>
      </c>
      <c r="AV43" s="67">
        <v>35000</v>
      </c>
      <c r="AW43" s="15">
        <v>30000</v>
      </c>
      <c r="AY43" s="15">
        <v>26400</v>
      </c>
      <c r="AZ43" s="15">
        <v>17300</v>
      </c>
      <c r="BA43" s="15">
        <v>33000</v>
      </c>
    </row>
    <row r="44" spans="1:53" x14ac:dyDescent="0.25">
      <c r="A44" s="16"/>
      <c r="B44" s="57">
        <v>42915</v>
      </c>
      <c r="C44" s="58">
        <v>150</v>
      </c>
      <c r="D44" s="25">
        <v>150</v>
      </c>
      <c r="E44" s="25">
        <v>120</v>
      </c>
      <c r="F44" s="25">
        <v>130</v>
      </c>
      <c r="G44" s="25">
        <v>130</v>
      </c>
      <c r="H44" s="21"/>
      <c r="I44" s="22"/>
      <c r="J44" s="78">
        <v>43241</v>
      </c>
      <c r="K44" s="58">
        <v>182</v>
      </c>
      <c r="L44" s="25">
        <v>190</v>
      </c>
      <c r="M44" s="25">
        <v>170</v>
      </c>
      <c r="N44" s="25">
        <v>190</v>
      </c>
      <c r="O44" s="25">
        <v>190</v>
      </c>
      <c r="P44" s="21"/>
      <c r="Q44" s="16"/>
      <c r="R44" s="24">
        <v>43602</v>
      </c>
      <c r="S44" s="46">
        <v>160</v>
      </c>
      <c r="T44" s="46">
        <v>140</v>
      </c>
      <c r="U44" s="46">
        <v>170</v>
      </c>
      <c r="V44" s="45"/>
      <c r="W44" s="45"/>
      <c r="X44" s="21"/>
      <c r="Y44" s="69">
        <v>43965</v>
      </c>
      <c r="Z44" s="22">
        <v>150</v>
      </c>
      <c r="AA44" s="22"/>
      <c r="AB44" s="22">
        <v>150</v>
      </c>
      <c r="AC44" s="45">
        <v>170</v>
      </c>
      <c r="AD44" s="21"/>
      <c r="AE44" s="16"/>
      <c r="AF44" s="61">
        <v>44333</v>
      </c>
      <c r="AG44" s="62">
        <v>270</v>
      </c>
      <c r="AH44" s="45">
        <v>350</v>
      </c>
      <c r="AI44" s="45">
        <v>280</v>
      </c>
      <c r="AJ44" s="45" t="s">
        <v>30</v>
      </c>
      <c r="AK44" s="45">
        <v>330</v>
      </c>
      <c r="AL44" s="63"/>
      <c r="AM44" s="63">
        <v>270</v>
      </c>
      <c r="AN44" s="64">
        <v>270</v>
      </c>
      <c r="AO44" s="53">
        <f>SUM(AG41:AM41)/7</f>
        <v>182.14285714285714</v>
      </c>
      <c r="AP44" s="65">
        <v>190000</v>
      </c>
      <c r="AQ44" s="66">
        <v>300000</v>
      </c>
      <c r="AR44" s="66">
        <v>190000</v>
      </c>
      <c r="AS44" s="66">
        <v>195000</v>
      </c>
      <c r="AT44" s="66">
        <v>75000</v>
      </c>
      <c r="AU44" s="66">
        <v>51000</v>
      </c>
      <c r="AV44" s="73">
        <v>47000</v>
      </c>
      <c r="AW44" s="15">
        <v>28500</v>
      </c>
      <c r="AY44" s="15">
        <v>21000</v>
      </c>
      <c r="AZ44" s="15">
        <v>14000</v>
      </c>
      <c r="BA44" s="15">
        <v>25000</v>
      </c>
    </row>
    <row r="45" spans="1:53" x14ac:dyDescent="0.25">
      <c r="A45" s="16"/>
      <c r="B45" s="57">
        <v>42919</v>
      </c>
      <c r="C45" s="58">
        <v>140</v>
      </c>
      <c r="D45" s="25">
        <v>140</v>
      </c>
      <c r="E45" s="25">
        <v>100</v>
      </c>
      <c r="F45" s="25">
        <v>100</v>
      </c>
      <c r="G45" s="25">
        <v>105</v>
      </c>
      <c r="H45" s="21"/>
      <c r="I45" s="22"/>
      <c r="J45" s="78">
        <v>43244</v>
      </c>
      <c r="K45" s="58">
        <v>197</v>
      </c>
      <c r="L45" s="25">
        <v>200</v>
      </c>
      <c r="M45" s="25">
        <v>180</v>
      </c>
      <c r="N45" s="25">
        <v>195</v>
      </c>
      <c r="O45" s="25">
        <v>190</v>
      </c>
      <c r="P45" s="21"/>
      <c r="Q45" s="16"/>
      <c r="R45" s="24">
        <v>43606</v>
      </c>
      <c r="S45" s="46">
        <v>160</v>
      </c>
      <c r="T45" s="46">
        <v>150</v>
      </c>
      <c r="U45" s="46">
        <v>170</v>
      </c>
      <c r="V45" s="45"/>
      <c r="W45" s="45"/>
      <c r="X45" s="21"/>
      <c r="Y45" s="69">
        <v>43969</v>
      </c>
      <c r="Z45" s="22">
        <v>200</v>
      </c>
      <c r="AA45" s="22"/>
      <c r="AB45" s="22">
        <v>190</v>
      </c>
      <c r="AC45" s="45">
        <v>210</v>
      </c>
      <c r="AD45" s="21"/>
      <c r="AE45" s="16"/>
      <c r="AF45" s="61">
        <v>44336</v>
      </c>
      <c r="AG45" s="62">
        <v>320</v>
      </c>
      <c r="AH45" s="45">
        <v>380</v>
      </c>
      <c r="AI45" s="45">
        <v>340</v>
      </c>
      <c r="AJ45" s="45" t="s">
        <v>30</v>
      </c>
      <c r="AK45" s="45">
        <v>350</v>
      </c>
      <c r="AL45" s="63"/>
      <c r="AM45" s="63">
        <v>320</v>
      </c>
      <c r="AN45" s="64">
        <v>310</v>
      </c>
      <c r="AO45" s="53">
        <f>SUM(AG42:AM42)/7</f>
        <v>182.85714285714286</v>
      </c>
      <c r="AP45" s="65">
        <v>150000</v>
      </c>
      <c r="AQ45" s="66">
        <v>195650</v>
      </c>
      <c r="AR45" s="66">
        <v>180000</v>
      </c>
      <c r="AS45" s="66">
        <v>180000</v>
      </c>
      <c r="AT45" s="66">
        <v>75000</v>
      </c>
      <c r="AU45" s="66">
        <v>42000</v>
      </c>
      <c r="AV45" s="67">
        <v>53000</v>
      </c>
      <c r="AW45" s="15">
        <v>26000</v>
      </c>
      <c r="AY45" s="15">
        <v>25000</v>
      </c>
      <c r="AZ45" s="15">
        <v>19000</v>
      </c>
      <c r="BA45" s="15">
        <v>30000</v>
      </c>
    </row>
    <row r="46" spans="1:53" x14ac:dyDescent="0.25">
      <c r="A46" s="16"/>
      <c r="B46" s="57">
        <v>42922</v>
      </c>
      <c r="C46" s="58">
        <v>140</v>
      </c>
      <c r="D46" s="25">
        <v>140</v>
      </c>
      <c r="E46" s="25">
        <v>100</v>
      </c>
      <c r="F46" s="25">
        <v>80</v>
      </c>
      <c r="G46" s="25">
        <v>80</v>
      </c>
      <c r="H46" s="21"/>
      <c r="I46" s="22"/>
      <c r="J46" s="78">
        <v>43248</v>
      </c>
      <c r="K46" s="58">
        <v>220</v>
      </c>
      <c r="L46" s="25">
        <v>220</v>
      </c>
      <c r="M46" s="25">
        <v>200</v>
      </c>
      <c r="N46" s="25">
        <v>220</v>
      </c>
      <c r="O46" s="25">
        <v>220</v>
      </c>
      <c r="P46" s="21"/>
      <c r="Q46" s="16"/>
      <c r="R46" s="24">
        <v>43609</v>
      </c>
      <c r="S46" s="46">
        <v>170</v>
      </c>
      <c r="T46" s="46">
        <v>170</v>
      </c>
      <c r="U46" s="46">
        <v>150</v>
      </c>
      <c r="V46" s="45"/>
      <c r="W46" s="45"/>
      <c r="X46" s="21"/>
      <c r="Y46" s="69">
        <v>43972</v>
      </c>
      <c r="Z46" s="22">
        <v>220</v>
      </c>
      <c r="AA46" s="22"/>
      <c r="AB46" s="22">
        <v>220</v>
      </c>
      <c r="AC46" s="45">
        <v>220</v>
      </c>
      <c r="AD46" s="21"/>
      <c r="AE46" s="16"/>
      <c r="AF46" s="61">
        <v>44340</v>
      </c>
      <c r="AG46" s="62">
        <v>350</v>
      </c>
      <c r="AH46" s="45">
        <v>420</v>
      </c>
      <c r="AI46" s="45">
        <v>350</v>
      </c>
      <c r="AJ46" s="45" t="s">
        <v>30</v>
      </c>
      <c r="AK46" s="45">
        <v>360</v>
      </c>
      <c r="AL46" s="63"/>
      <c r="AM46" s="63">
        <v>340</v>
      </c>
      <c r="AN46" s="64">
        <v>360</v>
      </c>
      <c r="AO46" s="53">
        <f>SUM(AG43:AM43)/7</f>
        <v>190</v>
      </c>
      <c r="AP46" s="65">
        <v>180000</v>
      </c>
      <c r="AQ46" s="66">
        <v>180000</v>
      </c>
      <c r="AR46" s="66">
        <v>200000</v>
      </c>
      <c r="AS46" s="66">
        <v>200000</v>
      </c>
      <c r="AT46" s="66">
        <v>80000</v>
      </c>
      <c r="AU46" s="66">
        <v>52000</v>
      </c>
      <c r="AV46" s="67">
        <v>30000</v>
      </c>
      <c r="AW46" s="15">
        <v>30000</v>
      </c>
      <c r="AY46" s="15">
        <v>26400</v>
      </c>
      <c r="AZ46" s="15">
        <v>17300</v>
      </c>
      <c r="BA46" s="15">
        <v>33000</v>
      </c>
    </row>
    <row r="47" spans="1:53" x14ac:dyDescent="0.25">
      <c r="A47" s="16"/>
      <c r="B47" s="57">
        <v>42926</v>
      </c>
      <c r="C47" s="58">
        <v>140</v>
      </c>
      <c r="D47" s="25">
        <v>140</v>
      </c>
      <c r="E47" s="25">
        <v>100</v>
      </c>
      <c r="F47" s="25">
        <v>80</v>
      </c>
      <c r="G47" s="25">
        <v>80</v>
      </c>
      <c r="H47" s="21"/>
      <c r="I47" s="22"/>
      <c r="J47" s="78">
        <v>43251</v>
      </c>
      <c r="K47" s="58">
        <v>207</v>
      </c>
      <c r="L47" s="25">
        <v>210</v>
      </c>
      <c r="M47" s="25">
        <v>195</v>
      </c>
      <c r="N47" s="25">
        <v>195</v>
      </c>
      <c r="O47" s="25">
        <v>195</v>
      </c>
      <c r="P47" s="21"/>
      <c r="Q47" s="16"/>
      <c r="R47" s="24">
        <v>43613</v>
      </c>
      <c r="S47" s="46">
        <v>160</v>
      </c>
      <c r="T47" s="46">
        <v>140</v>
      </c>
      <c r="U47" s="46">
        <v>140</v>
      </c>
      <c r="V47" s="45"/>
      <c r="W47" s="45"/>
      <c r="X47" s="21"/>
      <c r="Y47" s="69">
        <v>43976</v>
      </c>
      <c r="Z47" s="22">
        <v>230</v>
      </c>
      <c r="AA47" s="22"/>
      <c r="AB47" s="22">
        <v>240</v>
      </c>
      <c r="AC47" s="45">
        <v>250</v>
      </c>
      <c r="AD47" s="21"/>
      <c r="AE47" s="16"/>
      <c r="AF47" s="61">
        <v>44343</v>
      </c>
      <c r="AG47" s="62">
        <v>340</v>
      </c>
      <c r="AH47" s="45">
        <v>400</v>
      </c>
      <c r="AI47" s="45">
        <v>340</v>
      </c>
      <c r="AJ47" s="45" t="s">
        <v>30</v>
      </c>
      <c r="AK47" s="45">
        <v>360</v>
      </c>
      <c r="AL47" s="63"/>
      <c r="AM47" s="63">
        <v>330</v>
      </c>
      <c r="AN47" s="64">
        <v>380</v>
      </c>
      <c r="AO47" s="53">
        <f>SUM(AG44:AM44)/7</f>
        <v>214.28571428571428</v>
      </c>
      <c r="AP47" s="65">
        <v>180000</v>
      </c>
      <c r="AQ47" s="66">
        <v>230000</v>
      </c>
      <c r="AR47" s="45">
        <v>175900</v>
      </c>
      <c r="AS47" s="45">
        <v>190000</v>
      </c>
      <c r="AT47" s="45">
        <v>49000</v>
      </c>
      <c r="AU47" s="45">
        <v>52000</v>
      </c>
      <c r="AV47" s="73">
        <v>45000</v>
      </c>
      <c r="AW47" s="80">
        <v>28300</v>
      </c>
      <c r="AY47" s="22">
        <v>25200</v>
      </c>
      <c r="AZ47" s="22">
        <v>18200</v>
      </c>
      <c r="BA47" s="22">
        <v>30400</v>
      </c>
    </row>
    <row r="48" spans="1:53" x14ac:dyDescent="0.25">
      <c r="A48" s="16"/>
      <c r="B48" s="57">
        <v>42929</v>
      </c>
      <c r="C48" s="58">
        <v>140</v>
      </c>
      <c r="D48" s="25">
        <v>140</v>
      </c>
      <c r="E48" s="25">
        <v>100</v>
      </c>
      <c r="F48" s="25">
        <v>80</v>
      </c>
      <c r="G48" s="25">
        <v>80</v>
      </c>
      <c r="H48" s="21"/>
      <c r="I48" s="22"/>
      <c r="J48" s="78">
        <v>43255</v>
      </c>
      <c r="K48" s="58">
        <v>207</v>
      </c>
      <c r="L48" s="25">
        <v>210</v>
      </c>
      <c r="M48" s="25">
        <v>195</v>
      </c>
      <c r="N48" s="25">
        <v>195</v>
      </c>
      <c r="O48" s="25">
        <v>195</v>
      </c>
      <c r="P48" s="21"/>
      <c r="Q48" s="16"/>
      <c r="R48" s="24">
        <v>43616</v>
      </c>
      <c r="S48" s="46">
        <v>180</v>
      </c>
      <c r="T48" s="46">
        <v>130</v>
      </c>
      <c r="U48" s="46">
        <v>140</v>
      </c>
      <c r="V48" s="45"/>
      <c r="W48" s="45"/>
      <c r="X48" s="21"/>
      <c r="Y48" s="69">
        <v>43979</v>
      </c>
      <c r="Z48" s="22">
        <v>270</v>
      </c>
      <c r="AA48" s="22"/>
      <c r="AB48" s="22">
        <v>300</v>
      </c>
      <c r="AC48" s="45">
        <v>300</v>
      </c>
      <c r="AD48" s="21"/>
      <c r="AE48" s="16"/>
      <c r="AF48" s="61">
        <v>44347</v>
      </c>
      <c r="AG48" s="62">
        <v>370</v>
      </c>
      <c r="AH48" s="45">
        <v>360</v>
      </c>
      <c r="AI48" s="45">
        <v>300</v>
      </c>
      <c r="AJ48" s="45" t="s">
        <v>30</v>
      </c>
      <c r="AK48" s="45">
        <v>300</v>
      </c>
      <c r="AL48" s="63"/>
      <c r="AM48" s="63">
        <v>250</v>
      </c>
      <c r="AN48" s="64">
        <v>300</v>
      </c>
      <c r="AO48" s="53">
        <f>SUM(AG45:AM45)/7</f>
        <v>244.28571428571428</v>
      </c>
      <c r="AP48" s="65">
        <v>175500</v>
      </c>
      <c r="AQ48" s="45">
        <v>234500</v>
      </c>
      <c r="AR48" s="45">
        <v>160000</v>
      </c>
      <c r="AS48" s="45">
        <v>175000</v>
      </c>
      <c r="AT48" s="45">
        <v>61000</v>
      </c>
      <c r="AU48" s="45">
        <v>45700</v>
      </c>
      <c r="AV48" s="73">
        <v>45800</v>
      </c>
      <c r="AW48" s="15">
        <v>27000</v>
      </c>
      <c r="AY48" s="15">
        <v>26000</v>
      </c>
      <c r="AZ48" s="15">
        <v>19000</v>
      </c>
      <c r="BA48" s="15">
        <v>30000</v>
      </c>
    </row>
    <row r="49" spans="1:53" x14ac:dyDescent="0.25">
      <c r="A49" s="16"/>
      <c r="B49" s="57">
        <v>42933</v>
      </c>
      <c r="C49" s="58">
        <v>140</v>
      </c>
      <c r="D49" s="25">
        <v>140</v>
      </c>
      <c r="E49" s="25">
        <v>100</v>
      </c>
      <c r="F49" s="25">
        <v>80</v>
      </c>
      <c r="G49" s="25">
        <v>80</v>
      </c>
      <c r="H49" s="21"/>
      <c r="I49" s="22"/>
      <c r="J49" s="78">
        <v>43258</v>
      </c>
      <c r="K49" s="58">
        <v>210</v>
      </c>
      <c r="L49" s="25">
        <v>210</v>
      </c>
      <c r="M49" s="25">
        <v>205</v>
      </c>
      <c r="N49" s="25">
        <v>205</v>
      </c>
      <c r="O49" s="25">
        <v>205</v>
      </c>
      <c r="P49" s="21"/>
      <c r="Q49" s="16"/>
      <c r="R49" s="24">
        <v>43620</v>
      </c>
      <c r="S49" s="46">
        <v>160</v>
      </c>
      <c r="T49" s="46">
        <v>140</v>
      </c>
      <c r="U49" s="46">
        <v>150</v>
      </c>
      <c r="V49" s="45"/>
      <c r="W49" s="45"/>
      <c r="X49" s="21"/>
      <c r="Y49" s="69">
        <v>43983</v>
      </c>
      <c r="Z49" s="22">
        <v>330</v>
      </c>
      <c r="AA49" s="22"/>
      <c r="AB49" s="22">
        <v>300</v>
      </c>
      <c r="AC49" s="45">
        <v>305</v>
      </c>
      <c r="AD49" s="21"/>
      <c r="AE49" s="16"/>
      <c r="AF49" s="61">
        <v>44350</v>
      </c>
      <c r="AG49" s="62">
        <v>370</v>
      </c>
      <c r="AH49" s="45">
        <v>380</v>
      </c>
      <c r="AI49" s="45">
        <v>330</v>
      </c>
      <c r="AJ49" s="45" t="s">
        <v>30</v>
      </c>
      <c r="AK49" s="45">
        <v>350</v>
      </c>
      <c r="AL49" s="63">
        <v>300</v>
      </c>
      <c r="AM49" s="63">
        <v>320</v>
      </c>
      <c r="AN49" s="64">
        <v>300</v>
      </c>
      <c r="AO49" s="53">
        <f>SUM(AG46:AM46)/7</f>
        <v>260</v>
      </c>
      <c r="AP49" s="75">
        <v>195000</v>
      </c>
      <c r="AQ49" s="45">
        <v>250000</v>
      </c>
      <c r="AR49" s="45">
        <v>175000</v>
      </c>
      <c r="AS49" s="45">
        <v>180000</v>
      </c>
      <c r="AT49" s="45">
        <v>57000</v>
      </c>
      <c r="AU49" s="45">
        <v>37000</v>
      </c>
      <c r="AV49" s="73">
        <v>50500</v>
      </c>
      <c r="AW49" s="15">
        <v>31000</v>
      </c>
      <c r="AY49" s="15">
        <v>25400</v>
      </c>
      <c r="AZ49" s="15">
        <v>17300</v>
      </c>
      <c r="BA49" s="15">
        <v>33000</v>
      </c>
    </row>
    <row r="50" spans="1:53" x14ac:dyDescent="0.25">
      <c r="A50" s="16"/>
      <c r="B50" s="57">
        <v>42936</v>
      </c>
      <c r="C50" s="58">
        <v>140</v>
      </c>
      <c r="D50" s="25">
        <v>140</v>
      </c>
      <c r="E50" s="25">
        <v>100</v>
      </c>
      <c r="F50" s="25">
        <v>80</v>
      </c>
      <c r="G50" s="25">
        <v>80</v>
      </c>
      <c r="H50" s="21"/>
      <c r="I50" s="22"/>
      <c r="J50" s="78">
        <v>43262</v>
      </c>
      <c r="K50" s="58">
        <v>215</v>
      </c>
      <c r="L50" s="25">
        <v>220</v>
      </c>
      <c r="M50" s="25">
        <v>215</v>
      </c>
      <c r="N50" s="25">
        <v>215</v>
      </c>
      <c r="O50" s="25">
        <v>215</v>
      </c>
      <c r="P50" s="21"/>
      <c r="Q50" s="16"/>
      <c r="R50" s="24">
        <v>43623</v>
      </c>
      <c r="S50" s="46">
        <v>170</v>
      </c>
      <c r="T50" s="46">
        <v>170</v>
      </c>
      <c r="U50" s="46">
        <v>170</v>
      </c>
      <c r="V50" s="45"/>
      <c r="W50" s="45"/>
      <c r="X50" s="21"/>
      <c r="Y50" s="69">
        <v>43986</v>
      </c>
      <c r="Z50" s="22">
        <v>330</v>
      </c>
      <c r="AA50" s="22"/>
      <c r="AB50" s="22">
        <v>320</v>
      </c>
      <c r="AC50" s="45">
        <v>330</v>
      </c>
      <c r="AD50" s="21"/>
      <c r="AE50" s="16"/>
      <c r="AF50" s="61">
        <v>44354</v>
      </c>
      <c r="AG50" s="62">
        <v>350</v>
      </c>
      <c r="AH50" s="45">
        <v>390</v>
      </c>
      <c r="AI50" s="45">
        <v>330</v>
      </c>
      <c r="AJ50" s="45" t="s">
        <v>30</v>
      </c>
      <c r="AK50" s="45">
        <v>360</v>
      </c>
      <c r="AL50" s="63">
        <v>320</v>
      </c>
      <c r="AM50" s="63">
        <v>340</v>
      </c>
      <c r="AN50" s="64">
        <v>350</v>
      </c>
      <c r="AO50" s="53">
        <f>SUM(AG47:AM47)/7</f>
        <v>252.85714285714286</v>
      </c>
      <c r="AP50" s="65">
        <v>200000</v>
      </c>
      <c r="AQ50" s="66">
        <v>270000</v>
      </c>
      <c r="AR50" s="66">
        <v>182000</v>
      </c>
      <c r="AS50" s="66">
        <v>200000</v>
      </c>
      <c r="AT50" s="66">
        <v>60000</v>
      </c>
      <c r="AU50" s="66">
        <v>30000</v>
      </c>
      <c r="AV50" s="73">
        <v>43000</v>
      </c>
      <c r="AW50" s="15">
        <v>28500</v>
      </c>
      <c r="AY50" s="15">
        <v>21000</v>
      </c>
      <c r="AZ50" s="15">
        <v>14000</v>
      </c>
      <c r="BA50" s="15">
        <v>25000</v>
      </c>
    </row>
    <row r="51" spans="1:53" x14ac:dyDescent="0.25">
      <c r="A51" s="16"/>
      <c r="B51" s="57">
        <v>42940</v>
      </c>
      <c r="C51" s="58">
        <v>130</v>
      </c>
      <c r="D51" s="25">
        <v>130</v>
      </c>
      <c r="E51" s="25">
        <v>90</v>
      </c>
      <c r="F51" s="25">
        <v>70</v>
      </c>
      <c r="G51" s="25">
        <v>60</v>
      </c>
      <c r="H51" s="21"/>
      <c r="I51" s="22"/>
      <c r="J51" s="78">
        <v>43265</v>
      </c>
      <c r="K51" s="58">
        <v>220</v>
      </c>
      <c r="L51" s="25">
        <v>225</v>
      </c>
      <c r="M51" s="25">
        <v>220</v>
      </c>
      <c r="N51" s="25">
        <v>220</v>
      </c>
      <c r="O51" s="25">
        <v>220</v>
      </c>
      <c r="P51" s="21"/>
      <c r="Q51" s="16"/>
      <c r="R51" s="24">
        <v>43627</v>
      </c>
      <c r="S51" s="45"/>
      <c r="T51" s="46">
        <v>240</v>
      </c>
      <c r="U51" s="25"/>
      <c r="V51" s="45"/>
      <c r="W51" s="45"/>
      <c r="X51" s="21"/>
      <c r="Y51" s="69">
        <v>43990</v>
      </c>
      <c r="Z51" s="22">
        <v>330</v>
      </c>
      <c r="AA51" s="22"/>
      <c r="AB51" s="22">
        <v>320</v>
      </c>
      <c r="AC51" s="45">
        <v>315</v>
      </c>
      <c r="AD51" s="21"/>
      <c r="AE51" s="16"/>
      <c r="AF51" s="61">
        <v>44357</v>
      </c>
      <c r="AG51" s="62">
        <v>350</v>
      </c>
      <c r="AH51" s="45">
        <v>410</v>
      </c>
      <c r="AI51" s="45">
        <v>350</v>
      </c>
      <c r="AJ51" s="45" t="s">
        <v>30</v>
      </c>
      <c r="AK51" s="45">
        <v>360</v>
      </c>
      <c r="AL51" s="63">
        <v>340</v>
      </c>
      <c r="AM51" s="63">
        <v>340</v>
      </c>
      <c r="AN51" s="64">
        <v>350</v>
      </c>
      <c r="AO51" s="53">
        <f>SUM(AG48:AM48)/7</f>
        <v>225.71428571428572</v>
      </c>
      <c r="AP51" s="81">
        <v>178000</v>
      </c>
      <c r="AQ51" s="81">
        <v>180000</v>
      </c>
      <c r="AR51" s="15">
        <v>167000</v>
      </c>
      <c r="AS51" s="15">
        <v>198000</v>
      </c>
      <c r="AT51" s="15">
        <v>70000</v>
      </c>
      <c r="AU51" s="15">
        <v>45000</v>
      </c>
      <c r="AV51" s="15">
        <v>39000</v>
      </c>
      <c r="AW51" s="15">
        <v>28000</v>
      </c>
      <c r="AY51" s="15">
        <v>25000</v>
      </c>
      <c r="AZ51" s="15">
        <v>13000</v>
      </c>
      <c r="BA51" s="15">
        <v>25000</v>
      </c>
    </row>
    <row r="52" spans="1:53" x14ac:dyDescent="0.25">
      <c r="A52" s="16"/>
      <c r="B52" s="57">
        <v>42943</v>
      </c>
      <c r="C52" s="58">
        <v>130</v>
      </c>
      <c r="D52" s="25">
        <v>130</v>
      </c>
      <c r="E52" s="25">
        <v>90</v>
      </c>
      <c r="F52" s="25">
        <v>70</v>
      </c>
      <c r="G52" s="25">
        <v>60</v>
      </c>
      <c r="H52" s="21"/>
      <c r="I52" s="22"/>
      <c r="J52" s="78">
        <v>43269</v>
      </c>
      <c r="K52" s="58">
        <v>230</v>
      </c>
      <c r="L52" s="25">
        <v>235</v>
      </c>
      <c r="M52" s="25">
        <v>230</v>
      </c>
      <c r="N52" s="25">
        <v>230</v>
      </c>
      <c r="O52" s="25">
        <v>230</v>
      </c>
      <c r="P52" s="21"/>
      <c r="Q52" s="16"/>
      <c r="R52" s="24">
        <v>43630</v>
      </c>
      <c r="S52" s="45"/>
      <c r="T52" s="46">
        <v>250</v>
      </c>
      <c r="U52" s="25"/>
      <c r="V52" s="45"/>
      <c r="W52" s="45"/>
      <c r="X52" s="21"/>
      <c r="Y52" s="69">
        <v>43993</v>
      </c>
      <c r="Z52" s="22">
        <v>320</v>
      </c>
      <c r="AA52" s="22"/>
      <c r="AB52" s="22">
        <v>320</v>
      </c>
      <c r="AC52" s="45">
        <v>320</v>
      </c>
      <c r="AD52" s="21"/>
      <c r="AE52" s="16"/>
      <c r="AF52" s="61">
        <v>44361</v>
      </c>
      <c r="AG52" s="62">
        <v>350</v>
      </c>
      <c r="AH52" s="45">
        <v>420</v>
      </c>
      <c r="AI52" s="45">
        <v>350</v>
      </c>
      <c r="AJ52" s="45" t="s">
        <v>30</v>
      </c>
      <c r="AK52" s="45">
        <v>370</v>
      </c>
      <c r="AL52" s="63">
        <v>350</v>
      </c>
      <c r="AM52" s="63">
        <v>350</v>
      </c>
      <c r="AN52" s="64">
        <v>370</v>
      </c>
      <c r="AO52" s="53">
        <f>SUM(AG49:AM49)/7</f>
        <v>292.85714285714283</v>
      </c>
      <c r="AP52" s="15">
        <v>174460</v>
      </c>
      <c r="AQ52" s="15">
        <v>219000</v>
      </c>
      <c r="AR52" s="15">
        <v>197000</v>
      </c>
      <c r="AS52" s="15">
        <v>210000</v>
      </c>
      <c r="AT52" s="15">
        <v>80300</v>
      </c>
      <c r="AU52" s="15">
        <v>35780</v>
      </c>
      <c r="AV52" s="81">
        <v>54000</v>
      </c>
      <c r="AW52" s="15">
        <v>26000</v>
      </c>
      <c r="AY52" s="15">
        <v>23000</v>
      </c>
      <c r="AZ52" s="15">
        <v>12000</v>
      </c>
      <c r="BA52" s="15">
        <v>21000</v>
      </c>
    </row>
    <row r="53" spans="1:53" x14ac:dyDescent="0.25">
      <c r="A53" s="16"/>
      <c r="B53" s="57">
        <v>42947</v>
      </c>
      <c r="C53" s="58">
        <v>130</v>
      </c>
      <c r="D53" s="25">
        <v>130</v>
      </c>
      <c r="E53" s="25">
        <v>90</v>
      </c>
      <c r="F53" s="25">
        <v>70</v>
      </c>
      <c r="G53" s="25">
        <v>60</v>
      </c>
      <c r="H53" s="21"/>
      <c r="I53" s="22"/>
      <c r="J53" s="78">
        <v>43272</v>
      </c>
      <c r="K53" s="58">
        <v>245</v>
      </c>
      <c r="L53" s="25">
        <v>245</v>
      </c>
      <c r="M53" s="25">
        <v>240</v>
      </c>
      <c r="N53" s="25">
        <v>240</v>
      </c>
      <c r="O53" s="25">
        <v>240</v>
      </c>
      <c r="P53" s="21"/>
      <c r="Q53" s="16"/>
      <c r="R53" s="24">
        <v>43634</v>
      </c>
      <c r="S53" s="46">
        <v>270</v>
      </c>
      <c r="T53" s="46">
        <v>270</v>
      </c>
      <c r="U53" s="46">
        <v>260</v>
      </c>
      <c r="V53" s="45"/>
      <c r="W53" s="45"/>
      <c r="X53" s="21"/>
      <c r="Y53" s="69">
        <v>43997</v>
      </c>
      <c r="Z53" s="22">
        <v>320</v>
      </c>
      <c r="AA53" s="22"/>
      <c r="AB53" s="22">
        <v>320</v>
      </c>
      <c r="AC53" s="45">
        <v>325</v>
      </c>
      <c r="AD53" s="21"/>
      <c r="AE53" s="16"/>
      <c r="AF53" s="61">
        <v>44364</v>
      </c>
      <c r="AG53" s="62">
        <v>350</v>
      </c>
      <c r="AH53" s="45">
        <v>400</v>
      </c>
      <c r="AI53" s="45">
        <v>330</v>
      </c>
      <c r="AJ53" s="45" t="s">
        <v>30</v>
      </c>
      <c r="AK53" s="45">
        <v>380</v>
      </c>
      <c r="AL53" s="63">
        <v>330</v>
      </c>
      <c r="AM53" s="63">
        <v>340</v>
      </c>
      <c r="AN53" s="64">
        <v>350</v>
      </c>
      <c r="AO53" s="53">
        <f>SUM(AG50:AM50)/7</f>
        <v>298.57142857142856</v>
      </c>
      <c r="AP53" s="15">
        <v>200000</v>
      </c>
      <c r="AQ53" s="15">
        <v>250000</v>
      </c>
      <c r="AR53" s="15">
        <v>180000</v>
      </c>
      <c r="AS53" s="15">
        <v>185680</v>
      </c>
      <c r="AT53" s="15">
        <v>86650</v>
      </c>
      <c r="AU53" s="15">
        <v>55000</v>
      </c>
      <c r="AV53" s="15">
        <v>47000</v>
      </c>
      <c r="AW53" s="15">
        <v>30000</v>
      </c>
      <c r="AY53" s="15">
        <v>26400</v>
      </c>
      <c r="AZ53" s="15">
        <v>17300</v>
      </c>
      <c r="BA53" s="15">
        <v>33000</v>
      </c>
    </row>
    <row r="54" spans="1:53" x14ac:dyDescent="0.25">
      <c r="A54" s="16"/>
      <c r="B54" s="57">
        <v>42950</v>
      </c>
      <c r="C54" s="58">
        <v>130</v>
      </c>
      <c r="D54" s="25">
        <v>130</v>
      </c>
      <c r="E54" s="25">
        <v>90</v>
      </c>
      <c r="F54" s="25">
        <v>70</v>
      </c>
      <c r="G54" s="25">
        <v>60</v>
      </c>
      <c r="H54" s="21"/>
      <c r="I54" s="22"/>
      <c r="J54" s="78">
        <v>43276</v>
      </c>
      <c r="K54" s="58">
        <v>250</v>
      </c>
      <c r="L54" s="25">
        <v>250</v>
      </c>
      <c r="M54" s="25">
        <v>245</v>
      </c>
      <c r="N54" s="25">
        <v>245</v>
      </c>
      <c r="O54" s="25">
        <v>245</v>
      </c>
      <c r="P54" s="21"/>
      <c r="Q54" s="16"/>
      <c r="R54" s="24">
        <v>43637</v>
      </c>
      <c r="S54" s="46">
        <v>250</v>
      </c>
      <c r="T54" s="46">
        <v>270</v>
      </c>
      <c r="U54" s="46">
        <v>250</v>
      </c>
      <c r="V54" s="45"/>
      <c r="W54" s="45"/>
      <c r="X54" s="21"/>
      <c r="Y54" s="69">
        <v>44000</v>
      </c>
      <c r="Z54" s="22">
        <v>320</v>
      </c>
      <c r="AA54" s="22"/>
      <c r="AB54" s="22">
        <v>330</v>
      </c>
      <c r="AC54" s="45">
        <v>325</v>
      </c>
      <c r="AD54" s="21"/>
      <c r="AE54" s="16"/>
      <c r="AF54" s="61">
        <v>44368</v>
      </c>
      <c r="AG54" s="62">
        <v>340</v>
      </c>
      <c r="AH54" s="45">
        <v>270</v>
      </c>
      <c r="AI54" s="45">
        <v>250</v>
      </c>
      <c r="AJ54" s="45">
        <v>250</v>
      </c>
      <c r="AK54" s="45">
        <v>240</v>
      </c>
      <c r="AL54" s="63" t="s">
        <v>30</v>
      </c>
      <c r="AM54" s="63">
        <v>230</v>
      </c>
      <c r="AN54" s="64">
        <v>320</v>
      </c>
      <c r="AO54" s="53">
        <f>SUM(AG51:AM51)/7</f>
        <v>307.14285714285717</v>
      </c>
      <c r="AP54" s="15">
        <v>176570</v>
      </c>
      <c r="AQ54" s="15">
        <v>180000</v>
      </c>
      <c r="AR54" s="15">
        <v>195000</v>
      </c>
      <c r="AS54" s="15">
        <v>172000</v>
      </c>
      <c r="AT54" s="15">
        <v>90000</v>
      </c>
      <c r="AU54" s="15">
        <v>50000</v>
      </c>
      <c r="AV54" s="81">
        <v>60000</v>
      </c>
      <c r="AW54" s="15">
        <v>30000</v>
      </c>
      <c r="AY54" s="15">
        <v>25000</v>
      </c>
      <c r="AZ54" s="15">
        <v>15000</v>
      </c>
      <c r="BA54" s="15">
        <v>25000</v>
      </c>
    </row>
    <row r="55" spans="1:53" x14ac:dyDescent="0.25">
      <c r="A55" s="16"/>
      <c r="B55" s="57">
        <v>42954</v>
      </c>
      <c r="C55" s="58">
        <v>135</v>
      </c>
      <c r="D55" s="25">
        <v>135</v>
      </c>
      <c r="E55" s="25">
        <v>95</v>
      </c>
      <c r="F55" s="25">
        <v>80</v>
      </c>
      <c r="G55" s="25">
        <v>80</v>
      </c>
      <c r="H55" s="21"/>
      <c r="I55" s="22"/>
      <c r="J55" s="78">
        <v>43279</v>
      </c>
      <c r="K55" s="58">
        <v>260</v>
      </c>
      <c r="L55" s="25">
        <v>260</v>
      </c>
      <c r="M55" s="25">
        <v>255</v>
      </c>
      <c r="N55" s="25">
        <v>255</v>
      </c>
      <c r="O55" s="25">
        <v>250</v>
      </c>
      <c r="P55" s="21"/>
      <c r="Q55" s="16"/>
      <c r="R55" s="24">
        <v>43641</v>
      </c>
      <c r="S55" s="46">
        <v>210</v>
      </c>
      <c r="T55" s="46">
        <v>210</v>
      </c>
      <c r="U55" s="46">
        <v>180</v>
      </c>
      <c r="V55" s="45"/>
      <c r="W55" s="45"/>
      <c r="X55" s="21"/>
      <c r="Y55" s="69">
        <v>44004</v>
      </c>
      <c r="Z55" s="22">
        <v>320</v>
      </c>
      <c r="AA55" s="22"/>
      <c r="AB55" s="22">
        <v>320</v>
      </c>
      <c r="AC55" s="45">
        <v>325</v>
      </c>
      <c r="AD55" s="21"/>
      <c r="AE55" s="16"/>
      <c r="AF55" s="61">
        <v>44371</v>
      </c>
      <c r="AG55" s="62" t="s">
        <v>30</v>
      </c>
      <c r="AH55" s="45">
        <v>320</v>
      </c>
      <c r="AI55" s="45">
        <v>220</v>
      </c>
      <c r="AJ55" s="45">
        <v>200</v>
      </c>
      <c r="AK55" s="45">
        <v>300</v>
      </c>
      <c r="AL55" s="63">
        <v>200</v>
      </c>
      <c r="AM55" s="63">
        <v>210</v>
      </c>
      <c r="AN55" s="64">
        <v>230</v>
      </c>
      <c r="AO55" s="53">
        <f>SUM(AG52:AM52)/7</f>
        <v>312.85714285714283</v>
      </c>
      <c r="AP55" s="15">
        <v>180000</v>
      </c>
      <c r="AQ55" s="15">
        <v>240000</v>
      </c>
      <c r="AR55" s="15">
        <v>163000</v>
      </c>
      <c r="AS55" s="15">
        <v>181000</v>
      </c>
      <c r="AT55" s="15">
        <v>87000</v>
      </c>
      <c r="AU55" s="15">
        <v>47000</v>
      </c>
      <c r="AV55" s="15">
        <v>52000</v>
      </c>
      <c r="AW55" s="15">
        <v>26000</v>
      </c>
      <c r="AY55" s="15">
        <v>27000</v>
      </c>
      <c r="AZ55" s="15">
        <v>12000</v>
      </c>
      <c r="BA55" s="15">
        <v>20000</v>
      </c>
    </row>
    <row r="56" spans="1:53" x14ac:dyDescent="0.25">
      <c r="A56" s="16"/>
      <c r="B56" s="57">
        <v>42957</v>
      </c>
      <c r="C56" s="58">
        <v>135</v>
      </c>
      <c r="D56" s="25">
        <v>135</v>
      </c>
      <c r="E56" s="25">
        <v>95</v>
      </c>
      <c r="F56" s="25">
        <v>80</v>
      </c>
      <c r="G56" s="25">
        <v>80</v>
      </c>
      <c r="H56" s="21"/>
      <c r="I56" s="22"/>
      <c r="J56" s="78">
        <v>43283</v>
      </c>
      <c r="K56" s="58">
        <v>260</v>
      </c>
      <c r="L56" s="25">
        <v>260</v>
      </c>
      <c r="M56" s="25">
        <v>255</v>
      </c>
      <c r="N56" s="25">
        <v>255</v>
      </c>
      <c r="O56" s="25">
        <v>250</v>
      </c>
      <c r="P56" s="21"/>
      <c r="Q56" s="16"/>
      <c r="R56" s="24">
        <v>43644</v>
      </c>
      <c r="S56" s="46">
        <v>180</v>
      </c>
      <c r="T56" s="46">
        <v>170</v>
      </c>
      <c r="U56" s="46">
        <v>160</v>
      </c>
      <c r="V56" s="45"/>
      <c r="W56" s="45"/>
      <c r="X56" s="21"/>
      <c r="Y56" s="69">
        <v>44007</v>
      </c>
      <c r="Z56" s="22">
        <v>280</v>
      </c>
      <c r="AA56" s="22"/>
      <c r="AB56" s="22">
        <v>250</v>
      </c>
      <c r="AC56" s="45"/>
      <c r="AD56" s="21"/>
      <c r="AE56" s="16"/>
      <c r="AF56" s="61">
        <v>44375</v>
      </c>
      <c r="AG56" s="62" t="s">
        <v>30</v>
      </c>
      <c r="AH56" s="45">
        <v>310</v>
      </c>
      <c r="AI56" s="45">
        <v>220</v>
      </c>
      <c r="AJ56" s="45">
        <v>200</v>
      </c>
      <c r="AK56" s="45">
        <v>290</v>
      </c>
      <c r="AL56" s="63">
        <v>200</v>
      </c>
      <c r="AM56" s="63">
        <v>220</v>
      </c>
      <c r="AN56" s="64">
        <v>220</v>
      </c>
      <c r="AO56" s="53">
        <f>SUM(AG53:AM53)/7</f>
        <v>304.28571428571428</v>
      </c>
      <c r="AP56" s="15">
        <v>130000</v>
      </c>
      <c r="AQ56" s="15">
        <v>224000</v>
      </c>
      <c r="AR56" s="15">
        <v>157000</v>
      </c>
      <c r="AS56" s="15">
        <v>160500</v>
      </c>
      <c r="AT56" s="15">
        <v>85000</v>
      </c>
      <c r="AU56" s="15">
        <v>50000</v>
      </c>
      <c r="AV56" s="15">
        <v>64000</v>
      </c>
      <c r="AW56" s="15">
        <v>27000</v>
      </c>
      <c r="AY56" s="15">
        <v>26000</v>
      </c>
      <c r="AZ56" s="15">
        <v>17000</v>
      </c>
      <c r="BA56" s="15">
        <v>30000</v>
      </c>
    </row>
    <row r="57" spans="1:53" x14ac:dyDescent="0.25">
      <c r="A57" s="16"/>
      <c r="B57" s="57">
        <v>42961</v>
      </c>
      <c r="C57" s="58">
        <v>135</v>
      </c>
      <c r="D57" s="25">
        <v>135</v>
      </c>
      <c r="E57" s="25">
        <v>95</v>
      </c>
      <c r="F57" s="25">
        <v>90</v>
      </c>
      <c r="G57" s="25">
        <v>115</v>
      </c>
      <c r="H57" s="21"/>
      <c r="I57" s="22"/>
      <c r="J57" s="78">
        <v>43286</v>
      </c>
      <c r="K57" s="58">
        <v>255</v>
      </c>
      <c r="L57" s="25">
        <v>255</v>
      </c>
      <c r="M57" s="25">
        <v>245</v>
      </c>
      <c r="N57" s="25">
        <v>245</v>
      </c>
      <c r="O57" s="25">
        <v>245</v>
      </c>
      <c r="P57" s="21"/>
      <c r="Q57" s="16"/>
      <c r="R57" s="24">
        <v>43648</v>
      </c>
      <c r="S57" s="46">
        <v>180</v>
      </c>
      <c r="T57" s="46">
        <v>180</v>
      </c>
      <c r="U57" s="46">
        <v>190</v>
      </c>
      <c r="V57" s="45"/>
      <c r="W57" s="45"/>
      <c r="X57" s="21"/>
      <c r="Y57" s="69">
        <v>44010</v>
      </c>
      <c r="Z57" s="22">
        <v>240</v>
      </c>
      <c r="AA57" s="22"/>
      <c r="AB57" s="22">
        <v>220</v>
      </c>
      <c r="AC57" s="45">
        <v>265</v>
      </c>
      <c r="AD57" s="21"/>
      <c r="AE57" s="16"/>
      <c r="AF57" s="61"/>
      <c r="AG57" s="62"/>
      <c r="AH57" s="45"/>
      <c r="AI57" s="45"/>
      <c r="AJ57" s="45"/>
      <c r="AK57" s="45"/>
      <c r="AL57" s="63"/>
      <c r="AM57" s="63"/>
      <c r="AN57" s="64"/>
      <c r="AO57" s="53">
        <f>SUM(AG54:AM54)/7</f>
        <v>225.71428571428572</v>
      </c>
      <c r="AP57" s="75">
        <v>120000</v>
      </c>
      <c r="AQ57" s="45">
        <v>220500</v>
      </c>
      <c r="AR57" s="45">
        <v>200000</v>
      </c>
      <c r="AS57" s="45">
        <v>14000</v>
      </c>
      <c r="AT57" s="45">
        <v>90000</v>
      </c>
      <c r="AU57" s="45">
        <v>48000</v>
      </c>
      <c r="AV57" s="73">
        <v>30200</v>
      </c>
      <c r="AW57" s="15">
        <v>31000</v>
      </c>
      <c r="AY57" s="15">
        <v>25400</v>
      </c>
      <c r="AZ57" s="15">
        <v>17300</v>
      </c>
      <c r="BA57" s="15">
        <v>31000</v>
      </c>
    </row>
    <row r="58" spans="1:53" x14ac:dyDescent="0.25">
      <c r="A58" s="16"/>
      <c r="B58" s="57">
        <v>42964</v>
      </c>
      <c r="C58" s="58">
        <v>140</v>
      </c>
      <c r="D58" s="25">
        <v>140</v>
      </c>
      <c r="E58" s="25">
        <v>110</v>
      </c>
      <c r="F58" s="25">
        <v>100</v>
      </c>
      <c r="G58" s="25">
        <v>135</v>
      </c>
      <c r="H58" s="21"/>
      <c r="I58" s="22"/>
      <c r="J58" s="78">
        <v>43290</v>
      </c>
      <c r="K58" s="58">
        <v>255</v>
      </c>
      <c r="L58" s="25">
        <v>255</v>
      </c>
      <c r="M58" s="25">
        <v>245</v>
      </c>
      <c r="N58" s="25">
        <v>245</v>
      </c>
      <c r="O58" s="25">
        <v>245</v>
      </c>
      <c r="P58" s="21"/>
      <c r="Q58" s="16"/>
      <c r="R58" s="24">
        <v>43651</v>
      </c>
      <c r="S58" s="46">
        <v>180</v>
      </c>
      <c r="T58" s="46">
        <v>210</v>
      </c>
      <c r="U58" s="46">
        <v>210</v>
      </c>
      <c r="V58" s="45"/>
      <c r="W58" s="45"/>
      <c r="X58" s="21"/>
      <c r="Y58" s="69">
        <v>44014</v>
      </c>
      <c r="Z58" s="22">
        <v>240</v>
      </c>
      <c r="AA58" s="22"/>
      <c r="AB58" s="22">
        <v>220</v>
      </c>
      <c r="AC58" s="22"/>
      <c r="AD58" s="21"/>
      <c r="AE58" s="16"/>
      <c r="AF58" s="61"/>
      <c r="AG58" s="62"/>
      <c r="AH58" s="45"/>
      <c r="AI58" s="45"/>
      <c r="AJ58" s="45"/>
      <c r="AK58" s="45"/>
      <c r="AL58" s="63"/>
      <c r="AM58" s="63"/>
      <c r="AN58" s="64"/>
      <c r="AO58" s="53">
        <f>SUM(AG55:AM55)/7</f>
        <v>207.14285714285714</v>
      </c>
      <c r="AP58" s="81">
        <v>158000</v>
      </c>
      <c r="AQ58" s="81">
        <v>180000</v>
      </c>
      <c r="AR58" s="15">
        <v>164000</v>
      </c>
      <c r="AS58" s="15">
        <v>198000</v>
      </c>
      <c r="AT58" s="15">
        <v>70000</v>
      </c>
      <c r="AU58" s="15">
        <v>45000</v>
      </c>
      <c r="AV58" s="15">
        <v>39000</v>
      </c>
      <c r="AW58" s="15">
        <v>30000</v>
      </c>
      <c r="AY58" s="15">
        <v>25000</v>
      </c>
      <c r="AZ58" s="15">
        <v>15000</v>
      </c>
      <c r="BA58" s="15">
        <v>26000</v>
      </c>
    </row>
    <row r="59" spans="1:53" x14ac:dyDescent="0.25">
      <c r="A59" s="16"/>
      <c r="B59" s="57">
        <v>42968</v>
      </c>
      <c r="C59" s="58">
        <v>140</v>
      </c>
      <c r="D59" s="25">
        <v>140</v>
      </c>
      <c r="E59" s="25">
        <v>110</v>
      </c>
      <c r="F59" s="25">
        <v>100</v>
      </c>
      <c r="G59" s="25">
        <v>135</v>
      </c>
      <c r="H59" s="21"/>
      <c r="I59" s="22"/>
      <c r="J59" s="78">
        <v>43293</v>
      </c>
      <c r="K59" s="58">
        <v>247</v>
      </c>
      <c r="L59" s="25">
        <v>250</v>
      </c>
      <c r="M59" s="25">
        <v>235</v>
      </c>
      <c r="N59" s="25">
        <v>225</v>
      </c>
      <c r="O59" s="25">
        <v>225</v>
      </c>
      <c r="P59" s="21"/>
      <c r="Q59" s="16"/>
      <c r="R59" s="24">
        <v>43655</v>
      </c>
      <c r="S59" s="46">
        <v>200</v>
      </c>
      <c r="T59" s="46">
        <v>210</v>
      </c>
      <c r="U59" s="46">
        <v>200</v>
      </c>
      <c r="V59" s="45"/>
      <c r="W59" s="45"/>
      <c r="X59" s="21"/>
      <c r="Y59" s="69">
        <v>44018</v>
      </c>
      <c r="Z59" s="22">
        <v>280</v>
      </c>
      <c r="AA59" s="22"/>
      <c r="AB59" s="22">
        <v>300</v>
      </c>
      <c r="AC59" s="22">
        <v>270</v>
      </c>
      <c r="AD59" s="21"/>
      <c r="AE59" s="16"/>
      <c r="AF59" s="61"/>
      <c r="AG59" s="62"/>
      <c r="AH59" s="45"/>
      <c r="AI59" s="45"/>
      <c r="AJ59" s="45"/>
      <c r="AK59" s="45"/>
      <c r="AL59" s="63"/>
      <c r="AM59" s="63"/>
      <c r="AN59" s="64"/>
      <c r="AO59" s="53">
        <f>SUM(AG56:AM56)/7</f>
        <v>205.71428571428572</v>
      </c>
      <c r="AP59" s="65">
        <v>135000</v>
      </c>
      <c r="AQ59" s="66">
        <v>160000</v>
      </c>
      <c r="AR59" s="66">
        <v>190000</v>
      </c>
      <c r="AS59" s="66">
        <v>120000</v>
      </c>
      <c r="AT59" s="66">
        <v>65000</v>
      </c>
      <c r="AU59" s="66">
        <v>70000</v>
      </c>
      <c r="AV59" s="67">
        <v>50000</v>
      </c>
      <c r="AW59" s="15">
        <v>31200</v>
      </c>
      <c r="AY59" s="15">
        <v>26700</v>
      </c>
      <c r="AZ59" s="15">
        <v>14000</v>
      </c>
      <c r="BA59" s="15">
        <v>28000</v>
      </c>
    </row>
    <row r="60" spans="1:53" x14ac:dyDescent="0.25">
      <c r="A60" s="16"/>
      <c r="B60" s="57">
        <v>42971</v>
      </c>
      <c r="C60" s="58">
        <v>145</v>
      </c>
      <c r="D60" s="25">
        <v>150</v>
      </c>
      <c r="E60" s="25">
        <v>125</v>
      </c>
      <c r="F60" s="25">
        <v>120</v>
      </c>
      <c r="G60" s="25">
        <v>145</v>
      </c>
      <c r="H60" s="21"/>
      <c r="I60" s="22"/>
      <c r="J60" s="78">
        <v>43297</v>
      </c>
      <c r="K60" s="58">
        <v>237</v>
      </c>
      <c r="L60" s="25">
        <v>240</v>
      </c>
      <c r="M60" s="25">
        <v>225</v>
      </c>
      <c r="N60" s="25">
        <v>225</v>
      </c>
      <c r="O60" s="25">
        <v>225</v>
      </c>
      <c r="P60" s="21"/>
      <c r="Q60" s="16"/>
      <c r="R60" s="24">
        <v>43658</v>
      </c>
      <c r="S60" s="46">
        <v>190</v>
      </c>
      <c r="T60" s="46">
        <v>210</v>
      </c>
      <c r="U60" s="46">
        <v>190</v>
      </c>
      <c r="V60" s="45"/>
      <c r="W60" s="45"/>
      <c r="X60" s="21"/>
      <c r="Y60" s="69">
        <v>44023</v>
      </c>
      <c r="Z60" s="22">
        <v>320</v>
      </c>
      <c r="AA60" s="22">
        <v>350</v>
      </c>
      <c r="AB60" s="22">
        <v>300</v>
      </c>
      <c r="AC60" s="22">
        <v>320</v>
      </c>
      <c r="AD60" s="21"/>
      <c r="AE60" s="16"/>
      <c r="AF60" s="61"/>
      <c r="AG60" s="62"/>
      <c r="AH60" s="45"/>
      <c r="AI60" s="45"/>
      <c r="AJ60" s="45"/>
      <c r="AK60" s="45"/>
      <c r="AL60" s="63"/>
      <c r="AM60" s="63"/>
      <c r="AN60" s="64"/>
      <c r="AO60" s="53">
        <f>SUM(AG57:AM57)/7</f>
        <v>0</v>
      </c>
      <c r="AP60" s="75"/>
      <c r="AQ60" s="45"/>
      <c r="AR60" s="45"/>
      <c r="AS60" s="45"/>
      <c r="AT60" s="45"/>
      <c r="AU60" s="45"/>
      <c r="AV60" s="73"/>
    </row>
    <row r="61" spans="1:53" x14ac:dyDescent="0.25">
      <c r="A61" s="16"/>
      <c r="B61" s="57">
        <v>42975</v>
      </c>
      <c r="C61" s="58">
        <v>145</v>
      </c>
      <c r="D61" s="25">
        <v>150</v>
      </c>
      <c r="E61" s="25">
        <v>125</v>
      </c>
      <c r="F61" s="25">
        <v>120</v>
      </c>
      <c r="G61" s="25">
        <v>145</v>
      </c>
      <c r="H61" s="21"/>
      <c r="I61" s="22"/>
      <c r="J61" s="78">
        <v>43300</v>
      </c>
      <c r="K61" s="58">
        <v>237</v>
      </c>
      <c r="L61" s="25">
        <v>240</v>
      </c>
      <c r="M61" s="25">
        <v>205</v>
      </c>
      <c r="N61" s="25">
        <v>175</v>
      </c>
      <c r="O61" s="25">
        <v>200</v>
      </c>
      <c r="P61" s="21"/>
      <c r="Q61" s="16"/>
      <c r="R61" s="24">
        <v>43662</v>
      </c>
      <c r="S61" s="46">
        <v>190</v>
      </c>
      <c r="T61" s="46">
        <v>160</v>
      </c>
      <c r="U61" s="46">
        <v>170</v>
      </c>
      <c r="V61" s="45"/>
      <c r="W61" s="45"/>
      <c r="X61" s="21"/>
      <c r="Y61" s="69">
        <v>44025</v>
      </c>
      <c r="Z61" s="22">
        <v>320</v>
      </c>
      <c r="AA61" s="22"/>
      <c r="AB61" s="22">
        <v>300</v>
      </c>
      <c r="AC61" s="22">
        <v>320</v>
      </c>
      <c r="AD61" s="21"/>
      <c r="AE61" s="16"/>
      <c r="AF61" s="61"/>
      <c r="AG61" s="62"/>
      <c r="AH61" s="45"/>
      <c r="AI61" s="45"/>
      <c r="AJ61" s="45"/>
      <c r="AK61" s="45"/>
      <c r="AL61" s="63"/>
      <c r="AM61" s="63"/>
      <c r="AN61" s="64"/>
      <c r="AO61" s="53">
        <f>SUM(AG58:AM58)/7</f>
        <v>0</v>
      </c>
      <c r="AP61" s="75"/>
      <c r="AQ61" s="45"/>
      <c r="AR61" s="45"/>
      <c r="AS61" s="45"/>
      <c r="AT61" s="45"/>
      <c r="AU61" s="45"/>
      <c r="AV61" s="73"/>
    </row>
    <row r="62" spans="1:53" x14ac:dyDescent="0.25">
      <c r="A62" s="16"/>
      <c r="B62" s="57">
        <v>42978</v>
      </c>
      <c r="C62" s="58">
        <v>145</v>
      </c>
      <c r="D62" s="25">
        <v>145</v>
      </c>
      <c r="E62" s="25">
        <v>125</v>
      </c>
      <c r="F62" s="25">
        <v>130</v>
      </c>
      <c r="G62" s="25">
        <v>140</v>
      </c>
      <c r="H62" s="21"/>
      <c r="I62" s="22"/>
      <c r="J62" s="78">
        <v>43304</v>
      </c>
      <c r="K62" s="58">
        <v>197</v>
      </c>
      <c r="L62" s="25">
        <v>200</v>
      </c>
      <c r="M62" s="25">
        <v>205</v>
      </c>
      <c r="N62" s="25">
        <v>175</v>
      </c>
      <c r="O62" s="25">
        <v>180</v>
      </c>
      <c r="P62" s="21"/>
      <c r="Q62" s="16"/>
      <c r="R62" s="24">
        <v>43665</v>
      </c>
      <c r="S62" s="46">
        <v>150</v>
      </c>
      <c r="T62" s="46">
        <v>160</v>
      </c>
      <c r="U62" s="46">
        <v>170</v>
      </c>
      <c r="V62" s="45"/>
      <c r="W62" s="45"/>
      <c r="X62" s="21"/>
      <c r="Y62" s="69">
        <v>44028</v>
      </c>
      <c r="Z62" s="22">
        <v>320</v>
      </c>
      <c r="AA62" s="22"/>
      <c r="AB62" s="22">
        <v>300</v>
      </c>
      <c r="AC62" s="22">
        <v>300</v>
      </c>
      <c r="AD62" s="21"/>
      <c r="AE62" s="16"/>
      <c r="AF62" s="61"/>
      <c r="AG62" s="62"/>
      <c r="AH62" s="45"/>
      <c r="AI62" s="45"/>
      <c r="AJ62" s="45"/>
      <c r="AK62" s="45"/>
      <c r="AL62" s="63"/>
      <c r="AM62" s="63"/>
      <c r="AN62" s="64"/>
      <c r="AO62" s="53">
        <f>SUM(AG59:AM59)/7</f>
        <v>0</v>
      </c>
      <c r="AP62" s="75"/>
      <c r="AQ62" s="45"/>
      <c r="AR62" s="45"/>
      <c r="AS62" s="45"/>
      <c r="AT62" s="45"/>
      <c r="AU62" s="45"/>
      <c r="AV62" s="73"/>
    </row>
    <row r="63" spans="1:53" x14ac:dyDescent="0.25">
      <c r="A63" s="16"/>
      <c r="B63" s="57">
        <v>42982</v>
      </c>
      <c r="C63" s="58">
        <v>145</v>
      </c>
      <c r="D63" s="25">
        <v>140</v>
      </c>
      <c r="E63" s="25">
        <v>125</v>
      </c>
      <c r="F63" s="25">
        <v>135</v>
      </c>
      <c r="G63" s="25">
        <v>135</v>
      </c>
      <c r="H63" s="21"/>
      <c r="I63" s="22"/>
      <c r="J63" s="78">
        <v>43307</v>
      </c>
      <c r="K63" s="58">
        <v>177</v>
      </c>
      <c r="L63" s="25">
        <v>180</v>
      </c>
      <c r="M63" s="25">
        <v>135</v>
      </c>
      <c r="N63" s="25">
        <v>135</v>
      </c>
      <c r="O63" s="25">
        <v>150</v>
      </c>
      <c r="P63" s="21"/>
      <c r="Q63" s="16"/>
      <c r="R63" s="24">
        <v>43669</v>
      </c>
      <c r="S63" s="46">
        <v>150</v>
      </c>
      <c r="T63" s="46">
        <v>140</v>
      </c>
      <c r="U63" s="46">
        <v>160</v>
      </c>
      <c r="V63" s="45"/>
      <c r="W63" s="45"/>
      <c r="X63" s="21"/>
      <c r="Y63" s="69">
        <v>44032</v>
      </c>
      <c r="Z63" s="22">
        <v>320</v>
      </c>
      <c r="AA63" s="22"/>
      <c r="AB63" s="22">
        <v>300</v>
      </c>
      <c r="AC63" s="22">
        <v>300</v>
      </c>
      <c r="AD63" s="21"/>
      <c r="AE63" s="16"/>
      <c r="AF63" s="61"/>
      <c r="AG63" s="62"/>
      <c r="AH63" s="45"/>
      <c r="AI63" s="45"/>
      <c r="AJ63" s="45"/>
      <c r="AK63" s="45"/>
      <c r="AL63" s="63"/>
      <c r="AM63" s="63"/>
      <c r="AN63" s="64"/>
      <c r="AO63" s="53">
        <f>SUM(AG60:AM60)/7</f>
        <v>0</v>
      </c>
      <c r="AP63" s="75"/>
      <c r="AQ63" s="45"/>
      <c r="AR63" s="45"/>
      <c r="AS63" s="45"/>
      <c r="AT63" s="45"/>
      <c r="AU63" s="45"/>
      <c r="AV63" s="73"/>
    </row>
    <row r="64" spans="1:53" x14ac:dyDescent="0.25">
      <c r="A64" s="16"/>
      <c r="B64" s="57">
        <v>42985</v>
      </c>
      <c r="C64" s="58">
        <v>150</v>
      </c>
      <c r="D64" s="25">
        <v>150</v>
      </c>
      <c r="E64" s="25">
        <v>125</v>
      </c>
      <c r="F64" s="25">
        <v>145</v>
      </c>
      <c r="G64" s="25">
        <v>140</v>
      </c>
      <c r="H64" s="21"/>
      <c r="I64" s="22"/>
      <c r="J64" s="78">
        <v>43311</v>
      </c>
      <c r="K64" s="58">
        <v>157</v>
      </c>
      <c r="L64" s="25">
        <v>160</v>
      </c>
      <c r="M64" s="25">
        <v>135</v>
      </c>
      <c r="N64" s="25">
        <v>145</v>
      </c>
      <c r="O64" s="25">
        <v>150</v>
      </c>
      <c r="P64" s="21"/>
      <c r="Q64" s="16"/>
      <c r="R64" s="24">
        <v>43672</v>
      </c>
      <c r="S64" s="46">
        <v>140</v>
      </c>
      <c r="T64" s="25">
        <v>140</v>
      </c>
      <c r="U64" s="25">
        <v>170</v>
      </c>
      <c r="V64" s="45"/>
      <c r="W64" s="45"/>
      <c r="X64" s="21"/>
      <c r="Y64" s="69">
        <v>44035</v>
      </c>
      <c r="Z64" s="22">
        <v>300</v>
      </c>
      <c r="AA64" s="22">
        <v>330</v>
      </c>
      <c r="AB64" s="22">
        <v>300</v>
      </c>
      <c r="AC64" s="22">
        <v>300</v>
      </c>
      <c r="AD64" s="21"/>
      <c r="AE64" s="16"/>
      <c r="AF64" s="61"/>
      <c r="AG64" s="62"/>
      <c r="AH64" s="45"/>
      <c r="AI64" s="45"/>
      <c r="AJ64" s="45"/>
      <c r="AK64" s="45"/>
      <c r="AL64" s="63"/>
      <c r="AM64" s="63"/>
      <c r="AN64" s="64"/>
      <c r="AO64" s="53">
        <f>SUM(AG61:AM61)/7</f>
        <v>0</v>
      </c>
      <c r="AP64" s="75"/>
      <c r="AQ64" s="45"/>
      <c r="AR64" s="45"/>
      <c r="AS64" s="45"/>
      <c r="AT64" s="45"/>
      <c r="AU64" s="45"/>
      <c r="AV64" s="73"/>
    </row>
    <row r="65" spans="1:48" x14ac:dyDescent="0.25">
      <c r="A65" s="16"/>
      <c r="B65" s="57">
        <v>42989</v>
      </c>
      <c r="C65" s="76">
        <v>220</v>
      </c>
      <c r="D65" s="77">
        <v>220</v>
      </c>
      <c r="E65" s="77">
        <v>215</v>
      </c>
      <c r="F65" s="77">
        <v>185</v>
      </c>
      <c r="G65" s="77">
        <v>135</v>
      </c>
      <c r="H65" s="21"/>
      <c r="I65" s="22"/>
      <c r="J65" s="78">
        <v>43314</v>
      </c>
      <c r="K65" s="58">
        <v>155</v>
      </c>
      <c r="L65" s="25">
        <v>155</v>
      </c>
      <c r="M65" s="25">
        <v>145</v>
      </c>
      <c r="N65" s="25">
        <v>145</v>
      </c>
      <c r="O65" s="25">
        <v>150</v>
      </c>
      <c r="P65" s="21"/>
      <c r="Q65" s="16"/>
      <c r="R65" s="24">
        <v>43676</v>
      </c>
      <c r="S65" s="46">
        <v>150</v>
      </c>
      <c r="T65" s="46">
        <v>150</v>
      </c>
      <c r="U65" s="46">
        <v>160</v>
      </c>
      <c r="V65" s="45"/>
      <c r="W65" s="45"/>
      <c r="X65" s="21"/>
      <c r="Y65" s="69">
        <v>44038</v>
      </c>
      <c r="Z65" s="22">
        <v>300</v>
      </c>
      <c r="AA65" s="22">
        <v>310</v>
      </c>
      <c r="AB65" s="22">
        <v>300</v>
      </c>
      <c r="AC65" s="22">
        <v>300</v>
      </c>
      <c r="AD65" s="21"/>
      <c r="AE65" s="16"/>
      <c r="AF65" s="61"/>
      <c r="AG65" s="62"/>
      <c r="AH65" s="45"/>
      <c r="AI65" s="45"/>
      <c r="AJ65" s="45"/>
      <c r="AK65" s="45"/>
      <c r="AL65" s="63"/>
      <c r="AM65" s="63"/>
      <c r="AN65" s="64"/>
      <c r="AO65" s="53">
        <f>SUM(AG62:AM62)/7</f>
        <v>0</v>
      </c>
      <c r="AP65" s="75"/>
      <c r="AQ65" s="45"/>
      <c r="AR65" s="45"/>
      <c r="AS65" s="45"/>
      <c r="AT65" s="45"/>
      <c r="AU65" s="45"/>
      <c r="AV65" s="73"/>
    </row>
    <row r="66" spans="1:48" x14ac:dyDescent="0.25">
      <c r="A66" s="16"/>
      <c r="B66" s="57">
        <v>42992</v>
      </c>
      <c r="C66" s="76">
        <v>220</v>
      </c>
      <c r="D66" s="77">
        <v>220</v>
      </c>
      <c r="E66" s="77">
        <v>205</v>
      </c>
      <c r="F66" s="77">
        <v>185</v>
      </c>
      <c r="G66" s="77">
        <v>150</v>
      </c>
      <c r="H66" s="21"/>
      <c r="I66" s="22"/>
      <c r="J66" s="78">
        <v>43318</v>
      </c>
      <c r="K66" s="58">
        <v>175</v>
      </c>
      <c r="L66" s="25">
        <v>175</v>
      </c>
      <c r="M66" s="25">
        <v>165</v>
      </c>
      <c r="N66" s="25">
        <v>165</v>
      </c>
      <c r="O66" s="25">
        <v>170</v>
      </c>
      <c r="P66" s="21"/>
      <c r="Q66" s="16"/>
      <c r="R66" s="24">
        <v>43679</v>
      </c>
      <c r="S66" s="46">
        <v>150</v>
      </c>
      <c r="T66" s="25">
        <v>160</v>
      </c>
      <c r="U66" s="25">
        <v>170</v>
      </c>
      <c r="V66" s="45"/>
      <c r="W66" s="45"/>
      <c r="X66" s="21"/>
      <c r="Y66" s="69">
        <v>44040</v>
      </c>
      <c r="Z66" s="22">
        <v>300</v>
      </c>
      <c r="AA66" s="22"/>
      <c r="AB66" s="22">
        <v>300</v>
      </c>
      <c r="AC66" s="22">
        <v>310</v>
      </c>
      <c r="AD66" s="21"/>
      <c r="AE66" s="16"/>
      <c r="AF66" s="61"/>
      <c r="AG66" s="62"/>
      <c r="AH66" s="45"/>
      <c r="AI66" s="45"/>
      <c r="AJ66" s="45"/>
      <c r="AK66" s="45"/>
      <c r="AL66" s="63"/>
      <c r="AM66" s="63"/>
      <c r="AN66" s="64"/>
      <c r="AO66" s="53">
        <f>SUM(AG63:AM63)/7</f>
        <v>0</v>
      </c>
      <c r="AP66" s="75"/>
      <c r="AQ66" s="45"/>
      <c r="AR66" s="45"/>
      <c r="AS66" s="45"/>
      <c r="AT66" s="45"/>
      <c r="AU66" s="45"/>
      <c r="AV66" s="73"/>
    </row>
    <row r="67" spans="1:48" x14ac:dyDescent="0.25">
      <c r="A67" s="16"/>
      <c r="B67" s="57">
        <v>42996</v>
      </c>
      <c r="C67" s="58">
        <v>210</v>
      </c>
      <c r="D67" s="25">
        <v>220</v>
      </c>
      <c r="E67" s="25">
        <v>210</v>
      </c>
      <c r="F67" s="25">
        <v>185</v>
      </c>
      <c r="G67" s="25">
        <v>170</v>
      </c>
      <c r="H67" s="21"/>
      <c r="I67" s="22"/>
      <c r="J67" s="78">
        <v>43321</v>
      </c>
      <c r="K67" s="58">
        <v>197</v>
      </c>
      <c r="L67" s="25">
        <v>200</v>
      </c>
      <c r="M67" s="25">
        <v>195</v>
      </c>
      <c r="N67" s="25">
        <v>185</v>
      </c>
      <c r="O67" s="25">
        <v>185</v>
      </c>
      <c r="P67" s="21"/>
      <c r="Q67" s="16"/>
      <c r="R67" s="24">
        <v>43683</v>
      </c>
      <c r="S67" s="46">
        <v>170</v>
      </c>
      <c r="T67" s="46">
        <v>170</v>
      </c>
      <c r="U67" s="46">
        <v>170</v>
      </c>
      <c r="V67" s="45"/>
      <c r="W67" s="45"/>
      <c r="X67" s="21"/>
      <c r="Y67" s="69">
        <v>44046</v>
      </c>
      <c r="Z67" s="22">
        <v>300</v>
      </c>
      <c r="AA67" s="22"/>
      <c r="AB67" s="22">
        <v>320</v>
      </c>
      <c r="AC67" s="22"/>
      <c r="AD67" s="21"/>
      <c r="AE67" s="16"/>
      <c r="AF67" s="61"/>
      <c r="AG67" s="62"/>
      <c r="AH67" s="45"/>
      <c r="AI67" s="45"/>
      <c r="AJ67" s="45"/>
      <c r="AK67" s="45"/>
      <c r="AL67" s="63"/>
      <c r="AM67" s="63"/>
      <c r="AN67" s="64"/>
      <c r="AO67" s="53">
        <f>SUM(AG64:AM64)/7</f>
        <v>0</v>
      </c>
      <c r="AP67" s="75"/>
      <c r="AQ67" s="45"/>
      <c r="AR67" s="45"/>
      <c r="AS67" s="45"/>
      <c r="AT67" s="45"/>
      <c r="AU67" s="45"/>
      <c r="AV67" s="73"/>
    </row>
    <row r="68" spans="1:48" x14ac:dyDescent="0.25">
      <c r="A68" s="16"/>
      <c r="B68" s="57">
        <v>42999</v>
      </c>
      <c r="C68" s="58">
        <v>200</v>
      </c>
      <c r="D68" s="25">
        <v>220</v>
      </c>
      <c r="E68" s="25">
        <v>210</v>
      </c>
      <c r="F68" s="25">
        <v>185</v>
      </c>
      <c r="G68" s="25">
        <v>170</v>
      </c>
      <c r="H68" s="21"/>
      <c r="I68" s="22"/>
      <c r="J68" s="78">
        <v>43332</v>
      </c>
      <c r="K68" s="58">
        <v>242</v>
      </c>
      <c r="L68" s="25">
        <v>250</v>
      </c>
      <c r="M68" s="25">
        <v>240</v>
      </c>
      <c r="N68" s="25">
        <v>250</v>
      </c>
      <c r="O68" s="25">
        <v>250</v>
      </c>
      <c r="P68" s="21"/>
      <c r="Q68" s="16"/>
      <c r="R68" s="24">
        <v>43686</v>
      </c>
      <c r="S68" s="46">
        <v>190</v>
      </c>
      <c r="T68" s="25"/>
      <c r="U68" s="25">
        <v>190</v>
      </c>
      <c r="V68" s="45"/>
      <c r="W68" s="45"/>
      <c r="X68" s="21"/>
      <c r="Y68" s="69">
        <v>44049</v>
      </c>
      <c r="Z68" s="22">
        <v>330</v>
      </c>
      <c r="AA68" s="22"/>
      <c r="AB68" s="22">
        <v>320</v>
      </c>
      <c r="AC68" s="22">
        <v>330</v>
      </c>
      <c r="AD68" s="21"/>
      <c r="AE68" s="16"/>
      <c r="AF68" s="61"/>
      <c r="AG68" s="62"/>
      <c r="AH68" s="45"/>
      <c r="AI68" s="45"/>
      <c r="AJ68" s="45"/>
      <c r="AK68" s="45"/>
      <c r="AL68" s="63"/>
      <c r="AM68" s="63"/>
      <c r="AN68" s="64"/>
      <c r="AO68" s="53">
        <f t="shared" ref="AO68:AO77" si="1">SUM(AG65:AM65)/7</f>
        <v>0</v>
      </c>
      <c r="AP68" s="75"/>
      <c r="AQ68" s="45"/>
      <c r="AR68" s="45"/>
      <c r="AS68" s="45"/>
      <c r="AT68" s="45"/>
      <c r="AU68" s="45"/>
      <c r="AV68" s="73"/>
    </row>
    <row r="69" spans="1:48" x14ac:dyDescent="0.25">
      <c r="A69" s="16"/>
      <c r="B69" s="57">
        <v>43003</v>
      </c>
      <c r="C69" s="58">
        <v>200</v>
      </c>
      <c r="D69" s="25">
        <v>220</v>
      </c>
      <c r="E69" s="25">
        <v>210</v>
      </c>
      <c r="F69" s="25">
        <v>185</v>
      </c>
      <c r="G69" s="25">
        <v>170</v>
      </c>
      <c r="H69" s="21"/>
      <c r="I69" s="22"/>
      <c r="J69" s="78">
        <v>43335</v>
      </c>
      <c r="K69" s="58">
        <v>247</v>
      </c>
      <c r="L69" s="25">
        <v>250</v>
      </c>
      <c r="M69" s="25">
        <v>255</v>
      </c>
      <c r="N69" s="25">
        <v>245</v>
      </c>
      <c r="O69" s="25">
        <v>240</v>
      </c>
      <c r="P69" s="21"/>
      <c r="Q69" s="16"/>
      <c r="R69" s="24">
        <v>43689</v>
      </c>
      <c r="S69" s="46">
        <v>190</v>
      </c>
      <c r="T69" s="45"/>
      <c r="U69" s="46">
        <v>190</v>
      </c>
      <c r="V69" s="45"/>
      <c r="W69" s="45"/>
      <c r="X69" s="21"/>
      <c r="Y69" s="69">
        <v>44053</v>
      </c>
      <c r="Z69" s="22">
        <v>380</v>
      </c>
      <c r="AA69" s="22"/>
      <c r="AB69" s="22">
        <v>400</v>
      </c>
      <c r="AC69" s="22">
        <v>400</v>
      </c>
      <c r="AD69" s="21"/>
      <c r="AE69" s="16"/>
      <c r="AF69" s="61"/>
      <c r="AG69" s="62"/>
      <c r="AH69" s="45"/>
      <c r="AI69" s="45"/>
      <c r="AJ69" s="45"/>
      <c r="AK69" s="45"/>
      <c r="AL69" s="63"/>
      <c r="AM69" s="63"/>
      <c r="AN69" s="64"/>
      <c r="AO69" s="53">
        <f t="shared" si="1"/>
        <v>0</v>
      </c>
      <c r="AP69" s="75"/>
      <c r="AQ69" s="45"/>
      <c r="AR69" s="45"/>
      <c r="AS69" s="45"/>
      <c r="AT69" s="45"/>
      <c r="AU69" s="45"/>
      <c r="AV69" s="73"/>
    </row>
    <row r="70" spans="1:48" x14ac:dyDescent="0.25">
      <c r="A70" s="16"/>
      <c r="B70" s="57">
        <v>43006</v>
      </c>
      <c r="C70" s="58">
        <v>200</v>
      </c>
      <c r="D70" s="25">
        <v>220</v>
      </c>
      <c r="E70" s="25">
        <v>210</v>
      </c>
      <c r="F70" s="25">
        <v>190</v>
      </c>
      <c r="G70" s="25">
        <v>180</v>
      </c>
      <c r="H70" s="21"/>
      <c r="I70" s="22"/>
      <c r="J70" s="78">
        <v>43339</v>
      </c>
      <c r="K70" s="58">
        <v>247</v>
      </c>
      <c r="L70" s="25">
        <v>250</v>
      </c>
      <c r="M70" s="25">
        <v>225</v>
      </c>
      <c r="N70" s="25">
        <v>245</v>
      </c>
      <c r="O70" s="25">
        <v>240</v>
      </c>
      <c r="P70" s="21"/>
      <c r="Q70" s="16"/>
      <c r="R70" s="82">
        <v>43692</v>
      </c>
      <c r="S70" s="83">
        <v>220</v>
      </c>
      <c r="T70" s="83"/>
      <c r="U70" s="84">
        <v>230</v>
      </c>
      <c r="V70" s="83"/>
      <c r="W70" s="83">
        <v>240</v>
      </c>
      <c r="X70" s="21"/>
      <c r="Y70" s="69">
        <v>44056</v>
      </c>
      <c r="Z70" s="22">
        <v>380</v>
      </c>
      <c r="AA70" s="22">
        <v>420</v>
      </c>
      <c r="AB70" s="22">
        <v>400</v>
      </c>
      <c r="AC70" s="22">
        <v>400</v>
      </c>
      <c r="AD70" s="21"/>
      <c r="AE70" s="16"/>
      <c r="AF70" s="61"/>
      <c r="AG70" s="62"/>
      <c r="AH70" s="45"/>
      <c r="AI70" s="45"/>
      <c r="AJ70" s="45"/>
      <c r="AK70" s="45"/>
      <c r="AL70" s="63"/>
      <c r="AM70" s="63"/>
      <c r="AN70" s="64"/>
      <c r="AO70" s="53">
        <f t="shared" si="1"/>
        <v>0</v>
      </c>
      <c r="AP70" s="75"/>
      <c r="AQ70" s="45"/>
      <c r="AR70" s="45"/>
      <c r="AS70" s="45"/>
      <c r="AT70" s="45"/>
      <c r="AU70" s="45"/>
      <c r="AV70" s="73"/>
    </row>
    <row r="71" spans="1:48" x14ac:dyDescent="0.25">
      <c r="A71" s="16"/>
      <c r="B71" s="57">
        <v>43010</v>
      </c>
      <c r="C71" s="58">
        <v>200</v>
      </c>
      <c r="D71" s="25">
        <v>220</v>
      </c>
      <c r="E71" s="25">
        <v>210</v>
      </c>
      <c r="F71" s="25">
        <v>200</v>
      </c>
      <c r="G71" s="25">
        <v>190</v>
      </c>
      <c r="H71" s="21"/>
      <c r="I71" s="22"/>
      <c r="J71" s="78">
        <v>43342</v>
      </c>
      <c r="K71" s="58">
        <v>247</v>
      </c>
      <c r="L71" s="25">
        <v>250</v>
      </c>
      <c r="M71" s="25">
        <v>195</v>
      </c>
      <c r="N71" s="25">
        <v>225</v>
      </c>
      <c r="O71" s="25">
        <v>220</v>
      </c>
      <c r="P71" s="21"/>
      <c r="Q71" s="16"/>
      <c r="R71" s="85">
        <v>43703</v>
      </c>
      <c r="S71" s="27">
        <v>250</v>
      </c>
      <c r="T71" s="27">
        <v>270</v>
      </c>
      <c r="U71" s="27"/>
      <c r="V71" s="27">
        <v>270</v>
      </c>
      <c r="W71" s="27">
        <v>270</v>
      </c>
      <c r="X71" s="21"/>
      <c r="Y71" s="69">
        <v>44060</v>
      </c>
      <c r="Z71" s="22">
        <v>400</v>
      </c>
      <c r="AA71" s="22">
        <v>440</v>
      </c>
      <c r="AB71" s="22">
        <v>420</v>
      </c>
      <c r="AC71" s="22">
        <v>420</v>
      </c>
      <c r="AD71" s="21"/>
      <c r="AE71" s="16"/>
      <c r="AF71" s="61"/>
      <c r="AG71" s="62"/>
      <c r="AH71" s="45"/>
      <c r="AI71" s="45"/>
      <c r="AJ71" s="45"/>
      <c r="AK71" s="45"/>
      <c r="AL71" s="63"/>
      <c r="AM71" s="63"/>
      <c r="AN71" s="64"/>
      <c r="AO71" s="53">
        <f t="shared" si="1"/>
        <v>0</v>
      </c>
      <c r="AP71" s="75"/>
      <c r="AQ71" s="45"/>
      <c r="AR71" s="45"/>
      <c r="AS71" s="45"/>
      <c r="AT71" s="45"/>
      <c r="AU71" s="45"/>
      <c r="AV71" s="73"/>
    </row>
    <row r="72" spans="1:48" x14ac:dyDescent="0.25">
      <c r="A72" s="16"/>
      <c r="B72" s="57">
        <v>43013</v>
      </c>
      <c r="C72" s="58">
        <v>210</v>
      </c>
      <c r="D72" s="25">
        <v>230</v>
      </c>
      <c r="E72" s="25">
        <v>210</v>
      </c>
      <c r="F72" s="25">
        <v>200</v>
      </c>
      <c r="G72" s="25">
        <v>195</v>
      </c>
      <c r="H72" s="21"/>
      <c r="I72" s="22"/>
      <c r="J72" s="78">
        <v>43349</v>
      </c>
      <c r="K72" s="58">
        <v>237</v>
      </c>
      <c r="L72" s="25">
        <v>240</v>
      </c>
      <c r="M72" s="25">
        <v>195</v>
      </c>
      <c r="N72" s="25">
        <v>245</v>
      </c>
      <c r="O72" s="25">
        <v>245</v>
      </c>
      <c r="P72" s="21"/>
      <c r="Q72" s="16"/>
      <c r="R72" s="85">
        <v>43705.8</v>
      </c>
      <c r="S72" s="27">
        <v>250</v>
      </c>
      <c r="T72" s="27">
        <v>240</v>
      </c>
      <c r="U72" s="27"/>
      <c r="V72" s="27">
        <v>250</v>
      </c>
      <c r="W72" s="27">
        <v>260</v>
      </c>
      <c r="X72" s="21"/>
      <c r="Y72" s="69">
        <v>44063</v>
      </c>
      <c r="Z72" s="22">
        <v>420</v>
      </c>
      <c r="AA72" s="22">
        <v>440</v>
      </c>
      <c r="AB72" s="22">
        <v>420</v>
      </c>
      <c r="AC72" s="22">
        <v>420</v>
      </c>
      <c r="AD72" s="21"/>
      <c r="AE72" s="16"/>
      <c r="AF72" s="61"/>
      <c r="AG72" s="62"/>
      <c r="AH72" s="45"/>
      <c r="AI72" s="45"/>
      <c r="AJ72" s="45"/>
      <c r="AK72" s="45"/>
      <c r="AL72" s="63"/>
      <c r="AM72" s="63"/>
      <c r="AN72" s="64"/>
      <c r="AO72" s="53">
        <f t="shared" si="1"/>
        <v>0</v>
      </c>
      <c r="AP72" s="75"/>
      <c r="AQ72" s="45"/>
      <c r="AR72" s="45"/>
      <c r="AS72" s="45"/>
      <c r="AT72" s="45"/>
      <c r="AU72" s="45"/>
      <c r="AV72" s="73"/>
    </row>
    <row r="73" spans="1:48" x14ac:dyDescent="0.25">
      <c r="A73" s="16"/>
      <c r="B73" s="57">
        <v>43017</v>
      </c>
      <c r="C73" s="58">
        <v>210</v>
      </c>
      <c r="D73" s="25">
        <v>230</v>
      </c>
      <c r="E73" s="25">
        <v>210</v>
      </c>
      <c r="F73" s="25">
        <v>210</v>
      </c>
      <c r="G73" s="25">
        <v>200</v>
      </c>
      <c r="H73" s="21"/>
      <c r="I73" s="22"/>
      <c r="J73" s="78">
        <v>43353</v>
      </c>
      <c r="K73" s="58">
        <v>265</v>
      </c>
      <c r="L73" s="25">
        <v>270</v>
      </c>
      <c r="M73" s="25">
        <v>250</v>
      </c>
      <c r="N73" s="25">
        <v>270</v>
      </c>
      <c r="O73" s="25">
        <v>270</v>
      </c>
      <c r="P73" s="21"/>
      <c r="Q73" s="16"/>
      <c r="R73" s="85">
        <v>43708</v>
      </c>
      <c r="S73" s="27">
        <v>230</v>
      </c>
      <c r="T73" s="27"/>
      <c r="U73" s="27"/>
      <c r="V73" s="27">
        <v>235</v>
      </c>
      <c r="W73" s="27">
        <v>220</v>
      </c>
      <c r="X73" s="21"/>
      <c r="Y73" s="69">
        <v>44067</v>
      </c>
      <c r="Z73" s="22">
        <v>420</v>
      </c>
      <c r="AA73" s="22">
        <v>440</v>
      </c>
      <c r="AB73" s="22">
        <v>420</v>
      </c>
      <c r="AC73" s="22">
        <v>420</v>
      </c>
      <c r="AD73" s="21"/>
      <c r="AE73" s="16"/>
      <c r="AF73" s="61"/>
      <c r="AG73" s="62"/>
      <c r="AH73" s="45"/>
      <c r="AI73" s="45"/>
      <c r="AJ73" s="45"/>
      <c r="AK73" s="45"/>
      <c r="AL73" s="63"/>
      <c r="AM73" s="63"/>
      <c r="AN73" s="64"/>
      <c r="AO73" s="53">
        <f t="shared" si="1"/>
        <v>0</v>
      </c>
      <c r="AP73" s="75"/>
      <c r="AQ73" s="45"/>
      <c r="AR73" s="45"/>
      <c r="AS73" s="45"/>
      <c r="AT73" s="45"/>
      <c r="AU73" s="45"/>
      <c r="AV73" s="73"/>
    </row>
    <row r="74" spans="1:48" x14ac:dyDescent="0.25">
      <c r="A74" s="16"/>
      <c r="B74" s="57">
        <v>43020</v>
      </c>
      <c r="C74" s="76">
        <v>230</v>
      </c>
      <c r="D74" s="77">
        <v>250</v>
      </c>
      <c r="E74" s="77">
        <v>210</v>
      </c>
      <c r="F74" s="77">
        <v>210</v>
      </c>
      <c r="G74" s="77">
        <v>200</v>
      </c>
      <c r="H74" s="21"/>
      <c r="I74" s="22"/>
      <c r="J74" s="78">
        <v>43356</v>
      </c>
      <c r="K74" s="58">
        <v>275</v>
      </c>
      <c r="L74" s="25">
        <v>280</v>
      </c>
      <c r="M74" s="25">
        <v>275</v>
      </c>
      <c r="N74" s="25">
        <v>275</v>
      </c>
      <c r="O74" s="25">
        <v>275</v>
      </c>
      <c r="P74" s="21"/>
      <c r="Q74" s="16"/>
      <c r="R74" s="85">
        <v>43710</v>
      </c>
      <c r="S74" s="27">
        <v>230</v>
      </c>
      <c r="T74" s="27">
        <v>240</v>
      </c>
      <c r="U74" s="27"/>
      <c r="V74" s="27">
        <v>235</v>
      </c>
      <c r="W74" s="27">
        <v>240</v>
      </c>
      <c r="X74" s="21"/>
      <c r="Y74" s="69">
        <v>44070</v>
      </c>
      <c r="Z74" s="22">
        <v>420</v>
      </c>
      <c r="AA74" s="22">
        <v>450</v>
      </c>
      <c r="AB74" s="22">
        <v>430</v>
      </c>
      <c r="AC74" s="22">
        <v>430</v>
      </c>
      <c r="AD74" s="21"/>
      <c r="AE74" s="16"/>
      <c r="AF74" s="61"/>
      <c r="AG74" s="62"/>
      <c r="AH74" s="45"/>
      <c r="AI74" s="45"/>
      <c r="AJ74" s="45"/>
      <c r="AK74" s="45"/>
      <c r="AL74" s="63"/>
      <c r="AM74" s="63"/>
      <c r="AN74" s="64"/>
      <c r="AO74" s="53">
        <f t="shared" si="1"/>
        <v>0</v>
      </c>
      <c r="AP74" s="75"/>
      <c r="AQ74" s="45"/>
      <c r="AR74" s="45"/>
      <c r="AS74" s="45"/>
      <c r="AT74" s="45"/>
      <c r="AU74" s="45"/>
      <c r="AV74" s="73"/>
    </row>
    <row r="75" spans="1:48" x14ac:dyDescent="0.25">
      <c r="A75" s="16"/>
      <c r="B75" s="57">
        <v>43024</v>
      </c>
      <c r="C75" s="76">
        <v>230</v>
      </c>
      <c r="D75" s="77">
        <v>260</v>
      </c>
      <c r="E75" s="77">
        <v>210</v>
      </c>
      <c r="F75" s="77">
        <v>210</v>
      </c>
      <c r="G75" s="77">
        <v>200</v>
      </c>
      <c r="H75" s="21"/>
      <c r="I75" s="22"/>
      <c r="J75" s="78">
        <v>43360</v>
      </c>
      <c r="K75" s="86">
        <v>287</v>
      </c>
      <c r="L75" s="87">
        <v>290</v>
      </c>
      <c r="M75" s="87">
        <v>285</v>
      </c>
      <c r="N75" s="87">
        <v>285</v>
      </c>
      <c r="O75" s="87">
        <v>285</v>
      </c>
      <c r="P75" s="21"/>
      <c r="Q75" s="16"/>
      <c r="R75" s="85">
        <v>43713</v>
      </c>
      <c r="S75" s="27">
        <v>250</v>
      </c>
      <c r="T75" s="27">
        <v>280</v>
      </c>
      <c r="U75" s="27">
        <v>280</v>
      </c>
      <c r="V75" s="27">
        <v>300</v>
      </c>
      <c r="W75" s="27"/>
      <c r="X75" s="21"/>
      <c r="Y75" s="69">
        <v>44074</v>
      </c>
      <c r="Z75" s="22">
        <v>420</v>
      </c>
      <c r="AA75" s="22"/>
      <c r="AB75" s="22">
        <v>420</v>
      </c>
      <c r="AC75" s="22">
        <v>430</v>
      </c>
      <c r="AD75" s="21"/>
      <c r="AE75" s="16"/>
      <c r="AF75" s="61"/>
      <c r="AG75" s="62"/>
      <c r="AH75" s="45"/>
      <c r="AI75" s="45"/>
      <c r="AJ75" s="45"/>
      <c r="AK75" s="45"/>
      <c r="AL75" s="63"/>
      <c r="AM75" s="63"/>
      <c r="AN75" s="64"/>
      <c r="AO75" s="53">
        <f t="shared" si="1"/>
        <v>0</v>
      </c>
      <c r="AP75" s="75"/>
      <c r="AQ75" s="45"/>
      <c r="AR75" s="45"/>
      <c r="AS75" s="45"/>
      <c r="AT75" s="45"/>
      <c r="AU75" s="45"/>
      <c r="AV75" s="73"/>
    </row>
    <row r="76" spans="1:48" x14ac:dyDescent="0.25">
      <c r="A76" s="16"/>
      <c r="C76" s="22"/>
      <c r="D76" s="22"/>
      <c r="E76" s="22"/>
      <c r="F76" s="22"/>
      <c r="G76" s="22"/>
      <c r="H76" s="21"/>
      <c r="I76" s="22"/>
      <c r="J76" s="89">
        <v>43363</v>
      </c>
      <c r="K76" s="58">
        <v>305</v>
      </c>
      <c r="L76" s="25">
        <v>305</v>
      </c>
      <c r="M76" s="25">
        <v>295</v>
      </c>
      <c r="N76" s="25">
        <v>305</v>
      </c>
      <c r="O76" s="25">
        <v>305</v>
      </c>
      <c r="P76" s="21"/>
      <c r="Q76" s="16"/>
      <c r="R76" s="85">
        <v>43717</v>
      </c>
      <c r="S76" s="27">
        <v>300</v>
      </c>
      <c r="T76" s="27">
        <v>290</v>
      </c>
      <c r="U76" s="27"/>
      <c r="V76" s="27">
        <v>310</v>
      </c>
      <c r="W76" s="27">
        <v>320</v>
      </c>
      <c r="X76" s="21"/>
      <c r="Y76" s="69">
        <v>44077</v>
      </c>
      <c r="Z76" s="22">
        <v>420</v>
      </c>
      <c r="AA76" s="22">
        <v>460</v>
      </c>
      <c r="AB76" s="22">
        <v>430</v>
      </c>
      <c r="AC76" s="22">
        <v>430</v>
      </c>
      <c r="AD76" s="21"/>
      <c r="AE76" s="16"/>
      <c r="AF76" s="61"/>
      <c r="AG76" s="62"/>
      <c r="AH76" s="45"/>
      <c r="AI76" s="45"/>
      <c r="AJ76" s="45"/>
      <c r="AK76" s="45"/>
      <c r="AL76" s="63"/>
      <c r="AM76" s="63"/>
      <c r="AN76" s="64"/>
      <c r="AO76" s="53">
        <f t="shared" si="1"/>
        <v>0</v>
      </c>
      <c r="AP76" s="75"/>
      <c r="AQ76" s="45"/>
      <c r="AR76" s="45"/>
      <c r="AS76" s="45"/>
      <c r="AT76" s="45"/>
      <c r="AU76" s="45"/>
      <c r="AV76" s="73"/>
    </row>
    <row r="77" spans="1:48" x14ac:dyDescent="0.25">
      <c r="A77" s="16"/>
      <c r="C77" s="22"/>
      <c r="D77" s="22"/>
      <c r="E77" s="22"/>
      <c r="F77" s="22"/>
      <c r="G77" s="22"/>
      <c r="H77" s="21"/>
      <c r="I77" s="22"/>
      <c r="J77" s="78">
        <v>43367</v>
      </c>
      <c r="K77" s="58">
        <v>315</v>
      </c>
      <c r="L77" s="25">
        <v>320</v>
      </c>
      <c r="M77" s="25">
        <v>310</v>
      </c>
      <c r="N77" s="25">
        <v>315</v>
      </c>
      <c r="O77" s="25">
        <v>315</v>
      </c>
      <c r="P77" s="21"/>
      <c r="Q77" s="16"/>
      <c r="R77" s="85">
        <v>43720</v>
      </c>
      <c r="S77" s="27">
        <v>310</v>
      </c>
      <c r="T77" s="27">
        <v>310</v>
      </c>
      <c r="U77" s="27"/>
      <c r="V77" s="27">
        <v>310</v>
      </c>
      <c r="W77" s="27">
        <v>310</v>
      </c>
      <c r="X77" s="21"/>
      <c r="Y77" s="69">
        <v>44081</v>
      </c>
      <c r="Z77" s="22">
        <v>420</v>
      </c>
      <c r="AA77" s="22">
        <v>470</v>
      </c>
      <c r="AB77" s="22">
        <v>450</v>
      </c>
      <c r="AC77" s="22">
        <v>440</v>
      </c>
      <c r="AD77" s="21"/>
      <c r="AE77" s="16"/>
      <c r="AF77" s="61"/>
      <c r="AG77" s="62"/>
      <c r="AH77" s="45"/>
      <c r="AI77" s="45"/>
      <c r="AJ77" s="45"/>
      <c r="AK77" s="45"/>
      <c r="AL77" s="63"/>
      <c r="AM77" s="63"/>
      <c r="AN77" s="64"/>
      <c r="AO77" s="53">
        <f t="shared" si="1"/>
        <v>0</v>
      </c>
      <c r="AP77" s="75"/>
      <c r="AQ77" s="45"/>
      <c r="AR77" s="45"/>
      <c r="AS77" s="45"/>
      <c r="AT77" s="45"/>
      <c r="AU77" s="45"/>
      <c r="AV77" s="73"/>
    </row>
    <row r="78" spans="1:48" x14ac:dyDescent="0.25">
      <c r="A78" s="16"/>
      <c r="C78" s="22"/>
      <c r="D78" s="22"/>
      <c r="E78" s="22"/>
      <c r="F78" s="22"/>
      <c r="G78" s="22"/>
      <c r="H78" s="21"/>
      <c r="I78" s="22"/>
      <c r="J78" s="78">
        <v>43370</v>
      </c>
      <c r="K78" s="58">
        <v>320</v>
      </c>
      <c r="L78" s="25">
        <v>330</v>
      </c>
      <c r="M78" s="25">
        <v>310</v>
      </c>
      <c r="N78" s="25">
        <v>330</v>
      </c>
      <c r="O78" s="25">
        <v>320</v>
      </c>
      <c r="P78" s="21"/>
      <c r="Q78" s="16"/>
      <c r="R78" s="85">
        <v>43725</v>
      </c>
      <c r="S78" s="27"/>
      <c r="T78" s="27">
        <v>330</v>
      </c>
      <c r="U78" s="27"/>
      <c r="V78" s="27">
        <v>295</v>
      </c>
      <c r="W78" s="27"/>
      <c r="X78" s="21"/>
      <c r="Y78" s="69">
        <v>44084</v>
      </c>
      <c r="Z78" s="22">
        <v>440</v>
      </c>
      <c r="AA78" s="22">
        <v>480</v>
      </c>
      <c r="AB78" s="22">
        <v>470</v>
      </c>
      <c r="AC78" s="22">
        <v>475</v>
      </c>
      <c r="AD78" s="21"/>
      <c r="AE78" s="16"/>
      <c r="AF78" s="61"/>
      <c r="AG78" s="62"/>
      <c r="AH78" s="45"/>
      <c r="AI78" s="45"/>
      <c r="AJ78" s="45"/>
      <c r="AK78" s="45"/>
      <c r="AL78" s="63"/>
      <c r="AM78" s="63"/>
      <c r="AN78" s="64"/>
      <c r="AO78" s="53">
        <f t="shared" ref="AO78:AO98" si="2">SUM(AG75:AM75)/3</f>
        <v>0</v>
      </c>
      <c r="AP78" s="75"/>
      <c r="AQ78" s="45"/>
      <c r="AR78" s="45"/>
      <c r="AS78" s="45"/>
      <c r="AT78" s="45"/>
      <c r="AU78" s="45"/>
      <c r="AV78" s="73"/>
    </row>
    <row r="79" spans="1:48" x14ac:dyDescent="0.25">
      <c r="A79" s="16"/>
      <c r="C79" s="22"/>
      <c r="D79" s="22"/>
      <c r="E79" s="22"/>
      <c r="F79" s="22"/>
      <c r="G79" s="22"/>
      <c r="H79" s="21"/>
      <c r="I79" s="22"/>
      <c r="J79" s="78">
        <v>43374</v>
      </c>
      <c r="K79" s="58">
        <v>320</v>
      </c>
      <c r="L79" s="25">
        <v>330</v>
      </c>
      <c r="M79" s="25">
        <v>310</v>
      </c>
      <c r="N79" s="25">
        <v>315</v>
      </c>
      <c r="O79" s="25">
        <v>320</v>
      </c>
      <c r="P79" s="21"/>
      <c r="Q79" s="16"/>
      <c r="R79" s="85">
        <v>43728</v>
      </c>
      <c r="S79" s="27"/>
      <c r="T79" s="27">
        <v>330</v>
      </c>
      <c r="U79" s="27"/>
      <c r="V79" s="27">
        <v>330</v>
      </c>
      <c r="W79" s="27"/>
      <c r="X79" s="21"/>
      <c r="Y79" s="69">
        <v>44088</v>
      </c>
      <c r="Z79" s="22">
        <v>470</v>
      </c>
      <c r="AA79" s="22">
        <v>480</v>
      </c>
      <c r="AB79" s="22">
        <v>500</v>
      </c>
      <c r="AC79" s="22">
        <v>475</v>
      </c>
      <c r="AD79" s="21"/>
      <c r="AE79" s="16"/>
      <c r="AF79" s="61"/>
      <c r="AG79" s="62"/>
      <c r="AH79" s="45"/>
      <c r="AI79" s="45"/>
      <c r="AJ79" s="45"/>
      <c r="AK79" s="45"/>
      <c r="AL79" s="63"/>
      <c r="AM79" s="63"/>
      <c r="AN79" s="64"/>
      <c r="AO79" s="53">
        <f t="shared" si="2"/>
        <v>0</v>
      </c>
      <c r="AP79" s="75"/>
      <c r="AQ79" s="45"/>
      <c r="AR79" s="45"/>
      <c r="AS79" s="45"/>
      <c r="AT79" s="45"/>
      <c r="AU79" s="45"/>
      <c r="AV79" s="73"/>
    </row>
    <row r="80" spans="1:48" x14ac:dyDescent="0.25">
      <c r="A80" s="16"/>
      <c r="C80" s="22"/>
      <c r="D80" s="22"/>
      <c r="E80" s="22"/>
      <c r="F80" s="22"/>
      <c r="G80" s="22"/>
      <c r="H80" s="21"/>
      <c r="I80" s="22"/>
      <c r="J80" s="78">
        <v>43377</v>
      </c>
      <c r="K80" s="58">
        <v>330</v>
      </c>
      <c r="L80" s="25">
        <v>330</v>
      </c>
      <c r="M80" s="25">
        <v>320</v>
      </c>
      <c r="N80" s="25">
        <v>320</v>
      </c>
      <c r="O80" s="25">
        <v>320</v>
      </c>
      <c r="P80" s="21"/>
      <c r="Q80" s="16"/>
      <c r="R80" s="85">
        <v>43732</v>
      </c>
      <c r="S80" s="27"/>
      <c r="T80" s="27">
        <v>330</v>
      </c>
      <c r="U80" s="27"/>
      <c r="V80" s="27">
        <v>330</v>
      </c>
      <c r="W80" s="27"/>
      <c r="X80" s="21"/>
      <c r="Y80" s="69">
        <v>44091</v>
      </c>
      <c r="Z80" s="22">
        <v>470</v>
      </c>
      <c r="AA80" s="22">
        <v>480</v>
      </c>
      <c r="AB80" s="22">
        <v>500</v>
      </c>
      <c r="AC80" s="22">
        <v>475</v>
      </c>
      <c r="AD80" s="21"/>
      <c r="AE80" s="16"/>
      <c r="AF80" s="61"/>
      <c r="AG80" s="62"/>
      <c r="AH80" s="45"/>
      <c r="AI80" s="45"/>
      <c r="AJ80" s="45"/>
      <c r="AK80" s="45"/>
      <c r="AL80" s="63"/>
      <c r="AM80" s="63"/>
      <c r="AN80" s="64"/>
      <c r="AO80" s="53">
        <f t="shared" si="2"/>
        <v>0</v>
      </c>
      <c r="AP80" s="75"/>
      <c r="AQ80" s="45"/>
      <c r="AR80" s="45"/>
      <c r="AS80" s="45"/>
      <c r="AT80" s="45"/>
      <c r="AU80" s="45"/>
      <c r="AV80" s="73"/>
    </row>
    <row r="81" spans="1:48" x14ac:dyDescent="0.25">
      <c r="A81" s="16"/>
      <c r="C81" s="22"/>
      <c r="D81" s="22"/>
      <c r="E81" s="22"/>
      <c r="F81" s="22"/>
      <c r="G81" s="22"/>
      <c r="H81" s="21"/>
      <c r="I81" s="22"/>
      <c r="J81" s="90"/>
      <c r="K81" s="91"/>
      <c r="L81" s="91"/>
      <c r="M81" s="91"/>
      <c r="N81" s="91"/>
      <c r="O81" s="91"/>
      <c r="P81" s="21"/>
      <c r="Q81" s="16"/>
      <c r="R81" s="85">
        <v>43735</v>
      </c>
      <c r="S81" s="27"/>
      <c r="T81" s="27">
        <v>340</v>
      </c>
      <c r="U81" s="27"/>
      <c r="V81" s="27">
        <v>330</v>
      </c>
      <c r="W81" s="27"/>
      <c r="X81" s="21"/>
      <c r="Y81" s="69">
        <v>44095</v>
      </c>
      <c r="Z81" s="22">
        <v>490</v>
      </c>
      <c r="AA81" s="22">
        <v>480</v>
      </c>
      <c r="AB81" s="22">
        <v>500</v>
      </c>
      <c r="AC81" s="22">
        <v>475</v>
      </c>
      <c r="AD81" s="21"/>
      <c r="AE81" s="16"/>
      <c r="AF81" s="61"/>
      <c r="AG81" s="62"/>
      <c r="AH81" s="45"/>
      <c r="AI81" s="45"/>
      <c r="AJ81" s="45"/>
      <c r="AK81" s="45"/>
      <c r="AL81" s="63"/>
      <c r="AM81" s="63"/>
      <c r="AN81" s="64"/>
      <c r="AO81" s="53">
        <f t="shared" si="2"/>
        <v>0</v>
      </c>
      <c r="AP81" s="75"/>
      <c r="AQ81" s="45"/>
      <c r="AR81" s="45"/>
      <c r="AS81" s="45"/>
      <c r="AT81" s="45"/>
      <c r="AU81" s="45"/>
      <c r="AV81" s="73"/>
    </row>
    <row r="82" spans="1:48" x14ac:dyDescent="0.25">
      <c r="A82" s="16"/>
      <c r="C82" s="22"/>
      <c r="D82" s="22"/>
      <c r="E82" s="22"/>
      <c r="F82" s="22"/>
      <c r="G82" s="22"/>
      <c r="H82" s="21"/>
      <c r="I82" s="22"/>
      <c r="J82" s="90"/>
      <c r="K82" s="91"/>
      <c r="L82" s="91"/>
      <c r="M82" s="91"/>
      <c r="N82" s="91"/>
      <c r="O82" s="91"/>
      <c r="P82" s="21"/>
      <c r="Q82" s="16"/>
      <c r="R82" s="85">
        <v>43738</v>
      </c>
      <c r="S82" s="27"/>
      <c r="T82" s="27"/>
      <c r="U82" s="27"/>
      <c r="V82" s="27"/>
      <c r="W82" s="27"/>
      <c r="X82" s="21"/>
      <c r="Y82" s="69">
        <v>44098</v>
      </c>
      <c r="Z82" s="22">
        <v>490</v>
      </c>
      <c r="AA82" s="22">
        <v>480</v>
      </c>
      <c r="AB82" s="22">
        <v>500</v>
      </c>
      <c r="AC82" s="22">
        <v>495</v>
      </c>
      <c r="AD82" s="21"/>
      <c r="AE82" s="16"/>
      <c r="AF82" s="61"/>
      <c r="AG82" s="62"/>
      <c r="AH82" s="45"/>
      <c r="AI82" s="45"/>
      <c r="AJ82" s="45"/>
      <c r="AK82" s="45"/>
      <c r="AL82" s="63"/>
      <c r="AM82" s="63"/>
      <c r="AN82" s="64"/>
      <c r="AO82" s="53">
        <f t="shared" si="2"/>
        <v>0</v>
      </c>
      <c r="AP82" s="75"/>
      <c r="AQ82" s="45"/>
      <c r="AR82" s="45"/>
      <c r="AS82" s="45"/>
      <c r="AT82" s="45"/>
      <c r="AU82" s="45"/>
      <c r="AV82" s="73"/>
    </row>
    <row r="83" spans="1:48" x14ac:dyDescent="0.25">
      <c r="A83" s="16"/>
      <c r="C83" s="22"/>
      <c r="D83" s="22"/>
      <c r="E83" s="22"/>
      <c r="F83" s="22"/>
      <c r="G83" s="22"/>
      <c r="H83" s="21"/>
      <c r="I83" s="22"/>
      <c r="J83" s="90"/>
      <c r="K83" s="91"/>
      <c r="L83" s="91"/>
      <c r="M83" s="91"/>
      <c r="N83" s="91"/>
      <c r="O83" s="91"/>
      <c r="P83" s="21"/>
      <c r="Q83" s="16"/>
      <c r="R83" s="85">
        <v>43741</v>
      </c>
      <c r="S83" s="27"/>
      <c r="T83" s="27">
        <v>340</v>
      </c>
      <c r="U83" s="27"/>
      <c r="V83" s="27">
        <v>340</v>
      </c>
      <c r="W83" s="27"/>
      <c r="X83" s="21"/>
      <c r="Y83" s="69">
        <v>44102</v>
      </c>
      <c r="Z83" s="22">
        <v>490</v>
      </c>
      <c r="AA83" s="22">
        <v>480</v>
      </c>
      <c r="AB83" s="22">
        <v>500</v>
      </c>
      <c r="AC83" s="22">
        <v>500</v>
      </c>
      <c r="AD83" s="21"/>
      <c r="AE83" s="16"/>
      <c r="AF83" s="61"/>
      <c r="AG83" s="62"/>
      <c r="AH83" s="45"/>
      <c r="AI83" s="45"/>
      <c r="AJ83" s="45"/>
      <c r="AK83" s="45"/>
      <c r="AL83" s="63"/>
      <c r="AM83" s="63"/>
      <c r="AN83" s="64"/>
      <c r="AO83" s="53">
        <f t="shared" si="2"/>
        <v>0</v>
      </c>
      <c r="AP83" s="75"/>
      <c r="AQ83" s="45"/>
      <c r="AR83" s="45"/>
      <c r="AS83" s="45"/>
      <c r="AT83" s="45"/>
      <c r="AU83" s="45"/>
      <c r="AV83" s="73"/>
    </row>
    <row r="84" spans="1:48" x14ac:dyDescent="0.25">
      <c r="A84" s="16"/>
      <c r="C84" s="22"/>
      <c r="D84" s="22"/>
      <c r="E84" s="22"/>
      <c r="F84" s="22"/>
      <c r="G84" s="22"/>
      <c r="H84" s="21"/>
      <c r="I84" s="22"/>
      <c r="J84" s="90"/>
      <c r="K84" s="91"/>
      <c r="L84" s="91"/>
      <c r="M84" s="91"/>
      <c r="N84" s="91"/>
      <c r="O84" s="91"/>
      <c r="P84" s="21"/>
      <c r="Q84" s="16"/>
      <c r="R84" s="85">
        <v>43745</v>
      </c>
      <c r="S84" s="27"/>
      <c r="T84" s="27">
        <v>360</v>
      </c>
      <c r="U84" s="27"/>
      <c r="V84" s="27">
        <v>340</v>
      </c>
      <c r="W84" s="27"/>
      <c r="X84" s="21"/>
      <c r="Y84" s="69">
        <v>44105</v>
      </c>
      <c r="Z84" s="22">
        <v>490</v>
      </c>
      <c r="AA84" s="22">
        <v>480</v>
      </c>
      <c r="AB84" s="22">
        <v>500</v>
      </c>
      <c r="AC84" s="22">
        <v>500</v>
      </c>
      <c r="AD84" s="21"/>
      <c r="AE84" s="16"/>
      <c r="AF84" s="61"/>
      <c r="AG84" s="62"/>
      <c r="AH84" s="45"/>
      <c r="AI84" s="45"/>
      <c r="AJ84" s="45"/>
      <c r="AK84" s="45"/>
      <c r="AL84" s="63"/>
      <c r="AM84" s="63"/>
      <c r="AN84" s="64"/>
      <c r="AO84" s="53">
        <f t="shared" si="2"/>
        <v>0</v>
      </c>
      <c r="AP84" s="75"/>
      <c r="AQ84" s="45"/>
      <c r="AR84" s="45"/>
      <c r="AS84" s="45"/>
      <c r="AT84" s="45"/>
      <c r="AU84" s="45"/>
      <c r="AV84" s="73"/>
    </row>
    <row r="85" spans="1:48" x14ac:dyDescent="0.25">
      <c r="A85" s="16"/>
      <c r="C85" s="22"/>
      <c r="D85" s="22"/>
      <c r="E85" s="22"/>
      <c r="F85" s="22"/>
      <c r="G85" s="22"/>
      <c r="H85" s="21"/>
      <c r="I85" s="22"/>
      <c r="J85" s="90"/>
      <c r="K85" s="91"/>
      <c r="L85" s="91"/>
      <c r="M85" s="91"/>
      <c r="N85" s="91"/>
      <c r="O85" s="91"/>
      <c r="P85" s="21"/>
      <c r="Q85" s="16"/>
      <c r="R85" s="85">
        <v>43748</v>
      </c>
      <c r="S85" s="27"/>
      <c r="T85" s="27">
        <v>370</v>
      </c>
      <c r="U85" s="27"/>
      <c r="V85" s="27">
        <v>360</v>
      </c>
      <c r="W85" s="27"/>
      <c r="X85" s="21"/>
      <c r="Y85" s="69">
        <v>44109</v>
      </c>
      <c r="Z85" s="22">
        <v>490</v>
      </c>
      <c r="AA85" s="22">
        <v>550</v>
      </c>
      <c r="AB85" s="22">
        <v>500</v>
      </c>
      <c r="AC85" s="22">
        <v>500</v>
      </c>
      <c r="AD85" s="21"/>
      <c r="AE85" s="16"/>
      <c r="AF85" s="61"/>
      <c r="AG85" s="62"/>
      <c r="AH85" s="45"/>
      <c r="AI85" s="45"/>
      <c r="AJ85" s="45"/>
      <c r="AK85" s="45"/>
      <c r="AL85" s="63"/>
      <c r="AM85" s="63"/>
      <c r="AN85" s="64"/>
      <c r="AO85" s="53">
        <f t="shared" si="2"/>
        <v>0</v>
      </c>
      <c r="AP85" s="75"/>
      <c r="AQ85" s="45"/>
      <c r="AR85" s="45"/>
      <c r="AS85" s="45"/>
      <c r="AT85" s="45"/>
      <c r="AU85" s="45"/>
      <c r="AV85" s="73"/>
    </row>
    <row r="86" spans="1:48" x14ac:dyDescent="0.25">
      <c r="A86" s="16"/>
      <c r="C86" s="22"/>
      <c r="D86" s="22"/>
      <c r="E86" s="22"/>
      <c r="F86" s="22"/>
      <c r="G86" s="22"/>
      <c r="H86" s="21"/>
      <c r="I86" s="22"/>
      <c r="J86" s="90"/>
      <c r="K86" s="91"/>
      <c r="L86" s="91"/>
      <c r="M86" s="91"/>
      <c r="N86" s="91"/>
      <c r="O86" s="91"/>
      <c r="P86" s="21"/>
      <c r="Q86" s="16"/>
      <c r="R86" s="85">
        <v>43752</v>
      </c>
      <c r="S86" s="27">
        <v>380</v>
      </c>
      <c r="T86" s="27"/>
      <c r="U86" s="27"/>
      <c r="V86" s="27">
        <v>370</v>
      </c>
      <c r="W86" s="27">
        <v>400</v>
      </c>
      <c r="X86" s="21"/>
      <c r="Y86" s="69">
        <v>44112</v>
      </c>
      <c r="Z86" s="22">
        <v>490</v>
      </c>
      <c r="AA86" s="22">
        <v>560</v>
      </c>
      <c r="AB86" s="22">
        <v>500</v>
      </c>
      <c r="AC86" s="22">
        <v>500</v>
      </c>
      <c r="AD86" s="21"/>
      <c r="AE86" s="16"/>
      <c r="AF86" s="61"/>
      <c r="AG86" s="62"/>
      <c r="AH86" s="45"/>
      <c r="AI86" s="45"/>
      <c r="AJ86" s="45"/>
      <c r="AK86" s="45"/>
      <c r="AL86" s="63"/>
      <c r="AM86" s="63"/>
      <c r="AN86" s="64"/>
      <c r="AO86" s="53">
        <f t="shared" si="2"/>
        <v>0</v>
      </c>
      <c r="AP86" s="75"/>
      <c r="AQ86" s="45"/>
      <c r="AR86" s="45"/>
      <c r="AS86" s="45"/>
      <c r="AT86" s="45"/>
      <c r="AU86" s="45"/>
      <c r="AV86" s="73"/>
    </row>
    <row r="87" spans="1:48" x14ac:dyDescent="0.25">
      <c r="A87" s="16"/>
      <c r="C87" s="22"/>
      <c r="D87" s="22"/>
      <c r="E87" s="22"/>
      <c r="F87" s="22"/>
      <c r="G87" s="22"/>
      <c r="H87" s="21"/>
      <c r="I87" s="22"/>
      <c r="J87" s="90"/>
      <c r="K87" s="91"/>
      <c r="L87" s="91"/>
      <c r="M87" s="91"/>
      <c r="N87" s="91"/>
      <c r="O87" s="91"/>
      <c r="P87" s="21"/>
      <c r="Q87" s="16"/>
      <c r="R87" s="85">
        <v>43755</v>
      </c>
      <c r="S87" s="27">
        <v>380</v>
      </c>
      <c r="T87" s="27"/>
      <c r="U87" s="27">
        <v>400</v>
      </c>
      <c r="V87" s="27">
        <v>370</v>
      </c>
      <c r="W87" s="27">
        <v>420</v>
      </c>
      <c r="X87" s="21"/>
      <c r="Y87" s="69">
        <v>44116</v>
      </c>
      <c r="Z87" s="22">
        <v>520</v>
      </c>
      <c r="AA87" s="22">
        <v>560</v>
      </c>
      <c r="AB87" s="22">
        <v>500</v>
      </c>
      <c r="AC87" s="22">
        <v>550</v>
      </c>
      <c r="AD87" s="21"/>
      <c r="AE87" s="16"/>
      <c r="AF87" s="61"/>
      <c r="AG87" s="62"/>
      <c r="AH87" s="45"/>
      <c r="AI87" s="45"/>
      <c r="AJ87" s="45"/>
      <c r="AK87" s="45"/>
      <c r="AL87" s="63"/>
      <c r="AM87" s="63"/>
      <c r="AN87" s="64"/>
      <c r="AO87" s="53">
        <f t="shared" si="2"/>
        <v>0</v>
      </c>
      <c r="AP87" s="75"/>
      <c r="AQ87" s="45"/>
      <c r="AR87" s="45"/>
      <c r="AS87" s="45"/>
      <c r="AT87" s="45"/>
      <c r="AU87" s="45"/>
      <c r="AV87" s="73"/>
    </row>
    <row r="88" spans="1:48" x14ac:dyDescent="0.25">
      <c r="A88" s="16"/>
      <c r="C88" s="22"/>
      <c r="D88" s="22"/>
      <c r="E88" s="22"/>
      <c r="F88" s="22"/>
      <c r="G88" s="22"/>
      <c r="H88" s="21"/>
      <c r="I88" s="22"/>
      <c r="K88" s="22"/>
      <c r="L88" s="22"/>
      <c r="M88" s="22"/>
      <c r="N88" s="22"/>
      <c r="O88" s="22"/>
      <c r="P88" s="21"/>
      <c r="Q88" s="16"/>
      <c r="R88" s="85">
        <v>43759</v>
      </c>
      <c r="S88" s="27"/>
      <c r="T88" s="27">
        <v>400</v>
      </c>
      <c r="U88" s="27"/>
      <c r="V88" s="27">
        <v>390</v>
      </c>
      <c r="W88" s="27"/>
      <c r="X88" s="21"/>
      <c r="Y88" s="69">
        <v>44119</v>
      </c>
      <c r="Z88" s="22">
        <v>520</v>
      </c>
      <c r="AA88" s="22">
        <v>560</v>
      </c>
      <c r="AB88" s="22">
        <v>500</v>
      </c>
      <c r="AC88" s="22">
        <v>550</v>
      </c>
      <c r="AD88" s="21"/>
      <c r="AE88" s="16"/>
      <c r="AF88" s="61"/>
      <c r="AG88" s="62"/>
      <c r="AH88" s="45"/>
      <c r="AI88" s="45"/>
      <c r="AJ88" s="45"/>
      <c r="AK88" s="45"/>
      <c r="AL88" s="63"/>
      <c r="AM88" s="63"/>
      <c r="AN88" s="64"/>
      <c r="AO88" s="53">
        <f t="shared" si="2"/>
        <v>0</v>
      </c>
      <c r="AP88" s="75"/>
      <c r="AQ88" s="45"/>
      <c r="AR88" s="45"/>
      <c r="AS88" s="45"/>
      <c r="AT88" s="45"/>
      <c r="AU88" s="45"/>
      <c r="AV88" s="73"/>
    </row>
    <row r="89" spans="1:48" x14ac:dyDescent="0.25">
      <c r="A89" s="16"/>
      <c r="C89" s="22"/>
      <c r="D89" s="22"/>
      <c r="E89" s="22"/>
      <c r="F89" s="22"/>
      <c r="G89" s="22"/>
      <c r="H89" s="21"/>
      <c r="I89" s="22"/>
      <c r="K89" s="22"/>
      <c r="L89" s="22"/>
      <c r="M89" s="22"/>
      <c r="N89" s="22"/>
      <c r="O89" s="22"/>
      <c r="P89" s="21"/>
      <c r="Q89" s="16"/>
      <c r="R89" s="85">
        <v>43762</v>
      </c>
      <c r="S89" s="27">
        <v>380</v>
      </c>
      <c r="T89" s="27">
        <v>400</v>
      </c>
      <c r="U89" s="27">
        <v>400</v>
      </c>
      <c r="V89" s="27">
        <v>390</v>
      </c>
      <c r="W89" s="27"/>
      <c r="X89" s="21"/>
      <c r="Y89" s="69">
        <v>44123</v>
      </c>
      <c r="Z89" s="22">
        <v>520</v>
      </c>
      <c r="AA89" s="22">
        <v>560</v>
      </c>
      <c r="AB89" s="22">
        <v>500</v>
      </c>
      <c r="AC89" s="22">
        <v>550</v>
      </c>
      <c r="AD89" s="21"/>
      <c r="AE89" s="16"/>
      <c r="AF89" s="61"/>
      <c r="AG89" s="62"/>
      <c r="AH89" s="45"/>
      <c r="AI89" s="45"/>
      <c r="AJ89" s="45"/>
      <c r="AK89" s="45"/>
      <c r="AL89" s="63"/>
      <c r="AM89" s="63"/>
      <c r="AN89" s="64"/>
      <c r="AO89" s="53">
        <f t="shared" si="2"/>
        <v>0</v>
      </c>
      <c r="AP89" s="75"/>
      <c r="AQ89" s="45"/>
      <c r="AR89" s="45"/>
      <c r="AS89" s="45"/>
      <c r="AT89" s="45"/>
      <c r="AU89" s="45"/>
      <c r="AV89" s="73"/>
    </row>
    <row r="90" spans="1:48" x14ac:dyDescent="0.25">
      <c r="A90" s="16"/>
      <c r="C90" s="22"/>
      <c r="D90" s="22"/>
      <c r="E90" s="22"/>
      <c r="F90" s="22"/>
      <c r="G90" s="22"/>
      <c r="H90" s="21"/>
      <c r="I90" s="22"/>
      <c r="K90" s="22"/>
      <c r="L90" s="22"/>
      <c r="M90" s="22"/>
      <c r="N90" s="22"/>
      <c r="O90" s="22"/>
      <c r="P90" s="21"/>
      <c r="Q90" s="16"/>
      <c r="R90" s="85">
        <v>43766</v>
      </c>
      <c r="S90" s="27">
        <v>310</v>
      </c>
      <c r="T90" s="27">
        <v>300</v>
      </c>
      <c r="U90" s="27">
        <v>300</v>
      </c>
      <c r="V90" s="27">
        <v>325</v>
      </c>
      <c r="W90" s="27"/>
      <c r="X90" s="21"/>
      <c r="Y90" s="69">
        <v>44126</v>
      </c>
      <c r="Z90" s="22">
        <v>250</v>
      </c>
      <c r="AA90" s="22"/>
      <c r="AB90" s="22">
        <v>250</v>
      </c>
      <c r="AC90" s="22"/>
      <c r="AD90" s="21"/>
      <c r="AE90" s="16"/>
      <c r="AF90" s="61"/>
      <c r="AG90" s="62"/>
      <c r="AH90" s="45"/>
      <c r="AI90" s="45"/>
      <c r="AJ90" s="45"/>
      <c r="AK90" s="45"/>
      <c r="AL90" s="63"/>
      <c r="AM90" s="63"/>
      <c r="AN90" s="64"/>
      <c r="AO90" s="53">
        <f t="shared" si="2"/>
        <v>0</v>
      </c>
      <c r="AP90" s="75"/>
      <c r="AQ90" s="45"/>
      <c r="AR90" s="45"/>
      <c r="AS90" s="45"/>
      <c r="AT90" s="45"/>
      <c r="AU90" s="45"/>
      <c r="AV90" s="73"/>
    </row>
    <row r="91" spans="1:48" x14ac:dyDescent="0.25">
      <c r="A91" s="16"/>
      <c r="C91" s="22"/>
      <c r="D91" s="22"/>
      <c r="E91" s="22"/>
      <c r="F91" s="22"/>
      <c r="G91" s="22"/>
      <c r="H91" s="21"/>
      <c r="I91" s="22"/>
      <c r="K91" s="22"/>
      <c r="L91" s="22"/>
      <c r="M91" s="22"/>
      <c r="N91" s="22"/>
      <c r="O91" s="22"/>
      <c r="P91" s="21"/>
      <c r="Q91" s="16"/>
      <c r="R91" s="85">
        <v>43769</v>
      </c>
      <c r="S91" s="27">
        <v>220</v>
      </c>
      <c r="T91" s="27">
        <v>210</v>
      </c>
      <c r="U91" s="27">
        <v>210</v>
      </c>
      <c r="V91" s="27">
        <v>220</v>
      </c>
      <c r="W91" s="27">
        <v>270</v>
      </c>
      <c r="X91" s="21"/>
      <c r="Y91" s="69">
        <v>44130</v>
      </c>
      <c r="Z91" s="22">
        <v>400</v>
      </c>
      <c r="AA91" s="22">
        <v>550</v>
      </c>
      <c r="AB91" s="22">
        <v>500</v>
      </c>
      <c r="AC91" s="22"/>
      <c r="AD91" s="21"/>
      <c r="AE91" s="16"/>
      <c r="AF91" s="61"/>
      <c r="AG91" s="62"/>
      <c r="AH91" s="45"/>
      <c r="AI91" s="45"/>
      <c r="AJ91" s="45"/>
      <c r="AK91" s="45"/>
      <c r="AL91" s="63"/>
      <c r="AM91" s="63"/>
      <c r="AN91" s="64"/>
      <c r="AO91" s="53">
        <f t="shared" si="2"/>
        <v>0</v>
      </c>
      <c r="AP91" s="75"/>
      <c r="AQ91" s="45"/>
      <c r="AR91" s="45"/>
      <c r="AS91" s="45"/>
      <c r="AT91" s="45"/>
      <c r="AU91" s="45"/>
      <c r="AV91" s="73"/>
    </row>
    <row r="92" spans="1:48" x14ac:dyDescent="0.25">
      <c r="A92" s="16"/>
      <c r="C92" s="22"/>
      <c r="D92" s="22"/>
      <c r="E92" s="22"/>
      <c r="F92" s="22"/>
      <c r="G92" s="22"/>
      <c r="H92" s="21"/>
      <c r="I92" s="22"/>
      <c r="K92" s="22"/>
      <c r="L92" s="22"/>
      <c r="M92" s="22"/>
      <c r="N92" s="22"/>
      <c r="O92" s="22"/>
      <c r="P92" s="21"/>
      <c r="Q92" s="16"/>
      <c r="R92" s="85">
        <v>43773</v>
      </c>
      <c r="S92" s="27">
        <v>200</v>
      </c>
      <c r="T92" s="27">
        <v>200</v>
      </c>
      <c r="U92" s="27">
        <v>200</v>
      </c>
      <c r="V92" s="27">
        <v>200</v>
      </c>
      <c r="W92" s="27">
        <v>200</v>
      </c>
      <c r="X92" s="21"/>
      <c r="Y92" s="69">
        <v>44133</v>
      </c>
      <c r="Z92" s="22">
        <v>500</v>
      </c>
      <c r="AA92" s="22">
        <v>570</v>
      </c>
      <c r="AB92" s="22">
        <v>500</v>
      </c>
      <c r="AC92" s="22">
        <v>480</v>
      </c>
      <c r="AD92" s="21"/>
      <c r="AE92" s="16"/>
      <c r="AF92" s="61"/>
      <c r="AG92" s="62"/>
      <c r="AH92" s="45"/>
      <c r="AI92" s="45"/>
      <c r="AJ92" s="45"/>
      <c r="AK92" s="45"/>
      <c r="AL92" s="63"/>
      <c r="AM92" s="63"/>
      <c r="AN92" s="64"/>
      <c r="AO92" s="53">
        <f t="shared" si="2"/>
        <v>0</v>
      </c>
      <c r="AP92" s="75"/>
      <c r="AQ92" s="45"/>
      <c r="AR92" s="45"/>
      <c r="AS92" s="45"/>
      <c r="AT92" s="45"/>
      <c r="AU92" s="45"/>
      <c r="AV92" s="73"/>
    </row>
    <row r="93" spans="1:48" x14ac:dyDescent="0.25">
      <c r="A93" s="16"/>
      <c r="C93" s="22"/>
      <c r="D93" s="22"/>
      <c r="E93" s="22"/>
      <c r="F93" s="22"/>
      <c r="G93" s="22"/>
      <c r="H93" s="21"/>
      <c r="I93" s="22"/>
      <c r="K93" s="22"/>
      <c r="L93" s="22"/>
      <c r="M93" s="22"/>
      <c r="N93" s="22"/>
      <c r="O93" s="22"/>
      <c r="P93" s="21"/>
      <c r="Q93" s="16"/>
      <c r="R93" s="85">
        <v>43776</v>
      </c>
      <c r="S93" s="27">
        <v>230</v>
      </c>
      <c r="T93" s="27">
        <v>230</v>
      </c>
      <c r="U93" s="27"/>
      <c r="V93" s="27">
        <v>200</v>
      </c>
      <c r="W93" s="27"/>
      <c r="X93" s="21"/>
      <c r="Y93" s="69">
        <v>44137</v>
      </c>
      <c r="Z93" s="22">
        <v>300</v>
      </c>
      <c r="AA93" s="22">
        <v>400</v>
      </c>
      <c r="AB93" s="22">
        <v>300</v>
      </c>
      <c r="AC93" s="22">
        <v>440</v>
      </c>
      <c r="AD93" s="21"/>
      <c r="AE93" s="16"/>
      <c r="AF93" s="61"/>
      <c r="AG93" s="62"/>
      <c r="AH93" s="45"/>
      <c r="AI93" s="45"/>
      <c r="AJ93" s="45"/>
      <c r="AK93" s="45"/>
      <c r="AL93" s="63"/>
      <c r="AM93" s="63"/>
      <c r="AN93" s="64"/>
      <c r="AO93" s="53">
        <f t="shared" si="2"/>
        <v>0</v>
      </c>
      <c r="AP93" s="75"/>
      <c r="AQ93" s="45"/>
      <c r="AR93" s="45"/>
      <c r="AS93" s="45"/>
      <c r="AT93" s="45"/>
      <c r="AU93" s="45"/>
      <c r="AV93" s="73"/>
    </row>
    <row r="94" spans="1:48" x14ac:dyDescent="0.25">
      <c r="A94" s="16"/>
      <c r="C94" s="22"/>
      <c r="D94" s="22"/>
      <c r="E94" s="22"/>
      <c r="F94" s="22"/>
      <c r="G94" s="22"/>
      <c r="H94" s="21"/>
      <c r="I94" s="22"/>
      <c r="K94" s="22"/>
      <c r="L94" s="22"/>
      <c r="M94" s="22"/>
      <c r="N94" s="22"/>
      <c r="O94" s="22"/>
      <c r="P94" s="21"/>
      <c r="Q94" s="16"/>
      <c r="R94" s="85">
        <v>43780</v>
      </c>
      <c r="S94" s="27">
        <v>210</v>
      </c>
      <c r="T94" s="27">
        <v>280</v>
      </c>
      <c r="U94" s="27">
        <v>220</v>
      </c>
      <c r="V94" s="27">
        <v>235</v>
      </c>
      <c r="W94" s="27"/>
      <c r="X94" s="21"/>
      <c r="Y94" s="69">
        <v>44140</v>
      </c>
      <c r="Z94" s="22">
        <v>320</v>
      </c>
      <c r="AA94" s="22">
        <v>370</v>
      </c>
      <c r="AB94" s="22">
        <v>300</v>
      </c>
      <c r="AC94" s="22"/>
      <c r="AD94" s="21"/>
      <c r="AE94" s="16"/>
      <c r="AF94" s="61"/>
      <c r="AG94" s="62"/>
      <c r="AH94" s="45"/>
      <c r="AI94" s="45"/>
      <c r="AJ94" s="45"/>
      <c r="AK94" s="45"/>
      <c r="AL94" s="63"/>
      <c r="AM94" s="63"/>
      <c r="AN94" s="64"/>
      <c r="AO94" s="53">
        <f t="shared" si="2"/>
        <v>0</v>
      </c>
      <c r="AP94" s="75"/>
      <c r="AQ94" s="45"/>
      <c r="AR94" s="45"/>
      <c r="AS94" s="45"/>
      <c r="AT94" s="45"/>
      <c r="AU94" s="45"/>
      <c r="AV94" s="73"/>
    </row>
    <row r="95" spans="1:48" x14ac:dyDescent="0.25">
      <c r="A95" s="16"/>
      <c r="C95" s="22"/>
      <c r="D95" s="22"/>
      <c r="E95" s="22"/>
      <c r="F95" s="22"/>
      <c r="G95" s="22"/>
      <c r="H95" s="21"/>
      <c r="I95" s="22"/>
      <c r="K95" s="22"/>
      <c r="L95" s="22"/>
      <c r="M95" s="22"/>
      <c r="N95" s="22"/>
      <c r="O95" s="22"/>
      <c r="P95" s="21"/>
      <c r="Q95" s="16"/>
      <c r="R95" s="85">
        <v>43783</v>
      </c>
      <c r="S95" s="27">
        <v>270</v>
      </c>
      <c r="T95" s="27">
        <v>270</v>
      </c>
      <c r="U95" s="27">
        <v>280</v>
      </c>
      <c r="V95" s="27">
        <v>270</v>
      </c>
      <c r="W95" s="27">
        <v>270</v>
      </c>
      <c r="X95" s="21"/>
      <c r="Y95" s="69">
        <v>44144</v>
      </c>
      <c r="Z95" s="22">
        <v>280</v>
      </c>
      <c r="AA95" s="22">
        <v>390</v>
      </c>
      <c r="AB95" s="22">
        <v>300</v>
      </c>
      <c r="AC95" s="22"/>
      <c r="AD95" s="21"/>
      <c r="AE95" s="16"/>
      <c r="AF95" s="61"/>
      <c r="AG95" s="62"/>
      <c r="AH95" s="45"/>
      <c r="AI95" s="45"/>
      <c r="AJ95" s="45"/>
      <c r="AK95" s="45"/>
      <c r="AL95" s="63"/>
      <c r="AM95" s="63"/>
      <c r="AN95" s="64"/>
      <c r="AO95" s="53">
        <f t="shared" si="2"/>
        <v>0</v>
      </c>
      <c r="AP95" s="75"/>
      <c r="AQ95" s="45"/>
      <c r="AR95" s="45"/>
      <c r="AS95" s="45"/>
      <c r="AT95" s="45"/>
      <c r="AU95" s="45"/>
      <c r="AV95" s="73"/>
    </row>
    <row r="96" spans="1:48" x14ac:dyDescent="0.25">
      <c r="A96" s="16"/>
      <c r="C96" s="22"/>
      <c r="D96" s="22"/>
      <c r="E96" s="22"/>
      <c r="F96" s="22"/>
      <c r="G96" s="22"/>
      <c r="H96" s="21"/>
      <c r="I96" s="22"/>
      <c r="K96" s="22"/>
      <c r="L96" s="22"/>
      <c r="M96" s="22"/>
      <c r="N96" s="22"/>
      <c r="O96" s="22"/>
      <c r="P96" s="21"/>
      <c r="Q96" s="16"/>
      <c r="R96" s="85">
        <v>43787</v>
      </c>
      <c r="S96" s="27">
        <v>260</v>
      </c>
      <c r="T96" s="27">
        <v>250</v>
      </c>
      <c r="U96" s="27">
        <v>270</v>
      </c>
      <c r="V96" s="27">
        <v>225</v>
      </c>
      <c r="W96" s="27"/>
      <c r="X96" s="21"/>
      <c r="Y96" s="69">
        <v>44147</v>
      </c>
      <c r="Z96" s="22">
        <v>300</v>
      </c>
      <c r="AA96" s="22">
        <v>330</v>
      </c>
      <c r="AB96" s="22">
        <v>250</v>
      </c>
      <c r="AC96" s="22"/>
      <c r="AD96" s="21"/>
      <c r="AE96" s="16"/>
      <c r="AF96" s="61"/>
      <c r="AG96" s="62"/>
      <c r="AH96" s="45"/>
      <c r="AI96" s="45"/>
      <c r="AJ96" s="45"/>
      <c r="AK96" s="45"/>
      <c r="AL96" s="63"/>
      <c r="AM96" s="63"/>
      <c r="AN96" s="64"/>
      <c r="AO96" s="53">
        <f t="shared" si="2"/>
        <v>0</v>
      </c>
      <c r="AP96" s="75"/>
      <c r="AQ96" s="45"/>
      <c r="AR96" s="45"/>
      <c r="AS96" s="45"/>
      <c r="AT96" s="45"/>
      <c r="AU96" s="45"/>
      <c r="AV96" s="73"/>
    </row>
    <row r="97" spans="1:48" x14ac:dyDescent="0.25">
      <c r="A97" s="16"/>
      <c r="C97" s="22"/>
      <c r="D97" s="22"/>
      <c r="E97" s="22"/>
      <c r="F97" s="22"/>
      <c r="G97" s="22"/>
      <c r="H97" s="21"/>
      <c r="I97" s="22"/>
      <c r="K97" s="22"/>
      <c r="L97" s="22"/>
      <c r="M97" s="22"/>
      <c r="N97" s="22"/>
      <c r="O97" s="22"/>
      <c r="P97" s="21"/>
      <c r="Q97" s="16"/>
      <c r="R97" s="85">
        <v>43790</v>
      </c>
      <c r="S97" s="27">
        <v>200</v>
      </c>
      <c r="T97" s="27">
        <v>180</v>
      </c>
      <c r="U97" s="27">
        <v>220</v>
      </c>
      <c r="V97" s="27">
        <v>150</v>
      </c>
      <c r="W97" s="27">
        <v>220</v>
      </c>
      <c r="X97" s="21"/>
      <c r="Y97" s="69">
        <v>44151</v>
      </c>
      <c r="Z97" s="22">
        <v>300</v>
      </c>
      <c r="AA97" s="22"/>
      <c r="AB97" s="22">
        <v>230</v>
      </c>
      <c r="AC97" s="22"/>
      <c r="AD97" s="21"/>
      <c r="AE97" s="16"/>
      <c r="AF97" s="61"/>
      <c r="AG97" s="62"/>
      <c r="AH97" s="45"/>
      <c r="AI97" s="45"/>
      <c r="AJ97" s="45"/>
      <c r="AK97" s="45"/>
      <c r="AL97" s="63"/>
      <c r="AM97" s="63"/>
      <c r="AN97" s="64"/>
      <c r="AO97" s="53">
        <f t="shared" si="2"/>
        <v>0</v>
      </c>
      <c r="AP97" s="75"/>
      <c r="AQ97" s="45"/>
      <c r="AR97" s="45"/>
      <c r="AS97" s="45"/>
      <c r="AT97" s="45"/>
      <c r="AU97" s="45"/>
      <c r="AV97" s="73"/>
    </row>
    <row r="98" spans="1:48" x14ac:dyDescent="0.25">
      <c r="A98" s="16"/>
      <c r="C98" s="22"/>
      <c r="D98" s="22"/>
      <c r="E98" s="22"/>
      <c r="F98" s="22"/>
      <c r="G98" s="22"/>
      <c r="H98" s="21"/>
      <c r="I98" s="22"/>
      <c r="K98" s="22"/>
      <c r="L98" s="22"/>
      <c r="M98" s="22"/>
      <c r="N98" s="22"/>
      <c r="O98" s="22"/>
      <c r="P98" s="21"/>
      <c r="Q98" s="16"/>
      <c r="R98" s="85">
        <v>43794</v>
      </c>
      <c r="S98" s="27">
        <v>170</v>
      </c>
      <c r="T98" s="27">
        <v>170</v>
      </c>
      <c r="U98" s="27">
        <v>170</v>
      </c>
      <c r="V98" s="27">
        <v>150</v>
      </c>
      <c r="W98" s="27">
        <v>160</v>
      </c>
      <c r="X98" s="21"/>
      <c r="Y98" s="69">
        <v>44154</v>
      </c>
      <c r="Z98" s="22">
        <v>140</v>
      </c>
      <c r="AA98" s="22">
        <v>230</v>
      </c>
      <c r="AB98" s="22">
        <v>260</v>
      </c>
      <c r="AC98" s="22">
        <v>250</v>
      </c>
      <c r="AD98" s="21"/>
      <c r="AE98" s="16"/>
      <c r="AF98" s="61"/>
      <c r="AG98" s="62"/>
      <c r="AH98" s="45"/>
      <c r="AI98" s="45"/>
      <c r="AJ98" s="45"/>
      <c r="AK98" s="45"/>
      <c r="AL98" s="63"/>
      <c r="AM98" s="63"/>
      <c r="AN98" s="64"/>
      <c r="AO98" s="53">
        <f t="shared" si="2"/>
        <v>0</v>
      </c>
      <c r="AP98" s="75"/>
      <c r="AQ98" s="45"/>
      <c r="AR98" s="45"/>
      <c r="AS98" s="45"/>
      <c r="AT98" s="45"/>
      <c r="AU98" s="45"/>
      <c r="AV98" s="73"/>
    </row>
    <row r="99" spans="1:48" x14ac:dyDescent="0.25">
      <c r="A99" s="16"/>
      <c r="C99" s="22"/>
      <c r="D99" s="22"/>
      <c r="E99" s="22"/>
      <c r="F99" s="22"/>
      <c r="G99" s="22"/>
      <c r="H99" s="21"/>
      <c r="I99" s="22"/>
      <c r="K99" s="22"/>
      <c r="L99" s="22"/>
      <c r="M99" s="22"/>
      <c r="N99" s="22"/>
      <c r="O99" s="22"/>
      <c r="P99" s="21"/>
      <c r="Q99" s="16"/>
      <c r="R99" s="85">
        <v>43797</v>
      </c>
      <c r="S99" s="27">
        <v>150</v>
      </c>
      <c r="T99" s="27">
        <v>170</v>
      </c>
      <c r="U99" s="27"/>
      <c r="V99" s="27">
        <v>150</v>
      </c>
      <c r="W99" s="27"/>
      <c r="X99" s="21"/>
      <c r="Y99" s="69">
        <v>44158</v>
      </c>
      <c r="Z99" s="22">
        <v>200</v>
      </c>
      <c r="AA99" s="22">
        <v>200</v>
      </c>
      <c r="AB99" s="22">
        <v>150</v>
      </c>
      <c r="AC99" s="22">
        <v>190</v>
      </c>
      <c r="AD99" s="21"/>
      <c r="AE99" s="16"/>
      <c r="AF99" s="61"/>
      <c r="AG99" s="62"/>
      <c r="AH99" s="45"/>
      <c r="AI99" s="45"/>
      <c r="AJ99" s="45"/>
      <c r="AK99" s="45"/>
      <c r="AL99" s="63"/>
      <c r="AM99" s="63"/>
      <c r="AN99" s="64"/>
      <c r="AO99" s="53">
        <f t="shared" ref="AO99:AO111" si="3">SUM(AG96:AM96)/3</f>
        <v>0</v>
      </c>
      <c r="AP99" s="75"/>
      <c r="AQ99" s="45"/>
      <c r="AR99" s="45"/>
      <c r="AS99" s="45"/>
      <c r="AT99" s="45"/>
      <c r="AU99" s="45"/>
      <c r="AV99" s="73"/>
    </row>
    <row r="100" spans="1:48" x14ac:dyDescent="0.25">
      <c r="A100" s="16"/>
      <c r="C100" s="22"/>
      <c r="D100" s="22"/>
      <c r="E100" s="22"/>
      <c r="F100" s="22"/>
      <c r="G100" s="22"/>
      <c r="H100" s="21"/>
      <c r="I100" s="22"/>
      <c r="K100" s="22"/>
      <c r="L100" s="22"/>
      <c r="M100" s="22"/>
      <c r="N100" s="22"/>
      <c r="O100" s="22"/>
      <c r="P100" s="21"/>
      <c r="Q100" s="16"/>
      <c r="R100" s="85">
        <v>43801</v>
      </c>
      <c r="S100" s="27">
        <v>140</v>
      </c>
      <c r="T100" s="27">
        <v>150</v>
      </c>
      <c r="U100" s="27">
        <v>150</v>
      </c>
      <c r="V100" s="27">
        <v>160</v>
      </c>
      <c r="W100" s="27">
        <v>180</v>
      </c>
      <c r="X100" s="21"/>
      <c r="Y100" s="69">
        <v>44161</v>
      </c>
      <c r="Z100" s="22">
        <v>180</v>
      </c>
      <c r="AA100" s="22"/>
      <c r="AB100" s="22">
        <v>170</v>
      </c>
      <c r="AC100" s="22">
        <v>180</v>
      </c>
      <c r="AD100" s="21"/>
      <c r="AE100" s="16"/>
      <c r="AF100" s="61"/>
      <c r="AG100" s="62"/>
      <c r="AH100" s="45"/>
      <c r="AI100" s="45"/>
      <c r="AJ100" s="45"/>
      <c r="AK100" s="45"/>
      <c r="AL100" s="63"/>
      <c r="AM100" s="63"/>
      <c r="AN100" s="64"/>
      <c r="AO100" s="53">
        <f t="shared" si="3"/>
        <v>0</v>
      </c>
      <c r="AP100" s="75"/>
      <c r="AQ100" s="45"/>
      <c r="AR100" s="45"/>
      <c r="AS100" s="45"/>
      <c r="AT100" s="45"/>
      <c r="AU100" s="45"/>
      <c r="AV100" s="73"/>
    </row>
    <row r="101" spans="1:48" x14ac:dyDescent="0.25">
      <c r="A101" s="16"/>
      <c r="C101" s="22"/>
      <c r="D101" s="22"/>
      <c r="E101" s="22"/>
      <c r="F101" s="22"/>
      <c r="G101" s="22"/>
      <c r="H101" s="21"/>
      <c r="I101" s="22"/>
      <c r="K101" s="22"/>
      <c r="L101" s="22"/>
      <c r="M101" s="22"/>
      <c r="N101" s="22"/>
      <c r="O101" s="22"/>
      <c r="P101" s="21"/>
      <c r="Q101" s="16"/>
      <c r="R101" s="85">
        <v>43804</v>
      </c>
      <c r="S101" s="27">
        <v>160</v>
      </c>
      <c r="T101" s="27">
        <v>150</v>
      </c>
      <c r="U101" s="27">
        <v>150</v>
      </c>
      <c r="V101" s="27">
        <v>165</v>
      </c>
      <c r="W101" s="27"/>
      <c r="X101" s="21"/>
      <c r="Y101" s="69">
        <v>44165</v>
      </c>
      <c r="Z101" s="22">
        <v>180</v>
      </c>
      <c r="AA101" s="22"/>
      <c r="AB101" s="22">
        <v>190</v>
      </c>
      <c r="AC101" s="22"/>
      <c r="AD101" s="21"/>
      <c r="AE101" s="16"/>
      <c r="AF101" s="61"/>
      <c r="AG101" s="62"/>
      <c r="AH101" s="45"/>
      <c r="AI101" s="45"/>
      <c r="AJ101" s="45"/>
      <c r="AK101" s="45"/>
      <c r="AL101" s="63"/>
      <c r="AM101" s="63"/>
      <c r="AN101" s="64"/>
      <c r="AO101" s="53">
        <f t="shared" si="3"/>
        <v>0</v>
      </c>
      <c r="AP101" s="75"/>
      <c r="AQ101" s="45"/>
      <c r="AR101" s="45"/>
      <c r="AS101" s="45"/>
      <c r="AT101" s="45"/>
      <c r="AU101" s="45"/>
      <c r="AV101" s="73"/>
    </row>
    <row r="102" spans="1:48" x14ac:dyDescent="0.25">
      <c r="A102" s="16"/>
      <c r="C102" s="22"/>
      <c r="D102" s="22"/>
      <c r="E102" s="22"/>
      <c r="F102" s="22"/>
      <c r="G102" s="22"/>
      <c r="H102" s="21"/>
      <c r="I102" s="22"/>
      <c r="K102" s="22"/>
      <c r="L102" s="22"/>
      <c r="M102" s="22"/>
      <c r="N102" s="22"/>
      <c r="O102" s="22"/>
      <c r="P102" s="21"/>
      <c r="Q102" s="16"/>
      <c r="R102" s="85">
        <v>43808</v>
      </c>
      <c r="S102" s="27">
        <v>180</v>
      </c>
      <c r="T102" s="27">
        <v>160</v>
      </c>
      <c r="U102" s="27">
        <v>160</v>
      </c>
      <c r="V102" s="27">
        <v>160</v>
      </c>
      <c r="W102" s="27">
        <v>190</v>
      </c>
      <c r="X102" s="21"/>
      <c r="Y102" s="69">
        <v>44168</v>
      </c>
      <c r="Z102" s="22">
        <v>180</v>
      </c>
      <c r="AA102" s="22"/>
      <c r="AB102" s="22">
        <v>190</v>
      </c>
      <c r="AC102" s="22">
        <v>200</v>
      </c>
      <c r="AD102" s="21"/>
      <c r="AE102" s="16"/>
      <c r="AF102" s="61"/>
      <c r="AG102" s="62"/>
      <c r="AH102" s="45"/>
      <c r="AI102" s="45"/>
      <c r="AJ102" s="45"/>
      <c r="AK102" s="45"/>
      <c r="AL102" s="63"/>
      <c r="AM102" s="63"/>
      <c r="AN102" s="64"/>
      <c r="AO102" s="53">
        <f t="shared" si="3"/>
        <v>0</v>
      </c>
      <c r="AP102" s="75"/>
      <c r="AQ102" s="45"/>
      <c r="AR102" s="45"/>
      <c r="AS102" s="45"/>
      <c r="AT102" s="45"/>
      <c r="AU102" s="45"/>
      <c r="AV102" s="73"/>
    </row>
    <row r="103" spans="1:48" x14ac:dyDescent="0.25">
      <c r="A103" s="16"/>
      <c r="C103" s="22"/>
      <c r="D103" s="22"/>
      <c r="E103" s="22"/>
      <c r="F103" s="22"/>
      <c r="G103" s="22"/>
      <c r="H103" s="21"/>
      <c r="I103" s="22"/>
      <c r="K103" s="22"/>
      <c r="L103" s="22"/>
      <c r="M103" s="22"/>
      <c r="N103" s="22"/>
      <c r="O103" s="22"/>
      <c r="P103" s="21"/>
      <c r="Q103" s="16"/>
      <c r="R103" s="85">
        <v>43811</v>
      </c>
      <c r="S103" s="27">
        <v>170</v>
      </c>
      <c r="T103" s="27">
        <v>170</v>
      </c>
      <c r="U103" s="27">
        <v>170</v>
      </c>
      <c r="V103" s="27">
        <v>165</v>
      </c>
      <c r="W103" s="27">
        <v>160</v>
      </c>
      <c r="X103" s="21"/>
      <c r="Y103" s="69">
        <v>44172</v>
      </c>
      <c r="Z103" s="22">
        <v>200</v>
      </c>
      <c r="AA103" s="22">
        <v>300</v>
      </c>
      <c r="AB103" s="22">
        <v>200</v>
      </c>
      <c r="AC103" s="22"/>
      <c r="AD103" s="21"/>
      <c r="AE103" s="16"/>
      <c r="AF103" s="61"/>
      <c r="AG103" s="62"/>
      <c r="AH103" s="45"/>
      <c r="AI103" s="45"/>
      <c r="AJ103" s="45"/>
      <c r="AK103" s="45"/>
      <c r="AL103" s="63"/>
      <c r="AM103" s="63"/>
      <c r="AN103" s="64"/>
      <c r="AO103" s="53">
        <f t="shared" si="3"/>
        <v>0</v>
      </c>
      <c r="AP103" s="75"/>
      <c r="AQ103" s="45"/>
      <c r="AR103" s="45"/>
      <c r="AS103" s="45"/>
      <c r="AT103" s="45"/>
      <c r="AU103" s="45"/>
      <c r="AV103" s="73"/>
    </row>
    <row r="104" spans="1:48" x14ac:dyDescent="0.25">
      <c r="A104" s="16"/>
      <c r="C104" s="22"/>
      <c r="D104" s="22"/>
      <c r="E104" s="22"/>
      <c r="F104" s="22"/>
      <c r="G104" s="22"/>
      <c r="H104" s="21"/>
      <c r="I104" s="22"/>
      <c r="K104" s="22"/>
      <c r="L104" s="22"/>
      <c r="M104" s="22"/>
      <c r="N104" s="22"/>
      <c r="O104" s="22"/>
      <c r="P104" s="21"/>
      <c r="Q104" s="16"/>
      <c r="R104" s="85">
        <v>43815</v>
      </c>
      <c r="S104" s="27">
        <v>170</v>
      </c>
      <c r="T104" s="27">
        <v>180</v>
      </c>
      <c r="U104" s="27">
        <v>170</v>
      </c>
      <c r="V104" s="27">
        <v>180</v>
      </c>
      <c r="W104" s="27"/>
      <c r="X104" s="21"/>
      <c r="Y104" s="69">
        <v>44175</v>
      </c>
      <c r="Z104" s="22">
        <v>210</v>
      </c>
      <c r="AA104" s="22">
        <v>340</v>
      </c>
      <c r="AB104" s="22">
        <v>220</v>
      </c>
      <c r="AC104" s="22"/>
      <c r="AD104" s="21"/>
      <c r="AE104" s="16"/>
      <c r="AF104" s="61"/>
      <c r="AG104" s="62"/>
      <c r="AH104" s="45"/>
      <c r="AI104" s="45"/>
      <c r="AJ104" s="45"/>
      <c r="AK104" s="45"/>
      <c r="AL104" s="63"/>
      <c r="AM104" s="63"/>
      <c r="AN104" s="64"/>
      <c r="AO104" s="53">
        <f t="shared" si="3"/>
        <v>0</v>
      </c>
      <c r="AP104" s="75"/>
      <c r="AQ104" s="45"/>
      <c r="AR104" s="45"/>
      <c r="AS104" s="45"/>
      <c r="AT104" s="45"/>
      <c r="AU104" s="45"/>
      <c r="AV104" s="73"/>
    </row>
    <row r="105" spans="1:48" x14ac:dyDescent="0.25">
      <c r="A105" s="16"/>
      <c r="C105" s="22"/>
      <c r="D105" s="22"/>
      <c r="E105" s="22"/>
      <c r="F105" s="22"/>
      <c r="G105" s="22"/>
      <c r="H105" s="21"/>
      <c r="I105" s="22"/>
      <c r="K105" s="22"/>
      <c r="L105" s="22"/>
      <c r="M105" s="22"/>
      <c r="N105" s="22"/>
      <c r="O105" s="22"/>
      <c r="P105" s="21"/>
      <c r="Q105" s="16"/>
      <c r="R105" s="85">
        <v>43818</v>
      </c>
      <c r="S105" s="27">
        <v>180</v>
      </c>
      <c r="T105" s="27">
        <v>200</v>
      </c>
      <c r="U105" s="27">
        <v>170</v>
      </c>
      <c r="V105" s="27">
        <v>180</v>
      </c>
      <c r="W105" s="27">
        <v>230</v>
      </c>
      <c r="X105" s="21"/>
      <c r="Y105" s="69">
        <v>44179</v>
      </c>
      <c r="Z105" s="22">
        <v>230</v>
      </c>
      <c r="AA105" s="22">
        <v>170</v>
      </c>
      <c r="AB105" s="22">
        <v>180</v>
      </c>
      <c r="AC105" s="22">
        <v>270</v>
      </c>
      <c r="AD105" s="21"/>
      <c r="AE105" s="16"/>
      <c r="AF105" s="61"/>
      <c r="AG105" s="62"/>
      <c r="AH105" s="45"/>
      <c r="AI105" s="45"/>
      <c r="AJ105" s="45"/>
      <c r="AK105" s="45"/>
      <c r="AL105" s="63"/>
      <c r="AM105" s="63"/>
      <c r="AN105" s="64"/>
      <c r="AO105" s="53">
        <f t="shared" si="3"/>
        <v>0</v>
      </c>
      <c r="AP105" s="75"/>
      <c r="AQ105" s="45"/>
      <c r="AR105" s="45"/>
      <c r="AS105" s="45"/>
      <c r="AT105" s="45"/>
      <c r="AU105" s="45"/>
      <c r="AV105" s="73"/>
    </row>
    <row r="106" spans="1:48" x14ac:dyDescent="0.25">
      <c r="A106" s="16"/>
      <c r="C106" s="22"/>
      <c r="D106" s="22"/>
      <c r="E106" s="22"/>
      <c r="F106" s="22"/>
      <c r="G106" s="22"/>
      <c r="H106" s="21"/>
      <c r="I106" s="22"/>
      <c r="K106" s="22"/>
      <c r="L106" s="22"/>
      <c r="M106" s="22"/>
      <c r="N106" s="22"/>
      <c r="O106" s="22"/>
      <c r="P106" s="21"/>
      <c r="Q106" s="16"/>
      <c r="R106" s="85">
        <v>43822</v>
      </c>
      <c r="S106" s="27">
        <v>200</v>
      </c>
      <c r="T106" s="27">
        <v>200</v>
      </c>
      <c r="U106" s="27">
        <v>180</v>
      </c>
      <c r="V106" s="27">
        <v>210</v>
      </c>
      <c r="W106" s="27"/>
      <c r="X106" s="21"/>
      <c r="Y106" s="69">
        <v>44182</v>
      </c>
      <c r="Z106" s="22">
        <v>180</v>
      </c>
      <c r="AA106" s="22">
        <v>160</v>
      </c>
      <c r="AB106" s="22">
        <v>190</v>
      </c>
      <c r="AC106" s="22">
        <v>210</v>
      </c>
      <c r="AD106" s="21"/>
      <c r="AE106" s="16"/>
      <c r="AF106" s="61"/>
      <c r="AG106" s="62"/>
      <c r="AH106" s="45"/>
      <c r="AI106" s="45"/>
      <c r="AJ106" s="45"/>
      <c r="AK106" s="45"/>
      <c r="AL106" s="63"/>
      <c r="AM106" s="63"/>
      <c r="AN106" s="64"/>
      <c r="AO106" s="53">
        <f t="shared" si="3"/>
        <v>0</v>
      </c>
      <c r="AP106" s="75"/>
      <c r="AQ106" s="45"/>
      <c r="AR106" s="45"/>
      <c r="AS106" s="45"/>
      <c r="AT106" s="45"/>
      <c r="AU106" s="45"/>
      <c r="AV106" s="73"/>
    </row>
    <row r="107" spans="1:48" x14ac:dyDescent="0.25">
      <c r="A107" s="16"/>
      <c r="C107" s="22"/>
      <c r="D107" s="22"/>
      <c r="E107" s="22"/>
      <c r="F107" s="22"/>
      <c r="G107" s="22"/>
      <c r="H107" s="21"/>
      <c r="I107" s="22"/>
      <c r="K107" s="22"/>
      <c r="L107" s="22"/>
      <c r="M107" s="22"/>
      <c r="N107" s="22"/>
      <c r="O107" s="22"/>
      <c r="P107" s="21"/>
      <c r="Q107" s="16"/>
      <c r="R107" s="85">
        <v>43825</v>
      </c>
      <c r="S107" s="27">
        <v>210</v>
      </c>
      <c r="T107" s="27">
        <v>220</v>
      </c>
      <c r="U107" s="27"/>
      <c r="V107" s="27"/>
      <c r="W107" s="27">
        <v>220</v>
      </c>
      <c r="X107" s="21"/>
      <c r="Y107" s="69">
        <v>44186</v>
      </c>
      <c r="Z107" s="22">
        <v>150</v>
      </c>
      <c r="AA107" s="22">
        <v>130</v>
      </c>
      <c r="AB107" s="22">
        <v>210</v>
      </c>
      <c r="AC107" s="22">
        <v>165</v>
      </c>
      <c r="AD107" s="21"/>
      <c r="AE107" s="16"/>
      <c r="AF107" s="61"/>
      <c r="AG107" s="62"/>
      <c r="AH107" s="45"/>
      <c r="AI107" s="45"/>
      <c r="AJ107" s="45"/>
      <c r="AK107" s="45"/>
      <c r="AL107" s="63"/>
      <c r="AM107" s="63"/>
      <c r="AN107" s="64"/>
      <c r="AO107" s="53">
        <f t="shared" si="3"/>
        <v>0</v>
      </c>
      <c r="AP107" s="75"/>
      <c r="AQ107" s="45"/>
      <c r="AR107" s="45"/>
      <c r="AS107" s="45"/>
      <c r="AT107" s="45"/>
      <c r="AU107" s="45"/>
      <c r="AV107" s="73"/>
    </row>
    <row r="108" spans="1:48" x14ac:dyDescent="0.25">
      <c r="A108" s="16"/>
      <c r="C108" s="22"/>
      <c r="D108" s="22"/>
      <c r="E108" s="22"/>
      <c r="F108" s="22"/>
      <c r="G108" s="22"/>
      <c r="H108" s="21"/>
      <c r="I108" s="22"/>
      <c r="K108" s="22"/>
      <c r="L108" s="22"/>
      <c r="M108" s="22"/>
      <c r="N108" s="22"/>
      <c r="O108" s="22"/>
      <c r="P108" s="21"/>
      <c r="Q108" s="16"/>
      <c r="R108" s="85">
        <v>43829</v>
      </c>
      <c r="S108" s="27"/>
      <c r="T108" s="27">
        <v>250</v>
      </c>
      <c r="U108" s="27"/>
      <c r="V108" s="27">
        <v>220</v>
      </c>
      <c r="W108" s="27"/>
      <c r="X108" s="21"/>
      <c r="Y108" s="69">
        <v>44189</v>
      </c>
      <c r="Z108" s="22">
        <v>170</v>
      </c>
      <c r="AA108" s="22">
        <v>220</v>
      </c>
      <c r="AB108" s="22">
        <v>180</v>
      </c>
      <c r="AC108" s="22">
        <v>200</v>
      </c>
      <c r="AD108" s="21"/>
      <c r="AE108" s="16"/>
      <c r="AF108" s="61"/>
      <c r="AG108" s="62"/>
      <c r="AH108" s="45"/>
      <c r="AI108" s="45"/>
      <c r="AJ108" s="45"/>
      <c r="AK108" s="45"/>
      <c r="AL108" s="63"/>
      <c r="AM108" s="63"/>
      <c r="AN108" s="64"/>
      <c r="AO108" s="53">
        <f t="shared" si="3"/>
        <v>0</v>
      </c>
      <c r="AP108" s="75"/>
      <c r="AQ108" s="45"/>
      <c r="AR108" s="45"/>
      <c r="AS108" s="45"/>
      <c r="AT108" s="45"/>
      <c r="AU108" s="45"/>
      <c r="AV108" s="73"/>
    </row>
    <row r="109" spans="1:48" ht="15.75" thickBot="1" x14ac:dyDescent="0.3">
      <c r="A109" s="16"/>
      <c r="C109" s="22"/>
      <c r="D109" s="22"/>
      <c r="E109" s="22"/>
      <c r="F109" s="22"/>
      <c r="G109" s="22"/>
      <c r="H109" s="21"/>
      <c r="I109" s="22"/>
      <c r="K109" s="22"/>
      <c r="L109" s="22"/>
      <c r="M109" s="22"/>
      <c r="N109" s="22"/>
      <c r="O109" s="22"/>
      <c r="P109" s="21"/>
      <c r="Q109" s="16"/>
      <c r="S109" s="22"/>
      <c r="T109" s="22"/>
      <c r="U109" s="22"/>
      <c r="V109" s="22"/>
      <c r="W109" s="22"/>
      <c r="X109" s="21"/>
      <c r="Y109" s="69">
        <v>44193</v>
      </c>
      <c r="Z109" s="22">
        <v>170</v>
      </c>
      <c r="AA109" s="22">
        <v>230</v>
      </c>
      <c r="AB109" s="22">
        <v>180</v>
      </c>
      <c r="AC109" s="22">
        <v>210</v>
      </c>
      <c r="AD109" s="21"/>
      <c r="AE109" s="16"/>
      <c r="AF109" s="92"/>
      <c r="AG109" s="93"/>
      <c r="AH109" s="93"/>
      <c r="AI109" s="93"/>
      <c r="AJ109" s="93"/>
      <c r="AK109" s="93"/>
      <c r="AL109" s="93"/>
      <c r="AM109" s="93"/>
      <c r="AN109" s="94"/>
      <c r="AO109" s="53">
        <f t="shared" si="3"/>
        <v>0</v>
      </c>
      <c r="AP109" s="75"/>
      <c r="AQ109" s="45"/>
      <c r="AR109" s="45"/>
      <c r="AS109" s="45"/>
      <c r="AT109" s="45"/>
      <c r="AU109" s="45"/>
      <c r="AV109" s="73"/>
    </row>
    <row r="110" spans="1:48" ht="15.75" thickBot="1" x14ac:dyDescent="0.3">
      <c r="A110" s="16"/>
      <c r="C110" s="22"/>
      <c r="D110" s="22"/>
      <c r="E110" s="22"/>
      <c r="F110" s="22"/>
      <c r="G110" s="22"/>
      <c r="H110" s="21"/>
      <c r="I110" s="22"/>
      <c r="K110" s="22"/>
      <c r="L110" s="22"/>
      <c r="M110" s="22"/>
      <c r="N110" s="22"/>
      <c r="O110" s="22"/>
      <c r="P110" s="21"/>
      <c r="Q110" s="16"/>
      <c r="R110" s="98"/>
      <c r="S110" s="93"/>
      <c r="T110" s="93"/>
      <c r="U110" s="93"/>
      <c r="V110" s="93"/>
      <c r="W110" s="93"/>
      <c r="X110" s="21"/>
      <c r="Y110" s="69">
        <v>44196</v>
      </c>
      <c r="Z110" s="22"/>
      <c r="AA110" s="22"/>
      <c r="AB110" s="22"/>
      <c r="AC110" s="22"/>
      <c r="AD110" s="21"/>
      <c r="AE110" s="16"/>
      <c r="AO110" s="53">
        <f t="shared" si="3"/>
        <v>0</v>
      </c>
      <c r="AP110" s="75"/>
      <c r="AQ110" s="45"/>
      <c r="AR110" s="45"/>
      <c r="AS110" s="45"/>
      <c r="AT110" s="45"/>
      <c r="AU110" s="45"/>
      <c r="AV110" s="73"/>
    </row>
    <row r="111" spans="1:48" ht="15.75" thickBot="1" x14ac:dyDescent="0.3">
      <c r="A111" s="16"/>
      <c r="C111" s="22"/>
      <c r="D111" s="22"/>
      <c r="E111" s="22"/>
      <c r="F111" s="22"/>
      <c r="G111" s="22"/>
      <c r="H111" s="21"/>
      <c r="I111" s="22"/>
      <c r="K111" s="22"/>
      <c r="L111" s="22"/>
      <c r="M111" s="22"/>
      <c r="N111" s="22"/>
      <c r="O111" s="22"/>
      <c r="P111" s="21"/>
      <c r="Q111" s="16"/>
      <c r="X111" s="21"/>
      <c r="Y111" s="69"/>
      <c r="Z111" s="96">
        <f>SUM(Z19:Z110)/101</f>
        <v>270.89108910891088</v>
      </c>
      <c r="AA111" s="96">
        <f>SUM(AA19:AA110)/40</f>
        <v>371.25</v>
      </c>
      <c r="AB111" s="96">
        <f>SUM(AB19:AB110)/101</f>
        <v>265.94059405940595</v>
      </c>
      <c r="AC111" s="96">
        <f>SUM(AC19:AC110)/83</f>
        <v>283.43373493975906</v>
      </c>
      <c r="AD111" s="21"/>
      <c r="AE111" s="16"/>
      <c r="AO111" s="53">
        <f t="shared" si="3"/>
        <v>0</v>
      </c>
      <c r="AP111" s="75"/>
      <c r="AQ111" s="45"/>
      <c r="AR111" s="45"/>
      <c r="AS111" s="45"/>
      <c r="AT111" s="45"/>
      <c r="AU111" s="45"/>
      <c r="AV111" s="73"/>
    </row>
    <row r="112" spans="1:48" ht="16.5" thickTop="1" thickBot="1" x14ac:dyDescent="0.3">
      <c r="A112" s="97"/>
      <c r="B112" s="98"/>
      <c r="C112" s="93"/>
      <c r="D112" s="93"/>
      <c r="E112" s="93"/>
      <c r="F112" s="93"/>
      <c r="G112" s="93"/>
      <c r="H112" s="99"/>
      <c r="I112" s="93"/>
      <c r="J112" s="98"/>
      <c r="K112" s="93"/>
      <c r="L112" s="93"/>
      <c r="M112" s="93"/>
      <c r="N112" s="93"/>
      <c r="O112" s="93"/>
      <c r="P112" s="99"/>
      <c r="Q112" s="97"/>
      <c r="X112" s="99"/>
      <c r="Y112" s="100"/>
      <c r="Z112" s="93"/>
      <c r="AA112" s="93"/>
      <c r="AB112" s="93"/>
      <c r="AC112" s="93"/>
      <c r="AD112" s="99"/>
      <c r="AE112" s="97"/>
      <c r="AO112" s="97"/>
      <c r="AP112" s="101"/>
      <c r="AQ112" s="102"/>
      <c r="AR112" s="102"/>
      <c r="AS112" s="102"/>
      <c r="AT112" s="102"/>
      <c r="AU112" s="102"/>
      <c r="AV112" s="103"/>
    </row>
  </sheetData>
  <mergeCells count="2">
    <mergeCell ref="AG1:AM1"/>
    <mergeCell ref="AP1:A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CC00-2770-4DC6-A598-E29314AB1A09}">
  <dimension ref="A3:F16"/>
  <sheetViews>
    <sheetView workbookViewId="0">
      <selection activeCell="I12" sqref="I12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7.85546875" bestFit="1" customWidth="1"/>
    <col min="4" max="4" width="16" bestFit="1" customWidth="1"/>
    <col min="5" max="5" width="20" bestFit="1" customWidth="1"/>
    <col min="6" max="6" width="17.5703125" bestFit="1" customWidth="1"/>
  </cols>
  <sheetData>
    <row r="3" spans="1:6" x14ac:dyDescent="0.25">
      <c r="A3" s="106" t="s">
        <v>38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</row>
    <row r="4" spans="1:6" x14ac:dyDescent="0.25">
      <c r="A4" s="107" t="s">
        <v>40</v>
      </c>
      <c r="B4" s="108">
        <v>281.66666666666669</v>
      </c>
      <c r="C4" s="108">
        <v>259.375</v>
      </c>
      <c r="D4" s="108">
        <v>265</v>
      </c>
      <c r="E4" s="108">
        <v>262.16666666666669</v>
      </c>
      <c r="F4" s="108"/>
    </row>
    <row r="5" spans="1:6" x14ac:dyDescent="0.25">
      <c r="A5" s="107" t="s">
        <v>41</v>
      </c>
      <c r="B5" s="108">
        <v>210</v>
      </c>
      <c r="C5" s="108">
        <v>222.5</v>
      </c>
      <c r="D5" s="108">
        <v>222.5</v>
      </c>
      <c r="E5" s="108">
        <v>237</v>
      </c>
      <c r="F5" s="108"/>
    </row>
    <row r="6" spans="1:6" x14ac:dyDescent="0.25">
      <c r="A6" s="107" t="s">
        <v>42</v>
      </c>
      <c r="B6" s="108">
        <v>218.33333333333334</v>
      </c>
      <c r="C6" s="108">
        <v>222.22222222222223</v>
      </c>
      <c r="D6" s="108">
        <v>222.22222222222223</v>
      </c>
      <c r="E6" s="108">
        <v>236.375</v>
      </c>
      <c r="F6" s="108"/>
    </row>
    <row r="7" spans="1:6" x14ac:dyDescent="0.25">
      <c r="A7" s="107" t="s">
        <v>43</v>
      </c>
      <c r="B7" s="108">
        <v>238.57142857142858</v>
      </c>
      <c r="C7" s="108">
        <v>245.55555555555554</v>
      </c>
      <c r="D7" s="108">
        <v>248.33333333333334</v>
      </c>
      <c r="E7" s="108"/>
      <c r="F7" s="108"/>
    </row>
    <row r="8" spans="1:6" x14ac:dyDescent="0.25">
      <c r="A8" s="107" t="s">
        <v>44</v>
      </c>
      <c r="B8" s="108">
        <v>163.33333333333334</v>
      </c>
      <c r="C8" s="108">
        <v>147.77777777777777</v>
      </c>
      <c r="D8" s="108">
        <v>157.77777777777777</v>
      </c>
      <c r="E8" s="108"/>
      <c r="F8" s="108"/>
    </row>
    <row r="9" spans="1:6" x14ac:dyDescent="0.25">
      <c r="A9" s="107" t="s">
        <v>45</v>
      </c>
      <c r="B9" s="108">
        <v>206.66666666666666</v>
      </c>
      <c r="C9" s="108">
        <v>215</v>
      </c>
      <c r="D9" s="108">
        <v>195</v>
      </c>
      <c r="E9" s="108"/>
      <c r="F9" s="108"/>
    </row>
    <row r="10" spans="1:6" x14ac:dyDescent="0.25">
      <c r="A10" s="107" t="s">
        <v>46</v>
      </c>
      <c r="B10" s="108">
        <v>170</v>
      </c>
      <c r="C10" s="108">
        <v>173.33333333333334</v>
      </c>
      <c r="D10" s="108">
        <v>180</v>
      </c>
      <c r="E10" s="108"/>
      <c r="F10" s="108"/>
    </row>
    <row r="11" spans="1:6" x14ac:dyDescent="0.25">
      <c r="A11" s="107" t="s">
        <v>47</v>
      </c>
      <c r="B11" s="108">
        <v>206.25</v>
      </c>
      <c r="C11" s="108">
        <v>210</v>
      </c>
      <c r="D11" s="108">
        <v>190</v>
      </c>
      <c r="E11" s="108">
        <v>251.66666666666666</v>
      </c>
      <c r="F11" s="108">
        <v>247.5</v>
      </c>
    </row>
    <row r="12" spans="1:6" x14ac:dyDescent="0.25">
      <c r="A12" s="107" t="s">
        <v>48</v>
      </c>
      <c r="B12" s="108">
        <v>272.5</v>
      </c>
      <c r="C12" s="108">
        <v>306.25</v>
      </c>
      <c r="D12" s="108">
        <v>280</v>
      </c>
      <c r="E12" s="108">
        <v>305</v>
      </c>
      <c r="F12" s="108">
        <v>290</v>
      </c>
    </row>
    <row r="13" spans="1:6" x14ac:dyDescent="0.25">
      <c r="A13" s="107" t="s">
        <v>49</v>
      </c>
      <c r="B13" s="108">
        <v>334</v>
      </c>
      <c r="C13" s="108">
        <v>340</v>
      </c>
      <c r="D13" s="108">
        <v>327.5</v>
      </c>
      <c r="E13" s="108">
        <v>345</v>
      </c>
      <c r="F13" s="108">
        <v>363.33333333333331</v>
      </c>
    </row>
    <row r="14" spans="1:6" x14ac:dyDescent="0.25">
      <c r="A14" s="107" t="s">
        <v>50</v>
      </c>
      <c r="B14" s="108">
        <v>211.25</v>
      </c>
      <c r="C14" s="108">
        <v>218.75</v>
      </c>
      <c r="D14" s="108">
        <v>226.66666666666666</v>
      </c>
      <c r="E14" s="108">
        <v>197.5</v>
      </c>
      <c r="F14" s="108">
        <v>212.5</v>
      </c>
    </row>
    <row r="15" spans="1:6" x14ac:dyDescent="0.25">
      <c r="A15" s="107" t="s">
        <v>51</v>
      </c>
      <c r="B15" s="108">
        <v>176.25</v>
      </c>
      <c r="C15" s="108">
        <v>186.66666666666666</v>
      </c>
      <c r="D15" s="108">
        <v>164.28571428571428</v>
      </c>
      <c r="E15" s="108">
        <v>180</v>
      </c>
      <c r="F15" s="108">
        <v>196</v>
      </c>
    </row>
    <row r="16" spans="1:6" x14ac:dyDescent="0.25">
      <c r="A16" s="107" t="s">
        <v>39</v>
      </c>
      <c r="B16" s="108">
        <v>215.97402597402598</v>
      </c>
      <c r="C16" s="108">
        <v>226.82291666666666</v>
      </c>
      <c r="D16" s="108">
        <v>215.36585365853659</v>
      </c>
      <c r="E16" s="108">
        <v>253.38596491228071</v>
      </c>
      <c r="F16" s="108">
        <v>251.57894736842104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E9B5-1131-457E-8919-FA7ABA4279D8}">
  <dimension ref="A1:T47"/>
  <sheetViews>
    <sheetView tabSelected="1" topLeftCell="A22" zoomScale="70" zoomScaleNormal="70" workbookViewId="0">
      <selection activeCell="A47" sqref="A47:T47"/>
    </sheetView>
  </sheetViews>
  <sheetFormatPr defaultRowHeight="15" x14ac:dyDescent="0.25"/>
  <cols>
    <col min="1" max="16384" width="9.140625" style="15"/>
  </cols>
  <sheetData>
    <row r="1" spans="1:14" x14ac:dyDescent="0.25">
      <c r="A1" s="104" t="s">
        <v>31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4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</row>
    <row r="3" spans="1:14" x14ac:dyDescent="0.25">
      <c r="E3" s="15" t="s">
        <v>32</v>
      </c>
      <c r="N3" s="15" t="s">
        <v>33</v>
      </c>
    </row>
    <row r="24" spans="3:15" x14ac:dyDescent="0.25">
      <c r="C24" s="15" t="s">
        <v>34</v>
      </c>
      <c r="O24" s="15" t="s">
        <v>35</v>
      </c>
    </row>
    <row r="43" spans="1:20" x14ac:dyDescent="0.25">
      <c r="B43" s="15" t="s">
        <v>36</v>
      </c>
    </row>
    <row r="44" spans="1:20" s="109" customFormat="1" ht="21" x14ac:dyDescent="0.25">
      <c r="A44" s="110" t="s">
        <v>59</v>
      </c>
      <c r="B44" s="110"/>
      <c r="C44" s="110"/>
      <c r="D44" s="110"/>
      <c r="E44" s="110"/>
      <c r="F44" s="110"/>
      <c r="G44" s="110"/>
      <c r="H44" s="110"/>
    </row>
    <row r="45" spans="1:20" s="109" customFormat="1" ht="21" x14ac:dyDescent="0.25">
      <c r="A45" s="110" t="s">
        <v>60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</row>
    <row r="46" spans="1:20" s="109" customFormat="1" ht="21" x14ac:dyDescent="0.25">
      <c r="A46" s="110" t="s">
        <v>58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</row>
    <row r="47" spans="1:20" s="109" customFormat="1" ht="21" x14ac:dyDescent="0.25">
      <c r="A47" s="110" t="s">
        <v>61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</row>
  </sheetData>
  <mergeCells count="5">
    <mergeCell ref="A1:J2"/>
    <mergeCell ref="A44:H44"/>
    <mergeCell ref="A45:L45"/>
    <mergeCell ref="A46:R46"/>
    <mergeCell ref="A47:T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raw data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Abodunrin Olusola</dc:creator>
  <cp:lastModifiedBy>Abodunrin Olusola</cp:lastModifiedBy>
  <dcterms:created xsi:type="dcterms:W3CDTF">2023-10-07T11:18:51Z</dcterms:created>
  <dcterms:modified xsi:type="dcterms:W3CDTF">2023-10-07T19:33:01Z</dcterms:modified>
</cp:coreProperties>
</file>