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aul/Projects/amazon-dynamodb-tools/Excel/"/>
    </mc:Choice>
  </mc:AlternateContent>
  <xr:revisionPtr revIDLastSave="0" documentId="13_ncr:1_{89E4A32E-98BD-2847-A3E7-04FE80AF24CD}" xr6:coauthVersionLast="47" xr6:coauthVersionMax="47" xr10:uidLastSave="{00000000-0000-0000-0000-000000000000}"/>
  <bookViews>
    <workbookView xWindow="160" yWindow="500" windowWidth="27320" windowHeight="16100" xr2:uid="{7EE89C3C-85C4-974C-9EC5-D0B4BF0B86AC}"/>
  </bookViews>
  <sheets>
    <sheet name="CostSheet" sheetId="1" r:id="rId1"/>
  </sheets>
  <definedNames>
    <definedName name="GT">CostSheet!$C$12</definedName>
    <definedName name="GTStorage">CostSheet!$E$12</definedName>
    <definedName name="GTWrites">CostSheet!$F$12</definedName>
    <definedName name="Hours">CostSheet!$E$10</definedName>
    <definedName name="OnDemandRcuPrice">CostSheet!$C$4</definedName>
    <definedName name="OnDemandWcuPrice">CostSheet!$D$4</definedName>
    <definedName name="ProvisionedPricePerReadUnitHourly">CostSheet!$C$5</definedName>
    <definedName name="ProvisionedPricePerWriteUnitHourly">CostSheet!$D$5</definedName>
    <definedName name="ProvisioningEfficiency">CostSheet!$C$11</definedName>
    <definedName name="StorageCostPerGbHour">CostSheet!$E$7</definedName>
    <definedName name="TimeUnit">CostSheet!$C$9</definedName>
    <definedName name="TimeUnitQty">CostSheet!$C$10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12" i="1"/>
  <c r="E12" i="1"/>
  <c r="E10" i="1"/>
  <c r="D4" i="1"/>
  <c r="C4" i="1"/>
  <c r="G18" i="1" l="1"/>
  <c r="F17" i="1"/>
  <c r="E17" i="1"/>
  <c r="F16" i="1"/>
  <c r="E16" i="1"/>
</calcChain>
</file>

<file path=xl/sharedStrings.xml><?xml version="1.0" encoding="utf-8"?>
<sst xmlns="http://schemas.openxmlformats.org/spreadsheetml/2006/main" count="34" uniqueCount="32">
  <si>
    <t>RCU</t>
  </si>
  <si>
    <t>WCU</t>
  </si>
  <si>
    <t>Storage</t>
  </si>
  <si>
    <t>Average read units per second</t>
  </si>
  <si>
    <t>Average write units per second</t>
  </si>
  <si>
    <t>Hour</t>
  </si>
  <si>
    <t>Day</t>
  </si>
  <si>
    <t>Month</t>
  </si>
  <si>
    <t>Year</t>
  </si>
  <si>
    <t>Time Unit List</t>
  </si>
  <si>
    <t xml:space="preserve">On Demand price per each unit consumed </t>
  </si>
  <si>
    <t xml:space="preserve">Provisioned hourly pricing for a level of 1 Unit per second </t>
  </si>
  <si>
    <t xml:space="preserve">Storage Costs per GB-hr </t>
  </si>
  <si>
    <t xml:space="preserve">Provisioning Efficiency % </t>
  </si>
  <si>
    <t xml:space="preserve">Time unit </t>
  </si>
  <si>
    <t xml:space="preserve">Time unit Qty </t>
  </si>
  <si>
    <r>
      <t xml:space="preserve">DynamoDB Cost Template
</t>
    </r>
    <r>
      <rPr>
        <sz val="11"/>
        <color theme="0"/>
        <rFont val="Calibri (Body)"/>
      </rPr>
      <t>Prices in us-east-1</t>
    </r>
  </si>
  <si>
    <t>Table size in GB</t>
  </si>
  <si>
    <t>Global Table?</t>
  </si>
  <si>
    <t>No</t>
  </si>
  <si>
    <t>Yes, 2 regions</t>
  </si>
  <si>
    <t>Global Tables</t>
  </si>
  <si>
    <t>**Note: Global Tables simplifies prices to 2x storage and 3x write costs compared to the single region table</t>
  </si>
  <si>
    <t>Green values can be changed to adjust the cost model</t>
  </si>
  <si>
    <t>DynamoDB capacity is either On Demand or Provisioned. This model shows you the cost of each, and assumes you would need to over provision somewhat, resulting in less than 100% provisioning efficiency.</t>
  </si>
  <si>
    <t>Read cost:</t>
  </si>
  <si>
    <t>Write cost:</t>
  </si>
  <si>
    <t>Storage cost:</t>
  </si>
  <si>
    <t xml:space="preserve"> On Demand mode</t>
  </si>
  <si>
    <t xml:space="preserve"> Provisioned mode</t>
  </si>
  <si>
    <t xml:space="preserve"> Storage</t>
  </si>
  <si>
    <t>Unit size (KB) for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</si>
</sst>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00"/>
    <numFmt numFmtId="165" formatCode="&quot;$&quot;#,##0.00000000"/>
    <numFmt numFmtId="166" formatCode="&quot;$&quot;#,##0.00"/>
    <numFmt numFmtId="167" formatCode="&quot;$&quot;#,##0"/>
  </numFmts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7" fontId="1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2" fontId="0" fillId="0" borderId="0" xfId="0" applyNumberFormat="1" applyAlignment="1">
      <alignment wrapText="1"/>
    </xf>
    <xf numFmtId="165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/>
    <xf numFmtId="0" fontId="0" fillId="2" borderId="0" xfId="0" applyFill="1" applyAlignment="1">
      <alignment horizontal="right"/>
    </xf>
    <xf numFmtId="0" fontId="1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5" fillId="5" borderId="0" xfId="0" applyFont="1" applyFill="1" applyAlignment="1">
      <alignment vertical="center" wrapText="1"/>
    </xf>
    <xf numFmtId="0" fontId="3" fillId="0" borderId="0" xfId="0" applyFont="1"/>
    <xf numFmtId="0" fontId="7" fillId="2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wrapText="1"/>
    </xf>
    <xf numFmtId="0" fontId="9" fillId="0" borderId="0" xfId="0" applyFont="1"/>
    <xf numFmtId="167" fontId="1" fillId="3" borderId="2" xfId="0" applyNumberFormat="1" applyFont="1" applyFill="1" applyBorder="1"/>
    <xf numFmtId="167" fontId="1" fillId="3" borderId="3" xfId="0" applyNumberFormat="1" applyFont="1" applyFill="1" applyBorder="1"/>
    <xf numFmtId="167" fontId="1" fillId="3" borderId="4" xfId="0" applyNumberFormat="1" applyFont="1" applyFill="1" applyBorder="1"/>
    <xf numFmtId="2" fontId="8" fillId="2" borderId="3" xfId="0" applyNumberFormat="1" applyFont="1" applyFill="1" applyBorder="1" applyAlignment="1">
      <alignment wrapText="1"/>
    </xf>
    <xf numFmtId="2" fontId="8" fillId="2" borderId="5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1" fillId="0" borderId="0" xfId="0" applyFont="1" applyAlignment="1">
      <alignment horizontal="right"/>
    </xf>
    <xf numFmtId="0" fontId="1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0CA35-7639-684C-8243-4C0BC9A0A4ED}" name="Table1" displayName="Table1" ref="B27:C31" totalsRowShown="0">
  <autoFilter ref="B27:C31" xr:uid="{ADE0CA35-7639-684C-8243-4C0BC9A0A4ED}"/>
  <tableColumns count="2">
    <tableColumn id="1" xr3:uid="{C49A9C88-8748-F145-BAE4-03394617A48A}" name="Time Unit List"/>
    <tableColumn id="2" xr3:uid="{0445BDCE-107A-D646-9128-6C69D5C869E2}" name="Global Tab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E3AD-6801-EA40-A689-44A0343418B5}">
  <dimension ref="B1:G32"/>
  <sheetViews>
    <sheetView tabSelected="1" zoomScale="140" zoomScaleNormal="140" workbookViewId="0">
      <selection activeCell="C9" sqref="C9"/>
    </sheetView>
  </sheetViews>
  <sheetFormatPr baseColWidth="10" defaultRowHeight="16" x14ac:dyDescent="0.2"/>
  <cols>
    <col min="1" max="1" width="4" customWidth="1"/>
    <col min="2" max="2" width="42.5" customWidth="1"/>
    <col min="3" max="3" width="17.1640625" customWidth="1"/>
    <col min="4" max="4" width="14.5" customWidth="1"/>
    <col min="5" max="5" width="17.5" customWidth="1"/>
    <col min="6" max="6" width="16.5" customWidth="1"/>
    <col min="7" max="7" width="13.33203125" customWidth="1"/>
  </cols>
  <sheetData>
    <row r="1" spans="2:7" ht="10" customHeight="1" x14ac:dyDescent="0.2"/>
    <row r="2" spans="2:7" s="10" customFormat="1" ht="35" customHeight="1" x14ac:dyDescent="0.2">
      <c r="B2" s="15" t="s">
        <v>16</v>
      </c>
      <c r="C2" s="12" t="s">
        <v>0</v>
      </c>
      <c r="D2" s="12" t="s">
        <v>1</v>
      </c>
      <c r="E2" s="11" t="s">
        <v>2</v>
      </c>
    </row>
    <row r="3" spans="2:7" ht="19" x14ac:dyDescent="0.25">
      <c r="B3" s="17" t="s">
        <v>31</v>
      </c>
      <c r="C3" s="30">
        <v>4</v>
      </c>
      <c r="D3" s="30">
        <v>1</v>
      </c>
      <c r="E3" s="1"/>
    </row>
    <row r="4" spans="2:7" ht="18" customHeight="1" x14ac:dyDescent="0.2">
      <c r="B4" s="17" t="s">
        <v>10</v>
      </c>
      <c r="C4" s="7">
        <f>0.25/1000000</f>
        <v>2.4999999999999999E-7</v>
      </c>
      <c r="D4" s="7">
        <f>1.25/1000000</f>
        <v>1.2500000000000001E-6</v>
      </c>
      <c r="E4" s="1"/>
    </row>
    <row r="5" spans="2:7" ht="18" customHeight="1" x14ac:dyDescent="0.2">
      <c r="B5" s="17" t="s">
        <v>11</v>
      </c>
      <c r="C5" s="8">
        <v>1.2999999999999999E-4</v>
      </c>
      <c r="D5" s="8">
        <v>6.4999999999999997E-4</v>
      </c>
      <c r="E5" s="1"/>
    </row>
    <row r="6" spans="2:7" x14ac:dyDescent="0.2">
      <c r="E6" s="1"/>
    </row>
    <row r="7" spans="2:7" x14ac:dyDescent="0.2">
      <c r="B7" s="17" t="s">
        <v>12</v>
      </c>
      <c r="C7" s="3"/>
      <c r="D7" s="3"/>
      <c r="E7" s="18">
        <v>0.25</v>
      </c>
    </row>
    <row r="9" spans="2:7" x14ac:dyDescent="0.2">
      <c r="B9" s="9" t="s">
        <v>14</v>
      </c>
      <c r="C9" s="13" t="s">
        <v>7</v>
      </c>
    </row>
    <row r="10" spans="2:7" x14ac:dyDescent="0.2">
      <c r="B10" s="9" t="s">
        <v>15</v>
      </c>
      <c r="C10" s="13">
        <v>1</v>
      </c>
      <c r="E10" s="16">
        <f>_xlfn.SWITCH(TimeUnit, "Year", 8760, "Month", 720, "Day", 24, "Hour", 1) * TimeUnitQty</f>
        <v>720</v>
      </c>
    </row>
    <row r="11" spans="2:7" x14ac:dyDescent="0.2">
      <c r="B11" s="9" t="s">
        <v>13</v>
      </c>
      <c r="C11" s="14">
        <v>50</v>
      </c>
    </row>
    <row r="12" spans="2:7" x14ac:dyDescent="0.2">
      <c r="B12" s="9" t="s">
        <v>18</v>
      </c>
      <c r="C12" s="13" t="s">
        <v>19</v>
      </c>
      <c r="E12" s="16">
        <f>_xlfn.SWITCH(GT, "No", 1, "Yes, 2 regions", 2)</f>
        <v>1</v>
      </c>
      <c r="F12" s="16">
        <f>_xlfn.SWITCH(GT, "No", 1, "Yes, 2 regions", 3)</f>
        <v>1</v>
      </c>
    </row>
    <row r="14" spans="2:7" ht="23" customHeight="1" x14ac:dyDescent="0.2">
      <c r="B14" s="6"/>
      <c r="E14" s="27" t="str">
        <f>"  Price per " &amp; TimeUnitQty &amp; " " &amp; TimeUnit &amp; " period:"</f>
        <v xml:space="preserve">  Price per 1 Month period:</v>
      </c>
      <c r="F14" s="28"/>
      <c r="G14" s="28"/>
    </row>
    <row r="15" spans="2:7" s="6" customFormat="1" ht="23" customHeight="1" x14ac:dyDescent="0.2">
      <c r="E15" s="19" t="s">
        <v>28</v>
      </c>
      <c r="F15" s="24" t="s">
        <v>29</v>
      </c>
      <c r="G15" s="25" t="s">
        <v>30</v>
      </c>
    </row>
    <row r="16" spans="2:7" ht="23" customHeight="1" x14ac:dyDescent="0.25">
      <c r="B16" s="26" t="s">
        <v>3</v>
      </c>
      <c r="C16" s="5">
        <v>100</v>
      </c>
      <c r="D16" s="29" t="s">
        <v>25</v>
      </c>
      <c r="E16" s="4">
        <f>C16*OnDemandRcuPrice*3600*Hours</f>
        <v>64.8</v>
      </c>
      <c r="F16" s="22">
        <f>C16*ProvisionedPricePerReadUnitHourly*Hours*(1/(ProvisioningEfficiency/100))</f>
        <v>18.72</v>
      </c>
      <c r="G16" s="2"/>
    </row>
    <row r="17" spans="2:7" ht="23" customHeight="1" x14ac:dyDescent="0.25">
      <c r="B17" s="26" t="s">
        <v>4</v>
      </c>
      <c r="C17" s="5">
        <v>100</v>
      </c>
      <c r="D17" s="29" t="s">
        <v>26</v>
      </c>
      <c r="E17" s="21">
        <f>C17*OnDemandWcuPrice*3600*Hours*GTWrites</f>
        <v>324</v>
      </c>
      <c r="F17" s="23">
        <f>C17*ProvisionedPricePerWriteUnitHourly*Hours*(1/(ProvisioningEfficiency/100))*GTWrites</f>
        <v>93.600000000000009</v>
      </c>
      <c r="G17" s="2"/>
    </row>
    <row r="18" spans="2:7" ht="23" customHeight="1" x14ac:dyDescent="0.25">
      <c r="B18" s="26" t="s">
        <v>17</v>
      </c>
      <c r="C18" s="5">
        <v>100</v>
      </c>
      <c r="D18" s="29" t="s">
        <v>27</v>
      </c>
      <c r="E18" s="2"/>
      <c r="F18" s="2"/>
      <c r="G18" s="4">
        <f>C18*StorageCostPerGbHour * (Hours/720)*GTStorage</f>
        <v>25</v>
      </c>
    </row>
    <row r="22" spans="2:7" x14ac:dyDescent="0.2">
      <c r="B22" s="20" t="s">
        <v>23</v>
      </c>
    </row>
    <row r="23" spans="2:7" x14ac:dyDescent="0.2">
      <c r="B23" s="20" t="s">
        <v>24</v>
      </c>
    </row>
    <row r="24" spans="2:7" x14ac:dyDescent="0.2">
      <c r="B24" s="20" t="s">
        <v>22</v>
      </c>
    </row>
    <row r="26" spans="2:7" hidden="1" x14ac:dyDescent="0.2"/>
    <row r="27" spans="2:7" hidden="1" x14ac:dyDescent="0.2">
      <c r="B27" t="s">
        <v>9</v>
      </c>
      <c r="C27" t="s">
        <v>21</v>
      </c>
    </row>
    <row r="28" spans="2:7" hidden="1" x14ac:dyDescent="0.2">
      <c r="B28" t="s">
        <v>5</v>
      </c>
      <c r="C28" t="s">
        <v>19</v>
      </c>
    </row>
    <row r="29" spans="2:7" hidden="1" x14ac:dyDescent="0.2">
      <c r="B29" t="s">
        <v>6</v>
      </c>
      <c r="C29" t="s">
        <v>20</v>
      </c>
    </row>
    <row r="30" spans="2:7" hidden="1" x14ac:dyDescent="0.2">
      <c r="B30" t="s">
        <v>7</v>
      </c>
    </row>
    <row r="31" spans="2:7" hidden="1" x14ac:dyDescent="0.2">
      <c r="B31" t="s">
        <v>8</v>
      </c>
    </row>
    <row r="32" spans="2:7" hidden="1" x14ac:dyDescent="0.2"/>
  </sheetData>
  <dataValidations count="3">
    <dataValidation type="list" allowBlank="1" showInputMessage="1" showErrorMessage="1" sqref="C9" xr:uid="{52BFC1C2-24A7-E04B-8BFF-7B5AF6E197FC}">
      <formula1>$B$28:$B$31</formula1>
    </dataValidation>
    <dataValidation type="whole" allowBlank="1" showInputMessage="1" showErrorMessage="1" sqref="C11" xr:uid="{0556994A-26EA-9848-B91F-67077D9A83CC}">
      <formula1>1</formula1>
      <formula2>100</formula2>
    </dataValidation>
    <dataValidation type="list" allowBlank="1" showInputMessage="1" showErrorMessage="1" sqref="C12" xr:uid="{DBD9F28C-B59B-CC44-9B17-B1CDC16513DE}">
      <formula1>$C$28:$C$29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CostSheet</vt:lpstr>
      <vt:lpstr>GT</vt:lpstr>
      <vt:lpstr>GTStorage</vt:lpstr>
      <vt:lpstr>GTWrites</vt:lpstr>
      <vt:lpstr>Hours</vt:lpstr>
      <vt:lpstr>OnDemandRcuPrice</vt:lpstr>
      <vt:lpstr>OnDemandWcuPrice</vt:lpstr>
      <vt:lpstr>ProvisionedPricePerReadUnitHourly</vt:lpstr>
      <vt:lpstr>ProvisionedPricePerWriteUnitHourly</vt:lpstr>
      <vt:lpstr>ProvisioningEfficiency</vt:lpstr>
      <vt:lpstr>StorageCostPerGbHour</vt:lpstr>
      <vt:lpstr>TimeUnit</vt:lpstr>
      <vt:lpstr>TimeUnitQty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McCauley</dc:creator>
  <cp:lastModifiedBy>Rob McCauley</cp:lastModifiedBy>
  <dcterms:created xsi:type="dcterms:W3CDTF">2022-12-05T18:29:22Z</dcterms:created>
  <dcterms:modified xsi:type="dcterms:W3CDTF">2023-04-05T14:42:18Z</dcterms:modified>
</cp:coreProperties>
</file>